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20" windowWidth="12315" windowHeight="720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definedNames/>
  <calcPr fullCalcOnLoad="1"/>
</workbook>
</file>

<file path=xl/sharedStrings.xml><?xml version="1.0" encoding="utf-8"?>
<sst xmlns="http://schemas.openxmlformats.org/spreadsheetml/2006/main" count="856" uniqueCount="379">
  <si>
    <t>w złotych</t>
  </si>
  <si>
    <t>Dział</t>
  </si>
  <si>
    <t>Rozdział</t>
  </si>
  <si>
    <t>§</t>
  </si>
  <si>
    <t>Nazwa</t>
  </si>
  <si>
    <t>1</t>
  </si>
  <si>
    <t>2</t>
  </si>
  <si>
    <t>3</t>
  </si>
  <si>
    <t>4</t>
  </si>
  <si>
    <t>5</t>
  </si>
  <si>
    <t>bieżące</t>
  </si>
  <si>
    <t xml:space="preserve">w tym z tytułu dotacji i środków na finansowanie wydatków na realizację zadań finansowanych z udziałem środków, o których mowa w art. 5 ust. 1 pkt 2 i 3 
</t>
  </si>
  <si>
    <t>0,00</t>
  </si>
  <si>
    <t>852</t>
  </si>
  <si>
    <t>Pomoc społeczna</t>
  </si>
  <si>
    <t>razem:</t>
  </si>
  <si>
    <t>majątkowe</t>
  </si>
  <si>
    <t>Ogółem:</t>
  </si>
  <si>
    <t>Wydatki razem:</t>
  </si>
  <si>
    <t>wynagrodzenia i składki od nich naliczane</t>
  </si>
  <si>
    <t>na programy finansowane z udziałem środków, o których mowa w art. 5 ust. 1 pkt 2 i 3,</t>
  </si>
  <si>
    <t>wydatki na programy finansowane z udziałem środków, o których mowa w art. 5 ust. 1 pkt 2 i 3</t>
  </si>
  <si>
    <t>świadczenia na rzecz osób fizycznych;</t>
  </si>
  <si>
    <t>dotacje na zadania bieżące</t>
  </si>
  <si>
    <t>z tego:</t>
  </si>
  <si>
    <t>w tym:</t>
  </si>
  <si>
    <t>inwestycje i zakupy inwestycyjne</t>
  </si>
  <si>
    <t>Wydatki 
majątkowe</t>
  </si>
  <si>
    <t>Plan</t>
  </si>
  <si>
    <t>zakup i objęcie akcji i udziałów</t>
  </si>
  <si>
    <t>Wydatki bieżące</t>
  </si>
  <si>
    <t>(* kol 2 do wykorzystania fakultatywnego)</t>
  </si>
  <si>
    <t>Z tego:</t>
  </si>
  <si>
    <t>obsługa długu</t>
  </si>
  <si>
    <t>Wniesienie wkładów do spółek prawa handlowego</t>
  </si>
  <si>
    <t/>
  </si>
  <si>
    <t>wypłaty z tytułu poręczeń i gwarancji</t>
  </si>
  <si>
    <t>8</t>
  </si>
  <si>
    <t>7</t>
  </si>
  <si>
    <t>6</t>
  </si>
  <si>
    <t>Plan po zmianach 
(5+6+7)</t>
  </si>
  <si>
    <t>Zwiększenie</t>
  </si>
  <si>
    <t>Zmniejszenie</t>
  </si>
  <si>
    <t>Plan przed zmianą</t>
  </si>
  <si>
    <t>po zmianach</t>
  </si>
  <si>
    <t>zwiększenie</t>
  </si>
  <si>
    <t>zmniejszenie</t>
  </si>
  <si>
    <t>przed zmianą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</si>
  <si>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</si>
  <si>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</si>
  <si>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</si>
  <si>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</si>
  <si>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</si>
  <si>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</si>
  <si>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</si>
  <si>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</si>
  <si>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</si>
  <si>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</si>
  <si>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</si>
  <si>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wydatki związane z realizacją ich statutowych zadań;</t>
  </si>
  <si>
    <t>wydatki 
jednostek
budżetowych</t>
  </si>
  <si>
    <t>§
/
grupa</t>
  </si>
  <si>
    <t xml:space="preserve">D. Inne źródła </t>
  </si>
  <si>
    <t xml:space="preserve">C. Inne źródła </t>
  </si>
  <si>
    <t>B. Środki i dotacje otrzymane od innych jst oraz innych jednostek zaliczanych do sektora finansów publicznych</t>
  </si>
  <si>
    <t>A. Dotacje i środki z budżetu państwa (np. od wojewody, MEN, UKFiS, …)</t>
  </si>
  <si>
    <t>* Wybrać odpowiednie oznaczenie źródła finansowania:</t>
  </si>
  <si>
    <t>x</t>
  </si>
  <si>
    <t>Ogółem</t>
  </si>
  <si>
    <t>Starostwo Powiatowe w Opatowie</t>
  </si>
  <si>
    <t xml:space="preserve">A.      
B.
C.
D. </t>
  </si>
  <si>
    <t xml:space="preserve">A. 
B.
C. 
D. </t>
  </si>
  <si>
    <t>Dom Pomocy Społecznej w Sobowie</t>
  </si>
  <si>
    <t>Zakup samochodu służbowego na potrzeby WTZ przy DPS w Sobowie</t>
  </si>
  <si>
    <t>Dom Pomocy Społecznej w Zochcinku</t>
  </si>
  <si>
    <t xml:space="preserve">A.      
B. 
C.
D. </t>
  </si>
  <si>
    <t>Zespół Szkół Nr 2 w Opatowie</t>
  </si>
  <si>
    <t>24.</t>
  </si>
  <si>
    <t>Zespół Szkół Nr 1 w Opatowie</t>
  </si>
  <si>
    <t>23.</t>
  </si>
  <si>
    <t>22.</t>
  </si>
  <si>
    <t>21.</t>
  </si>
  <si>
    <t>20.</t>
  </si>
  <si>
    <t>19.</t>
  </si>
  <si>
    <t>Wykonanie klimatyzacji w sali konferencyjnej SP w Opatowie</t>
  </si>
  <si>
    <t>18.</t>
  </si>
  <si>
    <t>17.</t>
  </si>
  <si>
    <t>16.</t>
  </si>
  <si>
    <t>15.</t>
  </si>
  <si>
    <t>14.</t>
  </si>
  <si>
    <t>13.</t>
  </si>
  <si>
    <t>12.</t>
  </si>
  <si>
    <t>Zarząd Dróg Powiatowych  w Opatowie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</si>
  <si>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</si>
  <si>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</si>
  <si>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</si>
  <si>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</si>
  <si>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</si>
  <si>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</si>
  <si>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</si>
  <si>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</si>
  <si>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</si>
  <si>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</si>
  <si>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</si>
  <si>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kredyty i pożyczki zaciągnięte na realizację zadania pod refundację wydatków</t>
  </si>
  <si>
    <t>środki wymienione
w art. 5 ust. 1 pkt 2 i 3 u.f.p.</t>
  </si>
  <si>
    <t>dotacje i środki pochodzące
z innych  źr.*</t>
  </si>
  <si>
    <t>kredyty
i pożyczki</t>
  </si>
  <si>
    <t>dochody własne jst</t>
  </si>
  <si>
    <t>w tym źródła finansowania</t>
  </si>
  <si>
    <t>Jednostka org. realizująca zadanie lub koordynująca program</t>
  </si>
  <si>
    <t>Planowane wydatki</t>
  </si>
  <si>
    <t>Nazwa zadania inwestycyjnego</t>
  </si>
  <si>
    <t>Rozdz.</t>
  </si>
  <si>
    <t>Lp.</t>
  </si>
  <si>
    <t>C. Inne źródła - środki krajowe - kapitał ludzki.</t>
  </si>
  <si>
    <t>wydatki majątkowe</t>
  </si>
  <si>
    <t>wydatki bieżące</t>
  </si>
  <si>
    <t xml:space="preserve">A.  
B.
C.
D. </t>
  </si>
  <si>
    <t>Budowa obiektu sportowo - rekreacyjnego na terenie miejscowości Zwola -  utrzymanie trwałości projektu (2019 - 2025)</t>
  </si>
  <si>
    <t>Opracowanie dokumentacji dot. zmiany sposobu użytkowania pomieszczeń przy ul. Sempołowskiej 3 na Poradnię Psychologiczno - Pedagogiczną (2020-2021)</t>
  </si>
  <si>
    <t>Klub ,,Senior+'' w Ożarowie</t>
  </si>
  <si>
    <t xml:space="preserve">A. 76 800,00    
B.
C.
D. </t>
  </si>
  <si>
    <t>Dzienny Dom ,,Senior+'' w Stodołach-Koloniach</t>
  </si>
  <si>
    <t xml:space="preserve">A. 54 000,00     
B.
C.
D. </t>
  </si>
  <si>
    <t>Dzienny Dom ,,Senior - WIGOR'' w Opatowie</t>
  </si>
  <si>
    <t>Specjalny Ośrodek Szkolno - Wychowawczy - Centrum Autyzmu i Całościowych Zaburzeń Rozwojowych w Niemienicach</t>
  </si>
  <si>
    <t>Program kompleksowego wsparcia rodzin ,,Za życiem'' (2017-2021)</t>
  </si>
  <si>
    <t>Projekt ,,Czas na profesjonalistów - podniesienie jakości kształcenia zawodowego w Powiecie Opatowskim’' (2019-2021)</t>
  </si>
  <si>
    <t>Opracowanie dokumentacji dot. remontu pomieszczenia z przeznaczeniem na Wydział Komunikacji, Transportu i Dróg w Starostwie Powiatowym w Opatowie (2020-2021)</t>
  </si>
  <si>
    <t>Opracowanie Strategii Rozwoju Powiatu Opatowskiego (2020-2021)</t>
  </si>
  <si>
    <t>Projekt ,,e-świętokrzyskie rozbudowa infrastruktury informatycznej JST" - utrzymanie trwałości projektu (2018-2021)</t>
  </si>
  <si>
    <t>Wykonanie dokumentacji projektowej dla zadania pn. ,,Rozbudowa budynku wielofunkcyjnego przy ul. Szpitalnej 4 w Opatowie'' (2020-2021)</t>
  </si>
  <si>
    <t>Wykonanie studium wykonalności wraz ze strategią rozwoju terenu i źródeł finansowania inwestycji oraz inwentaryzacji terenu dla zadania pn. ,,Utworzenie Świętokrzyskiego Centrum Przedsiębiorczości Rolnej'' (2020-2021)</t>
  </si>
  <si>
    <t>Zarząd Dróg Powiatowych w Opatowie</t>
  </si>
  <si>
    <t>Remont DP 0707T Stara Słupia - Jeleniów - Wieś - Majdan - Podłazy - Piórków - Załącze - Komorniki - Wszachów w m. Piórków w km 3+003 -3+683 odc. dł. 0,680 km (2020-2021)</t>
  </si>
  <si>
    <t>dotacje i środki pochodzące z innych  źr.*</t>
  </si>
  <si>
    <t>Łączne nakłady finansowe</t>
  </si>
  <si>
    <t>Nazwa przedsięwzięcia</t>
  </si>
  <si>
    <t>Wykonanie dokumentacji projektowej termomodernizacji budynków DPS w Czachowie (2020-2021)</t>
  </si>
  <si>
    <t>Opracowanie dokumentacji projektowej dla zadania ,,Podniesienie świadomości społecznej uczniów i społeczności lokalnej powiatu opatowskiego poprzez działania minimalizujące skutki zmian klimatu oraz wzmocnienie bioróżnorodności (2020-2021)</t>
  </si>
  <si>
    <t>700</t>
  </si>
  <si>
    <t>Projekt ,,Zabezpieczenie mieszkańców Powiatu Opatowskiego w walce z COVID-19 oraz podmiotów zaangażowanych w walkę z epidemią’'  (2020-2021)</t>
  </si>
  <si>
    <t>Przebudowa dróg wewnętrznych na terenie Zespołu Szkół Nr 1 w Opatowie (2020-2021)</t>
  </si>
  <si>
    <t>Rozbudowa, nadbudowa oraz przebudowa istniejącego budynku pralni wraz ze zmianą sposobu użytkowania na budynek Środowiskowego Domu Samopomocy w Opatowie – ETAP I (2020-2021)</t>
  </si>
  <si>
    <t>Przygotowanie wielobranżowej dokumentacji projektowo - kosztorysowej dotyczącej zadania pn. ,,Dokończenie budowy Szpitala św. Leona w Opatowie'' (2020-2021)</t>
  </si>
  <si>
    <t>Projekt ,,e-Geodezja - cyfrowy zasób geodezyjny powiatów: Sandomierskiego, Opatowskiego i Staszowskiego'' (2018-2021)</t>
  </si>
  <si>
    <t>Projekt ,,Specjalny znaczy Lepszy - wsparcie dla uczniów szkół podstawowych w ramach Specjalnych Ośrodków Szkolno - Wychowawczych w Niemienicach i Dębnie’' (2021-2022)</t>
  </si>
  <si>
    <t xml:space="preserve">A. 42 655,00     
B.
C.
D. </t>
  </si>
  <si>
    <t xml:space="preserve">A. 59 083,00     
B.
C.
D. </t>
  </si>
  <si>
    <t xml:space="preserve">A. 505 014,00     
B.
C.
D. </t>
  </si>
  <si>
    <t>Program wieloletni ,,Senior - Wigor'' na lata 2015 - 2020 - trwałość projektu (2021 - 2023)</t>
  </si>
  <si>
    <t xml:space="preserve">A.     
B.
C.
D. </t>
  </si>
  <si>
    <t>Program wieloletni ,,SENIOR+'' na lata 2015 - 2020 - Dzienny Dom Senior+ w Stodołach - Koloniach (2018 - 2024)</t>
  </si>
  <si>
    <t>Program wieloletni ,,SENIOR+'' na lata 2015 - 2020 - Klub Senior+ w Ożarowie (2018 - 2024)</t>
  </si>
  <si>
    <t>Otwarta Strefa Aktywności w Powiecie Opatowskim w miejscowości Niemienice -  utrzymanie trwałości projektu (2020 - 2026)</t>
  </si>
  <si>
    <t>Otwarta Strefa Aktywności w Powiecie Opatowskim w miejscowości Sulejów -  utrzymanie trwałości projektu (2020 - 2026)</t>
  </si>
  <si>
    <t>rok budżetowy 2021 (8+9+10+11)</t>
  </si>
  <si>
    <t xml:space="preserve">A. 528 968,00  
B.
C.
D. </t>
  </si>
  <si>
    <t>Limity wydatków na wieloletnie przedsięwzięcia planowane do poniesienia w 2021 roku</t>
  </si>
  <si>
    <t>Realizacja zadań w ramach nieodpłatnej pomocy prawnej</t>
  </si>
  <si>
    <t>Organizacja pożytku publicznego</t>
  </si>
  <si>
    <t>II. Dotacje dla jednostek spoza sektora finansów publicznych</t>
  </si>
  <si>
    <t>Dofinansowanie utrzymania biblioteki</t>
  </si>
  <si>
    <t>Urząd Miasta i Gminy w Opatowie</t>
  </si>
  <si>
    <t xml:space="preserve">Zwrot kosztów utrzymania dzieci </t>
  </si>
  <si>
    <t>Powiaty, w których przebywają dzieci w rodzinach zastępczych</t>
  </si>
  <si>
    <t>Rehabilitacja zawodowa i społeczna osób niepełnosprawnych</t>
  </si>
  <si>
    <t>Powiat Sandomierz (WTZ Piotrowice i Śmiechowice)</t>
  </si>
  <si>
    <t>I. Dotacje dla jednostek sektora finansów publicznych</t>
  </si>
  <si>
    <t>Kwota dotacji</t>
  </si>
  <si>
    <t>Zakres</t>
  </si>
  <si>
    <t>Nazwa jednostki otrzymującej dotacje</t>
  </si>
  <si>
    <t>Dotacje celowe w 2021 roku</t>
  </si>
  <si>
    <t>Powiat Ostrowiec Św. (WTZ ,,Karczma Miłkowska'')</t>
  </si>
  <si>
    <t xml:space="preserve">A. 109 200,00     
B.
C.
D. </t>
  </si>
  <si>
    <t>§ 955</t>
  </si>
  <si>
    <t>Rozchody z tytułu  innych rozliczeń krajowych art. 91a ust. 1 u.f.p</t>
  </si>
  <si>
    <t>§ 994</t>
  </si>
  <si>
    <t>Przelewy na rachunki lokat</t>
  </si>
  <si>
    <t>§ 991</t>
  </si>
  <si>
    <t>Udzielone pożyczki</t>
  </si>
  <si>
    <t>§ 965</t>
  </si>
  <si>
    <r>
      <rPr>
        <b/>
        <sz val="8"/>
        <rFont val="Arial CE"/>
        <family val="0"/>
      </rPr>
      <t xml:space="preserve">Wcześniejsza splata istniejącego długu </t>
    </r>
    <r>
      <rPr>
        <sz val="8"/>
        <rFont val="Arial CE"/>
        <family val="2"/>
      </rPr>
      <t>jst.</t>
    </r>
  </si>
  <si>
    <t>§ 982</t>
  </si>
  <si>
    <r>
      <t xml:space="preserve">Wykup papierów wartościowych </t>
    </r>
    <r>
      <rPr>
        <u val="single"/>
        <sz val="8"/>
        <rFont val="Arial CE"/>
        <family val="0"/>
      </rPr>
      <t>dopuszczonych do obrotu zorganizowanego</t>
    </r>
    <r>
      <rPr>
        <sz val="8"/>
        <rFont val="Arial CE"/>
        <family val="2"/>
      </rPr>
      <t>, czyli takie, dla których istnieje płynny rynek wtórny</t>
    </r>
  </si>
  <si>
    <t>wyemitowanych w związku z zawarciem umowy z podmiotem dysponujacym środkami pochodzącymi z budżetu U.E.</t>
  </si>
  <si>
    <t>6.1</t>
  </si>
  <si>
    <r>
      <rPr>
        <b/>
        <sz val="8"/>
        <rFont val="Arial CE"/>
        <family val="0"/>
      </rPr>
      <t xml:space="preserve">Wykup obligacji komunalnych, </t>
    </r>
    <r>
      <rPr>
        <b/>
        <u val="single"/>
        <sz val="8"/>
        <rFont val="Arial CE"/>
        <family val="0"/>
      </rPr>
      <t>których zbywalność jest ograniczona</t>
    </r>
    <r>
      <rPr>
        <b/>
        <sz val="8"/>
        <rFont val="Arial CE"/>
        <family val="0"/>
      </rPr>
      <t>,</t>
    </r>
    <r>
      <rPr>
        <sz val="8"/>
        <color indexed="8"/>
        <rFont val="Arial"/>
        <family val="2"/>
      </rPr>
      <t xml:space="preserve"> w tym:</t>
    </r>
  </si>
  <si>
    <t>§ 993</t>
  </si>
  <si>
    <t>zaciągniętych w związku z zawarciem umowy z podmiotem dysponujacym środkami pochodzącymi z budżetu U.E.</t>
  </si>
  <si>
    <t>5.1</t>
  </si>
  <si>
    <t>Spłaty pożyczek i kredytów zagranicznych, w tym:</t>
  </si>
  <si>
    <t>§ 962</t>
  </si>
  <si>
    <t>Pożyczki udzielone na finansowanie zadań realizowanych z udziałem środków pochodzących z budżetu U.E.</t>
  </si>
  <si>
    <t>§ 963</t>
  </si>
  <si>
    <t>Spłaty pożyczek otrzymanych na finansowanie zadań realizowanych z udziałem środków pochodzących z budżetu U.E.</t>
  </si>
  <si>
    <t xml:space="preserve">3. </t>
  </si>
  <si>
    <t>§ 992</t>
  </si>
  <si>
    <t>Spłaty otrzymanych pożyczek krajowych</t>
  </si>
  <si>
    <t>1.1</t>
  </si>
  <si>
    <r>
      <rPr>
        <b/>
        <sz val="8"/>
        <rFont val="Arial CE"/>
        <family val="0"/>
      </rPr>
      <t>Spłaty otrzymanych kredytów krajowych</t>
    </r>
    <r>
      <rPr>
        <sz val="8"/>
        <rFont val="Arial CE"/>
        <family val="2"/>
      </rPr>
      <t>, w tym:</t>
    </r>
  </si>
  <si>
    <t>Rozchody ogółem:</t>
  </si>
  <si>
    <t>Przychody z tytułu  innych rozliczeń krajowych art. 91a ust. 1 u.f.p</t>
  </si>
  <si>
    <t>§ 941-44</t>
  </si>
  <si>
    <t xml:space="preserve">Prywatyzacja majątku j.s.t </t>
  </si>
  <si>
    <t>Przelewy z rachunku lokat</t>
  </si>
  <si>
    <t>§ 906</t>
  </si>
  <si>
    <r>
      <rPr>
        <b/>
        <sz val="8"/>
        <rFont val="Arial CE"/>
        <family val="0"/>
      </rPr>
      <t>Przychody wynikające z rozliczenia</t>
    </r>
    <r>
      <rPr>
        <sz val="8"/>
        <color indexed="8"/>
        <rFont val="Arial"/>
        <family val="2"/>
      </rPr>
      <t xml:space="preserve"> </t>
    </r>
    <r>
      <rPr>
        <b/>
        <sz val="8"/>
        <rFont val="Arial CE"/>
        <family val="0"/>
      </rPr>
      <t>środków określonych w art. 5 ust. 1 pkt 2</t>
    </r>
    <r>
      <rPr>
        <sz val="8"/>
        <color indexed="8"/>
        <rFont val="Arial"/>
        <family val="2"/>
      </rPr>
      <t xml:space="preserve"> u.f.p. i dotacji na realizację programu, projekt lub zadania finansowanego z udziałem tych środków</t>
    </r>
  </si>
  <si>
    <t>§ 905</t>
  </si>
  <si>
    <r>
      <rPr>
        <b/>
        <sz val="8"/>
        <rFont val="Arial CE"/>
        <family val="0"/>
      </rPr>
      <t>Przychody z niewykorzystanych środków pieniężnych</t>
    </r>
    <r>
      <rPr>
        <sz val="8"/>
        <color indexed="8"/>
        <rFont val="Arial"/>
        <family val="2"/>
      </rPr>
      <t xml:space="preserve"> na rachunku bieżącym budżetu, wynikających z rozliczenia dochodów i wydatków nimi finansowanych </t>
    </r>
    <r>
      <rPr>
        <b/>
        <sz val="8"/>
        <rFont val="Arial CE"/>
        <family val="0"/>
      </rPr>
      <t>związanych ze szczególnymi zasadami wykonania budżetu</t>
    </r>
    <r>
      <rPr>
        <sz val="8"/>
        <color indexed="8"/>
        <rFont val="Arial"/>
        <family val="2"/>
      </rPr>
      <t xml:space="preserve"> określonymi w odrębnych ustawach</t>
    </r>
  </si>
  <si>
    <t>§ 951</t>
  </si>
  <si>
    <t>Spłaty pożyczek udzielonych</t>
  </si>
  <si>
    <t>§ 950</t>
  </si>
  <si>
    <r>
      <rPr>
        <b/>
        <sz val="8"/>
        <rFont val="Arial CE"/>
        <family val="0"/>
      </rPr>
      <t>Wolne środki</t>
    </r>
    <r>
      <rPr>
        <sz val="8"/>
        <color indexed="8"/>
        <rFont val="Arial"/>
        <family val="2"/>
      </rPr>
      <t xml:space="preserve"> art. 217 ust. 2 pkt. 6 u.f.p.</t>
    </r>
  </si>
  <si>
    <t>§ 957</t>
  </si>
  <si>
    <r>
      <rPr>
        <b/>
        <sz val="8"/>
        <rFont val="Arial CE"/>
        <family val="0"/>
      </rPr>
      <t>Nadwyżka z lat ubiegłych</t>
    </r>
    <r>
      <rPr>
        <sz val="8"/>
        <color indexed="8"/>
        <rFont val="Arial"/>
        <family val="2"/>
      </rPr>
      <t xml:space="preserve"> (pomniejszona o środki, o których mowa w art.. 217 ust. 2 pkt 8 u.f.p.)</t>
    </r>
  </si>
  <si>
    <t>§ 907</t>
  </si>
  <si>
    <r>
      <rPr>
        <b/>
        <sz val="8"/>
        <rFont val="Arial CE"/>
        <family val="0"/>
      </rPr>
      <t>Przychody</t>
    </r>
    <r>
      <rPr>
        <sz val="8"/>
        <color indexed="8"/>
        <rFont val="Arial"/>
        <family val="2"/>
      </rPr>
      <t xml:space="preserve"> z tytułu zacjągniętych pożyczek i kredytów oraz wyemitowanych papierów wartościowych </t>
    </r>
    <r>
      <rPr>
        <b/>
        <sz val="8"/>
        <rFont val="Arial CE"/>
        <family val="0"/>
      </rPr>
      <t>na spłatę wcześniej zacjągnietych zobowiązań</t>
    </r>
  </si>
  <si>
    <t>§ 931</t>
  </si>
  <si>
    <r>
      <t xml:space="preserve">Papiery wartościowe (obligacje) </t>
    </r>
    <r>
      <rPr>
        <u val="single"/>
        <sz val="8"/>
        <rFont val="Arial CE"/>
        <family val="0"/>
      </rPr>
      <t>dopuszczone do obrotu zorganizowanego</t>
    </r>
    <r>
      <rPr>
        <sz val="8"/>
        <color indexed="8"/>
        <rFont val="Arial"/>
        <family val="2"/>
      </rPr>
      <t>, czyli takie, dla których istnieje płynny rynek wtórny</t>
    </r>
  </si>
  <si>
    <t>emitowane w związku z umową zawartą z podmiotem dysponujacym środkami pochodzącymi z budżetu U.E.</t>
  </si>
  <si>
    <r>
      <rPr>
        <b/>
        <sz val="8"/>
        <rFont val="Arial CE"/>
        <family val="0"/>
      </rPr>
      <t>Papiery wartościowe (obligacje)</t>
    </r>
    <r>
      <rPr>
        <sz val="8"/>
        <color indexed="8"/>
        <rFont val="Arial"/>
        <family val="2"/>
      </rPr>
      <t xml:space="preserve"> </t>
    </r>
    <r>
      <rPr>
        <u val="single"/>
        <sz val="8"/>
        <rFont val="Arial CE"/>
        <family val="0"/>
      </rPr>
      <t xml:space="preserve">których </t>
    </r>
    <r>
      <rPr>
        <b/>
        <u val="single"/>
        <sz val="8"/>
        <rFont val="Arial CE"/>
        <family val="0"/>
      </rPr>
      <t>zbywalność jest ograniczona</t>
    </r>
    <r>
      <rPr>
        <sz val="8"/>
        <color indexed="8"/>
        <rFont val="Arial"/>
        <family val="2"/>
      </rPr>
      <t>, w tym:</t>
    </r>
  </si>
  <si>
    <t>§ 953</t>
  </si>
  <si>
    <t>zaciągnięte w związku z umową zawartą z podmiotem dysponujacym środkami pochodzącymi z budżetu U.E.</t>
  </si>
  <si>
    <t>Pożyczki i kredyty zaciągnięte na rynku zagranicznym, w tym:</t>
  </si>
  <si>
    <t>§ 902</t>
  </si>
  <si>
    <t>Przychody ze spłat pożyczek udzielonych na finansowanie zadań realizowanych z udziałem środków pochodzących z budżetu U.E.</t>
  </si>
  <si>
    <t>§ 903</t>
  </si>
  <si>
    <t>Przychody z zaciągniętych pożyczek na finansowanie zadań realizowanych z udziałem środków pochodzących z budżetu U.E.</t>
  </si>
  <si>
    <t>§ 952</t>
  </si>
  <si>
    <r>
      <rPr>
        <b/>
        <sz val="8"/>
        <rFont val="Arial CE"/>
        <family val="0"/>
      </rPr>
      <t>Pożyczki</t>
    </r>
    <r>
      <rPr>
        <sz val="8"/>
        <color indexed="8"/>
        <rFont val="Arial"/>
        <family val="2"/>
      </rPr>
      <t xml:space="preserve"> zaciągnięte na rynku krajowym</t>
    </r>
  </si>
  <si>
    <r>
      <rPr>
        <b/>
        <sz val="8"/>
        <rFont val="Arial CE"/>
        <family val="0"/>
      </rPr>
      <t>Kredyty</t>
    </r>
    <r>
      <rPr>
        <sz val="8"/>
        <color indexed="8"/>
        <rFont val="Arial"/>
        <family val="2"/>
      </rPr>
      <t xml:space="preserve"> zaciągnięte na rynku krajowym, w tym:</t>
    </r>
  </si>
  <si>
    <t>Przychody ogółem:</t>
  </si>
  <si>
    <t>Kwota 2021 r.</t>
  </si>
  <si>
    <t>Klasyfikacja §</t>
  </si>
  <si>
    <t>Treść</t>
  </si>
  <si>
    <t>Przychody i rozchody budżetu w 2021 r.</t>
  </si>
  <si>
    <t>Rozbudowa oraz przebudowa istniejącego budynku mieszkalnego jednorodzinnego wraz ze zmianą sposobu użytkowania budynku na potrzeby placówki opiekuńczo - wychowawczej</t>
  </si>
  <si>
    <t>Budowa Tężni Solankowej na terenie DPS w Zochcinku wraz z opracowaniem dokumentacji projektowej</t>
  </si>
  <si>
    <t>Wymiana pokrycia dachowego na budynku użytkowym ZS Nr 2 w Opatowie</t>
  </si>
  <si>
    <t>Modernizacja i przebudowa pomieszczeń sanitarnych oraz adaptacja na łazienkę dla osób niepełnosprawnych w budynku dydaktycznym Zespołu Szkół Nr 1 w Opatowie</t>
  </si>
  <si>
    <t>Zakup sprzętu, urządzeń dot. sieci teleinformatycznej oraz wymiana serwera głównego i urządzeń podtrzymania zasilania</t>
  </si>
  <si>
    <t>Zakup urządzeń informatycznych dla Wydziału Geodezji, Kartografii, Katastru i Gospodarki Mieniem</t>
  </si>
  <si>
    <t>Wykonanie dokumentacji projektowej dla zadania pn. ,,Termomodernizacja Szpitala Św. Leona w Opatowie''</t>
  </si>
  <si>
    <t>Przebudowa DP nr 0698T Rżuchów - Drzenkowice - Brzóstowa - dr. woj. nr 755, polegająca na budowie chodnika w m. Wszechświęte odc. dł. 0,635 km</t>
  </si>
  <si>
    <t>Przebudowa DP nr 0731T Włostów - Osada Cukrowni Włostów - Gozdawa - Żurawniki - Malice Kościelne - Słabuszewice - Międzygórz - Rogal i DP nr 0730T Kolonia Okalina - Karwów - Dzierążnia - Malice Kościelne - Męczennice - Pielaszów - Nowy Daromin - Daromin, polegająca na budowie dwóch odcinków chodnika w m. Malice Kościelne o łącznej dł. ok. 1,200 km</t>
  </si>
  <si>
    <t>Przebudowa DP nr 0730T Kolonia Okalina - Karwów - Dzierążnia - Malice Kościelne - Męczennice - Pielaszów - Nowy Daromin - Daromin w m. Malice Kościelne w km 6+560 - 6+660 oraz przebudowa obiektu mostowego o nr ewid. (JNI): 30000625 w km 6+610</t>
  </si>
  <si>
    <t>Zakup pługa odśnieżnego z osprzętowaniem przystosowanym do pracy z ciagnikiem rolniczym</t>
  </si>
  <si>
    <t>Zakup kosiarki bijakowej</t>
  </si>
  <si>
    <t>rok budżetowy 2021 (7+8+9+10)</t>
  </si>
  <si>
    <t>Zadania inwestycyjne roczne w 2021 r.</t>
  </si>
  <si>
    <t>Szpital Św. Leona Sp. z o.o. z siedzibą w Opatowie</t>
  </si>
  <si>
    <t>Wykonanie dokumentacji projektowej dla inwestycji pn. Termomodernizacja Szpitala Św. Leona w Opatowie</t>
  </si>
  <si>
    <t>Wykonanie dokumentacji projektowej w celu realizacji zadania: Przebudowa oraz rozbudowa istniejącego budynku użytkowego przy ul. Sempołowskiej 3 o platformę dla osób niepełnosprawnych</t>
  </si>
  <si>
    <t>Przebudowa oraz rozbudowa istniejącego budynku użytkowego przy ul. Sempołowskiej 3 o platformę dla osób niepełnosprawnych</t>
  </si>
  <si>
    <t xml:space="preserve">A. 127 187
B.
C. 
D. </t>
  </si>
  <si>
    <t xml:space="preserve">A. 257 308
B.
C. 
D. </t>
  </si>
  <si>
    <t>2 710 162,00</t>
  </si>
  <si>
    <t>2 859 246,00</t>
  </si>
  <si>
    <t>1 812 264,00</t>
  </si>
  <si>
    <t>4 522 426,00</t>
  </si>
  <si>
    <t>85202</t>
  </si>
  <si>
    <t>Domy pomocy społecznej</t>
  </si>
  <si>
    <t>Dochody budżetu powiatu na 2021 rok</t>
  </si>
  <si>
    <t>Wydatki budżetu powiatu na 2021 rok</t>
  </si>
  <si>
    <t>Zakup serwera z oprogramowaniem</t>
  </si>
  <si>
    <t>Zakup i montaż stacji uzdatniania wody w budynku Filii DPS w Opatowie</t>
  </si>
  <si>
    <t xml:space="preserve">A. 287 826
B.
C. 
D. </t>
  </si>
  <si>
    <t>Zakup samochodu ciężarowego 2 lub 3 osiowego</t>
  </si>
  <si>
    <t xml:space="preserve">A.   
B.
C.
D. </t>
  </si>
  <si>
    <t>Przebudowa pomieszczeń Działu Rehabilitacji na poziomie 0 w Bloku A Szpitala Św. Leona (2021-2022)</t>
  </si>
  <si>
    <t>25.</t>
  </si>
  <si>
    <t>w tym: kredyty i pożyczki zaciągane na wydatki refundowane ze środków UE</t>
  </si>
  <si>
    <t>- środki z UE oraz innych źródeł zagranicznych</t>
  </si>
  <si>
    <t>- środki z budżetu krajowego</t>
  </si>
  <si>
    <t>- środki z budżetu j.s.t.</t>
  </si>
  <si>
    <t>Wydatki majątkowe:</t>
  </si>
  <si>
    <t>Wydatki bieżące:</t>
  </si>
  <si>
    <t>Ogółem wydatki</t>
  </si>
  <si>
    <t xml:space="preserve">Projekt ,,Czas na profesjonalistów - podniesienie jakości kształcenia zawodowego w Powiecie Opatowskim’' </t>
  </si>
  <si>
    <t>Działanie 8.5 Rozwój i wysoka jakość szkolnictwa zawodowego i kształcenia ustawicznego</t>
  </si>
  <si>
    <t xml:space="preserve">Oś priorytetowa 8. Rozwój edukacji i aktywne społeczeństwo </t>
  </si>
  <si>
    <t>Wartość zadania:</t>
  </si>
  <si>
    <t>2019-2021</t>
  </si>
  <si>
    <t>Regionalny Program Operacyjny Województwa Świętokrzyskiego na lata 2014 - 2020</t>
  </si>
  <si>
    <t>Projekt ,,Specjalny znaczy Lepszy - wsparcie dla uczniów szkół podstawowych w ramach Specjalnych Ośrodków Szkolno - Wychowawczych w Niemienicach i Dębnie’'</t>
  </si>
  <si>
    <t>Działanie 8.3 Zwiększenie dostępu do wysokiej jakości edukacji przedszkolnej oraz kształcenia podstawowego, gimnazjalnego i ponadgimnazjalnego</t>
  </si>
  <si>
    <t>2021-2022</t>
  </si>
  <si>
    <t xml:space="preserve">Projekt ,,Zabezpieczenie mieszkańców Powiatu Opatowskiego w walce z COVID-19 oraz podmiotów zaangażowanych w walkę z epidemią’' </t>
  </si>
  <si>
    <t>Działanie 9.2 Ułatwienie dostępu do wysokiej jakości usług społecznych i zdrowotnych</t>
  </si>
  <si>
    <t xml:space="preserve">Oś priorytetowa 9. Włączenie społeczne i walka z ubóstwem </t>
  </si>
  <si>
    <t>2020-2021</t>
  </si>
  <si>
    <t>Projekt ,,e-Geodezja - cyfrowy zasób geodezyjny powiatów: Sandomierskiego, Opatowskiego i Staszowskiego''</t>
  </si>
  <si>
    <t xml:space="preserve">Oś priorytetowa 7. Sprawne usługi publiczne </t>
  </si>
  <si>
    <t>71095</t>
  </si>
  <si>
    <t>710</t>
  </si>
  <si>
    <t>2018-2021</t>
  </si>
  <si>
    <t>kwota</t>
  </si>
  <si>
    <t>źródło</t>
  </si>
  <si>
    <t>Wydatki w roku budżetowym 2021</t>
  </si>
  <si>
    <t>Przewidywane nakłady i źródła finansowania</t>
  </si>
  <si>
    <t>Okres realizacji zadania</t>
  </si>
  <si>
    <t>Projekt</t>
  </si>
  <si>
    <t>Lp</t>
  </si>
  <si>
    <t>Wydatki na programy i projekty realizowane ze środków pochodzących z budżetu Unii Europejskiej oraz innych źródeł zagranicznych, niepodlegających zwrotowi na 2021 rok</t>
  </si>
  <si>
    <t>Dom Pomocy Społecznej w Czachowie/Dom Pomocy Społecznej w Sobowie/Dom Pomocy Społecznej w Zochcinku</t>
  </si>
  <si>
    <t>Działanie 2.8 Rozwój usług społecznych świadczonych w środowisku lokalnym</t>
  </si>
  <si>
    <t>Projekt ,,Bezpieczna Przyszłość''</t>
  </si>
  <si>
    <t>Program Operacyjny Wiedza Edukacja Rozwój</t>
  </si>
  <si>
    <t>Gospodarka mieszkaniowa</t>
  </si>
  <si>
    <t>210 400,00</t>
  </si>
  <si>
    <t>12 580,00</t>
  </si>
  <si>
    <t>222 980,00</t>
  </si>
  <si>
    <t>70005</t>
  </si>
  <si>
    <t>Gospodarka gruntami i nieruchomościami</t>
  </si>
  <si>
    <t>2057</t>
  </si>
  <si>
    <t>Dotacje celowe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</si>
  <si>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24 894 066,00</t>
  </si>
  <si>
    <t>572 414,42</t>
  </si>
  <si>
    <t>25 466 480,42</t>
  </si>
  <si>
    <t>24 689 988,00</t>
  </si>
  <si>
    <t>25 262 402,42</t>
  </si>
  <si>
    <t>482 430,87</t>
  </si>
  <si>
    <t>2059</t>
  </si>
  <si>
    <t>89 983,55</t>
  </si>
  <si>
    <t>108 330 509,00</t>
  </si>
  <si>
    <t>584 994,42</t>
  </si>
  <si>
    <t>108 915 503,42</t>
  </si>
  <si>
    <t>3 295 156,42</t>
  </si>
  <si>
    <t>13 000,00</t>
  </si>
  <si>
    <t>1 572 991,00</t>
  </si>
  <si>
    <t>1 585 991,00</t>
  </si>
  <si>
    <t>6257</t>
  </si>
  <si>
    <t>Dotacje celowe w ramach programów finansowych z udziałem środków europejskich oraz środków, o których mowa w art. 5 ust. 3 pkt 5 lit. a i b ustawy, lub płatności w ramach budżetu środków europejskich, realizowanych przez jednostki samorządu terytorialnego</t>
  </si>
  <si>
    <t>4 432 237,00</t>
  </si>
  <si>
    <t>3 385 255,00</t>
  </si>
  <si>
    <t>111 189 755,00</t>
  </si>
  <si>
    <t>2 157 985,42</t>
  </si>
  <si>
    <t>113 347 740,42</t>
  </si>
  <si>
    <t>6 680 411,42</t>
  </si>
  <si>
    <t>900</t>
  </si>
  <si>
    <t>Gospodarka komunalna i ochrona środowiska</t>
  </si>
  <si>
    <t>90019</t>
  </si>
  <si>
    <t>Wpływy i wydatki związane z gromadzeniem środków z opłat i kar za korzystanie ze środowiska</t>
  </si>
  <si>
    <t>700           900</t>
  </si>
  <si>
    <t>70005            90019</t>
  </si>
  <si>
    <t>wydatki majątkowe rozdz. 70005</t>
  </si>
  <si>
    <t>wydatki majątkowe rozdz. 90019</t>
  </si>
  <si>
    <t>wydatki bieżące rozdz. 70005</t>
  </si>
  <si>
    <t>Projekt ,,Termomodernizacja budynków użyteczności publicznej na terenie Powiatu Opatowskiego'' (2020-2022)</t>
  </si>
  <si>
    <t>70005     90019</t>
  </si>
  <si>
    <t xml:space="preserve">Oś priorytetowa 3. Efektywna i zielona energia </t>
  </si>
  <si>
    <t>Projekt ,,Termomodernizacja budynków użyteczności publicznej na terenie Powiatu Opatowskiego''</t>
  </si>
  <si>
    <t>700            900</t>
  </si>
  <si>
    <t>Działanie 3.3 Poprawa efektywności energetycznej w sektorze publicznym i mieszkaniowym</t>
  </si>
  <si>
    <t>Przebudowa DP nr 0711T Dziewiątle - Ujazdek - Łagówka - Łagowica - Pipała - Jastrzębska Wola - Skolankowska Wola - Zielonka - Iwaniska w m. Jastrzębska Wola polegająca na budowie zatoki autobusowej i chodnika o łącznej dł. ok. 0,160 km</t>
  </si>
  <si>
    <t>Przebudowa DP nr 0717T Łężyce - Biskupice - Czekaj - Gołoszyce - Modliborzyce - Piskrzyn - Baranówek - Janczyce - Stobiec - Zaldów w m. Modliborzyce, polegająca na budowie chodnika o dł. ok. 0,400 km</t>
  </si>
  <si>
    <t>Przebudowa DP nr 0758T Bidziny - Bidziny Kolonia - Jasice Smugi - dr. woj. Nr 755 w m. Bidziny, polegająca na budowie chodnika o dł. ok. 1,240 km</t>
  </si>
  <si>
    <t>Wkład własny do projektu ,,Termomodernizacja Szpitala Św. Leona w Opatowie''</t>
  </si>
  <si>
    <t>Wkład własny do projektu ,,Termomodernizacja Szpitala Św. Leona w Opatowie'' (2021-2022)</t>
  </si>
  <si>
    <t>2020-2022</t>
  </si>
  <si>
    <t>26.</t>
  </si>
  <si>
    <t>600</t>
  </si>
  <si>
    <t>Transport i łączność</t>
  </si>
  <si>
    <t>60014</t>
  </si>
  <si>
    <t>Drogi publiczne powiatowe</t>
  </si>
  <si>
    <t>754</t>
  </si>
  <si>
    <t>Bezpieczeństwo publiczne i ochrona przeciwpożarowa</t>
  </si>
  <si>
    <t>75411</t>
  </si>
  <si>
    <t>Komendy powiatowe Państwowej Straży Pożarnej</t>
  </si>
  <si>
    <t>851</t>
  </si>
  <si>
    <t>Ochrona zdrowia</t>
  </si>
  <si>
    <t>85111</t>
  </si>
  <si>
    <t>Szpitale ogólne</t>
  </si>
  <si>
    <t xml:space="preserve">Załącznik nr 5                                                                                                     do uchwały Rady Powiatu w Opatowie Nr XXXVIII.25.2021                                                     z dnia 15 kwietnia 2021 r. </t>
  </si>
  <si>
    <t>Załącznik Nr 3                                                                                                       do uchwały Rady Powiatu w Opatowie Nr XXXVIII.25.2021                                                                                        z dnia 15 kwietnia 2021 r.</t>
  </si>
  <si>
    <t>Załącznik Nr 2                                                                                                      do uchwały Rady Powiatu w Opatowie Nr XXXVIII.25.2021                                                z dnia 15 kwietnia 2021 r.</t>
  </si>
  <si>
    <t>Załącznik Nr 1                                                                                                          do uchwały Rady Powiatu w Opatowie Nr XXXVIII.25.2021                                                                                z dnia 15 kwietnia 2021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</si>
</sst>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#,##0.00;\-#,##0.00"/>
  </numFmts>
  <fonts count="87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2"/>
      <color indexed="8"/>
      <name val="Arial"/>
      <family val="2"/>
    </font>
    <font>
      <b/>
      <sz val="7"/>
      <name val="Arial CE"/>
      <family val="2"/>
    </font>
    <font>
      <b/>
      <sz val="6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sz val="8"/>
      <name val="Arial CE"/>
      <family val="2"/>
    </font>
    <font>
      <sz val="6"/>
      <name val="Arial CE"/>
      <family val="2"/>
    </font>
    <font>
      <b/>
      <sz val="14"/>
      <name val="Arial CE"/>
      <family val="2"/>
    </font>
    <font>
      <b/>
      <sz val="8"/>
      <name val="Arial"/>
      <family val="2"/>
    </font>
    <font>
      <b/>
      <sz val="12"/>
      <name val="Arial CE"/>
      <family val="2"/>
    </font>
    <font>
      <sz val="7"/>
      <name val="Arial"/>
      <family val="2"/>
    </font>
    <font>
      <b/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0"/>
    </font>
    <font>
      <sz val="11"/>
      <name val="Arial CE"/>
      <family val="0"/>
    </font>
    <font>
      <sz val="11"/>
      <name val="Arial"/>
      <family val="2"/>
    </font>
    <font>
      <b/>
      <sz val="11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u val="single"/>
      <sz val="8"/>
      <name val="Arial CE"/>
      <family val="0"/>
    </font>
    <font>
      <b/>
      <u val="single"/>
      <sz val="8"/>
      <name val="Arial CE"/>
      <family val="0"/>
    </font>
    <font>
      <sz val="10"/>
      <name val="Times New Roman CE"/>
      <family val="1"/>
    </font>
    <font>
      <i/>
      <sz val="8"/>
      <name val="Arial CE"/>
      <family val="0"/>
    </font>
    <font>
      <sz val="8"/>
      <name val="Times New Roman CE"/>
      <family val="0"/>
    </font>
    <font>
      <sz val="8"/>
      <name val="Czcionka tekstu podstawowego"/>
      <family val="0"/>
    </font>
    <font>
      <sz val="6"/>
      <name val="Times New Roman"/>
      <family val="1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Arial CE"/>
      <family val="0"/>
    </font>
    <font>
      <sz val="5"/>
      <color indexed="8"/>
      <name val="Arial"/>
      <family val="2"/>
    </font>
    <font>
      <sz val="6"/>
      <color indexed="8"/>
      <name val="Arial"/>
      <family val="2"/>
    </font>
    <font>
      <b/>
      <sz val="5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5"/>
      <color rgb="FF000000"/>
      <name val="Arial"/>
      <family val="2"/>
    </font>
    <font>
      <sz val="6"/>
      <color rgb="FF000000"/>
      <name val="Arial"/>
      <family val="2"/>
    </font>
    <font>
      <b/>
      <sz val="5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8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3" applyNumberFormat="0" applyFill="0" applyAlignment="0" applyProtection="0"/>
    <xf numFmtId="0" fontId="71" fillId="29" borderId="4" applyNumberFormat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76" fillId="27" borderId="1" applyNumberFormat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82" fillId="32" borderId="0" applyNumberFormat="0" applyBorder="0" applyAlignment="0" applyProtection="0"/>
  </cellStyleXfs>
  <cellXfs count="250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50" applyNumberFormat="1" applyFont="1" applyFill="1" applyBorder="1" applyAlignment="1" applyProtection="1">
      <alignment horizontal="left"/>
      <protection locked="0"/>
    </xf>
    <xf numFmtId="0" fontId="5" fillId="0" borderId="0" xfId="50" applyNumberFormat="1" applyFont="1" applyFill="1" applyBorder="1" applyAlignment="1" applyProtection="1">
      <alignment horizontal="left"/>
      <protection locked="0"/>
    </xf>
    <xf numFmtId="49" fontId="7" fillId="33" borderId="0" xfId="50" applyNumberFormat="1" applyFont="1" applyFill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49" fontId="8" fillId="33" borderId="0" xfId="50" applyNumberFormat="1" applyFont="1" applyFill="1" applyAlignment="1" applyProtection="1">
      <alignment horizontal="center" vertical="center" wrapText="1"/>
      <protection locked="0"/>
    </xf>
    <xf numFmtId="0" fontId="5" fillId="0" borderId="0" xfId="50" applyNumberFormat="1" applyFont="1" applyFill="1" applyBorder="1" applyAlignment="1" applyProtection="1">
      <alignment/>
      <protection locked="0"/>
    </xf>
    <xf numFmtId="1" fontId="1" fillId="33" borderId="0" xfId="50" applyNumberFormat="1" applyFont="1" applyFill="1" applyAlignment="1" applyProtection="1">
      <alignment horizontal="center" vertical="center" wrapText="1" shrinkToFit="1"/>
      <protection locked="0"/>
    </xf>
    <xf numFmtId="0" fontId="1" fillId="0" borderId="0" xfId="50" applyNumberFormat="1" applyFont="1" applyFill="1" applyBorder="1" applyAlignment="1" applyProtection="1">
      <alignment/>
      <protection locked="0"/>
    </xf>
    <xf numFmtId="0" fontId="4" fillId="0" borderId="0" xfId="51" applyAlignment="1">
      <alignment vertical="center"/>
      <protection/>
    </xf>
    <xf numFmtId="0" fontId="4" fillId="0" borderId="0" xfId="51" applyFont="1" applyAlignment="1">
      <alignment vertical="center"/>
      <protection/>
    </xf>
    <xf numFmtId="41" fontId="4" fillId="0" borderId="0" xfId="51" applyNumberFormat="1" applyFont="1" applyAlignment="1">
      <alignment vertical="center"/>
      <protection/>
    </xf>
    <xf numFmtId="0" fontId="12" fillId="35" borderId="11" xfId="51" applyFont="1" applyFill="1" applyBorder="1" applyAlignment="1">
      <alignment horizontal="center" vertical="center"/>
      <protection/>
    </xf>
    <xf numFmtId="41" fontId="15" fillId="35" borderId="11" xfId="51" applyNumberFormat="1" applyFont="1" applyFill="1" applyBorder="1" applyAlignment="1">
      <alignment horizontal="left" vertical="center" wrapText="1"/>
      <protection/>
    </xf>
    <xf numFmtId="0" fontId="15" fillId="35" borderId="11" xfId="51" applyFont="1" applyFill="1" applyBorder="1" applyAlignment="1">
      <alignment vertical="center" wrapText="1"/>
      <protection/>
    </xf>
    <xf numFmtId="0" fontId="16" fillId="35" borderId="11" xfId="51" applyFont="1" applyFill="1" applyBorder="1" applyAlignment="1">
      <alignment horizontal="center" vertical="center"/>
      <protection/>
    </xf>
    <xf numFmtId="0" fontId="16" fillId="35" borderId="11" xfId="51" applyFont="1" applyFill="1" applyBorder="1" applyAlignment="1">
      <alignment vertical="center" wrapText="1"/>
      <protection/>
    </xf>
    <xf numFmtId="0" fontId="17" fillId="35" borderId="11" xfId="51" applyFont="1" applyFill="1" applyBorder="1" applyAlignment="1">
      <alignment horizontal="center" vertical="center"/>
      <protection/>
    </xf>
    <xf numFmtId="0" fontId="16" fillId="35" borderId="0" xfId="51" applyFont="1" applyFill="1" applyAlignment="1">
      <alignment horizontal="right" vertical="center"/>
      <protection/>
    </xf>
    <xf numFmtId="49" fontId="19" fillId="35" borderId="11" xfId="51" applyNumberFormat="1" applyFont="1" applyFill="1" applyBorder="1" applyAlignment="1">
      <alignment horizontal="center" vertical="center" wrapText="1"/>
      <protection/>
    </xf>
    <xf numFmtId="43" fontId="14" fillId="35" borderId="11" xfId="51" applyNumberFormat="1" applyFont="1" applyFill="1" applyBorder="1" applyAlignment="1">
      <alignment horizontal="center" vertical="center" wrapText="1"/>
      <protection/>
    </xf>
    <xf numFmtId="0" fontId="19" fillId="35" borderId="11" xfId="51" applyFont="1" applyFill="1" applyBorder="1" applyAlignment="1">
      <alignment vertical="center" wrapText="1"/>
      <protection/>
    </xf>
    <xf numFmtId="49" fontId="7" fillId="35" borderId="11" xfId="51" applyNumberFormat="1" applyFont="1" applyFill="1" applyBorder="1" applyAlignment="1">
      <alignment vertical="center" wrapText="1"/>
      <protection/>
    </xf>
    <xf numFmtId="43" fontId="7" fillId="35" borderId="11" xfId="51" applyNumberFormat="1" applyFont="1" applyFill="1" applyBorder="1" applyAlignment="1">
      <alignment horizontal="center" vertical="center" wrapText="1"/>
      <protection/>
    </xf>
    <xf numFmtId="0" fontId="7" fillId="35" borderId="11" xfId="51" applyFont="1" applyFill="1" applyBorder="1" applyAlignment="1">
      <alignment vertical="center" wrapText="1"/>
      <protection/>
    </xf>
    <xf numFmtId="0" fontId="7" fillId="35" borderId="11" xfId="51" applyFont="1" applyFill="1" applyBorder="1" applyAlignment="1">
      <alignment horizontal="center" vertical="center" wrapText="1"/>
      <protection/>
    </xf>
    <xf numFmtId="0" fontId="7" fillId="35" borderId="0" xfId="0" applyNumberFormat="1" applyFont="1" applyFill="1" applyBorder="1" applyAlignment="1" applyProtection="1">
      <alignment horizontal="left" vertical="center" wrapText="1"/>
      <protection locked="0"/>
    </xf>
    <xf numFmtId="0" fontId="16" fillId="35" borderId="11" xfId="51" applyFont="1" applyFill="1" applyBorder="1" applyAlignment="1">
      <alignment horizontal="center" vertical="center" wrapText="1"/>
      <protection/>
    </xf>
    <xf numFmtId="0" fontId="14" fillId="35" borderId="11" xfId="51" applyFont="1" applyFill="1" applyBorder="1" applyAlignment="1">
      <alignment vertical="center" wrapText="1"/>
      <protection/>
    </xf>
    <xf numFmtId="0" fontId="16" fillId="35" borderId="0" xfId="51" applyFont="1" applyFill="1" applyBorder="1" applyAlignment="1">
      <alignment vertical="center" wrapText="1"/>
      <protection/>
    </xf>
    <xf numFmtId="0" fontId="14" fillId="35" borderId="0" xfId="51" applyFont="1" applyFill="1" applyBorder="1" applyAlignment="1">
      <alignment vertical="center" wrapText="1"/>
      <protection/>
    </xf>
    <xf numFmtId="0" fontId="4" fillId="0" borderId="0" xfId="51" applyFont="1" applyBorder="1" applyAlignment="1">
      <alignment vertical="center" wrapText="1"/>
      <protection/>
    </xf>
    <xf numFmtId="0" fontId="4" fillId="0" borderId="0" xfId="51">
      <alignment/>
      <protection/>
    </xf>
    <xf numFmtId="0" fontId="83" fillId="0" borderId="0" xfId="51" applyFont="1">
      <alignment/>
      <protection/>
    </xf>
    <xf numFmtId="0" fontId="4" fillId="0" borderId="0" xfId="51" applyFont="1">
      <alignment/>
      <protection/>
    </xf>
    <xf numFmtId="0" fontId="4" fillId="35" borderId="0" xfId="51" applyFont="1" applyFill="1">
      <alignment/>
      <protection/>
    </xf>
    <xf numFmtId="0" fontId="4" fillId="35" borderId="0" xfId="51" applyFont="1" applyFill="1" applyAlignment="1">
      <alignment vertical="center"/>
      <protection/>
    </xf>
    <xf numFmtId="0" fontId="21" fillId="35" borderId="11" xfId="51" applyFont="1" applyFill="1" applyBorder="1" applyAlignment="1">
      <alignment vertical="center" wrapText="1"/>
      <protection/>
    </xf>
    <xf numFmtId="3" fontId="16" fillId="35" borderId="0" xfId="51" applyNumberFormat="1" applyFont="1" applyFill="1" applyBorder="1" applyAlignment="1">
      <alignment vertical="center" wrapText="1"/>
      <protection/>
    </xf>
    <xf numFmtId="0" fontId="0" fillId="36" borderId="0" xfId="0" applyFill="1" applyAlignment="1">
      <alignment horizontal="left" vertical="top" wrapText="1"/>
    </xf>
    <xf numFmtId="0" fontId="21" fillId="35" borderId="0" xfId="0" applyNumberFormat="1" applyFont="1" applyFill="1" applyBorder="1" applyAlignment="1" applyProtection="1">
      <alignment horizontal="left" vertical="center" wrapText="1"/>
      <protection locked="0"/>
    </xf>
    <xf numFmtId="0" fontId="1" fillId="35" borderId="0" xfId="50" applyNumberFormat="1" applyFont="1" applyFill="1" applyBorder="1" applyAlignment="1" applyProtection="1">
      <alignment horizontal="left"/>
      <protection locked="0"/>
    </xf>
    <xf numFmtId="0" fontId="22" fillId="0" borderId="11" xfId="51" applyFont="1" applyFill="1" applyBorder="1" applyAlignment="1">
      <alignment horizontal="center" vertical="center" wrapText="1"/>
      <protection/>
    </xf>
    <xf numFmtId="41" fontId="25" fillId="35" borderId="11" xfId="51" applyNumberFormat="1" applyFont="1" applyFill="1" applyBorder="1" applyAlignment="1">
      <alignment horizontal="right" vertical="center" wrapText="1"/>
      <protection/>
    </xf>
    <xf numFmtId="0" fontId="4" fillId="35" borderId="11" xfId="51" applyFont="1" applyFill="1" applyBorder="1" applyAlignment="1">
      <alignment vertical="center"/>
      <protection/>
    </xf>
    <xf numFmtId="41" fontId="4" fillId="35" borderId="11" xfId="51" applyNumberFormat="1" applyFont="1" applyFill="1" applyBorder="1" applyAlignment="1">
      <alignment horizontal="right" vertical="center" wrapText="1"/>
      <protection/>
    </xf>
    <xf numFmtId="0" fontId="4" fillId="35" borderId="11" xfId="51" applyFont="1" applyFill="1" applyBorder="1" applyAlignment="1">
      <alignment horizontal="left" vertical="center" wrapText="1"/>
      <protection/>
    </xf>
    <xf numFmtId="0" fontId="4" fillId="35" borderId="11" xfId="51" applyFont="1" applyFill="1" applyBorder="1" applyAlignment="1">
      <alignment horizontal="center" vertical="center" wrapText="1"/>
      <protection/>
    </xf>
    <xf numFmtId="3" fontId="25" fillId="35" borderId="12" xfId="51" applyNumberFormat="1" applyFont="1" applyFill="1" applyBorder="1" applyAlignment="1">
      <alignment horizontal="right" vertical="center" wrapText="1"/>
      <protection/>
    </xf>
    <xf numFmtId="41" fontId="4" fillId="35" borderId="11" xfId="51" applyNumberFormat="1" applyFont="1" applyFill="1" applyBorder="1" applyAlignment="1">
      <alignment horizontal="right" vertical="center" wrapText="1"/>
      <protection/>
    </xf>
    <xf numFmtId="0" fontId="4" fillId="35" borderId="11" xfId="51" applyFont="1" applyFill="1" applyBorder="1" applyAlignment="1">
      <alignment horizontal="left" vertical="center" wrapText="1"/>
      <protection/>
    </xf>
    <xf numFmtId="0" fontId="4" fillId="35" borderId="11" xfId="51" applyFont="1" applyFill="1" applyBorder="1" applyAlignment="1">
      <alignment horizontal="center" vertical="center" wrapText="1"/>
      <protection/>
    </xf>
    <xf numFmtId="3" fontId="5" fillId="35" borderId="11" xfId="51" applyNumberFormat="1" applyFont="1" applyFill="1" applyBorder="1" applyAlignment="1">
      <alignment vertical="center"/>
      <protection/>
    </xf>
    <xf numFmtId="0" fontId="5" fillId="35" borderId="11" xfId="51" applyFont="1" applyFill="1" applyBorder="1" applyAlignment="1">
      <alignment horizontal="left" vertical="center" wrapText="1"/>
      <protection/>
    </xf>
    <xf numFmtId="0" fontId="5" fillId="35" borderId="11" xfId="51" applyFont="1" applyFill="1" applyBorder="1" applyAlignment="1">
      <alignment horizontal="center" vertical="center"/>
      <protection/>
    </xf>
    <xf numFmtId="41" fontId="8" fillId="35" borderId="12" xfId="51" applyNumberFormat="1" applyFont="1" applyFill="1" applyBorder="1" applyAlignment="1">
      <alignment horizontal="right" vertical="center" wrapText="1"/>
      <protection/>
    </xf>
    <xf numFmtId="0" fontId="17" fillId="35" borderId="11" xfId="51" applyFont="1" applyFill="1" applyBorder="1" applyAlignment="1">
      <alignment horizontal="center" vertical="center"/>
      <protection/>
    </xf>
    <xf numFmtId="0" fontId="28" fillId="35" borderId="11" xfId="51" applyFont="1" applyFill="1" applyBorder="1" applyAlignment="1">
      <alignment horizontal="center" vertical="center" wrapText="1"/>
      <protection/>
    </xf>
    <xf numFmtId="0" fontId="28" fillId="35" borderId="11" xfId="51" applyFont="1" applyFill="1" applyBorder="1" applyAlignment="1">
      <alignment horizontal="center" vertical="center"/>
      <protection/>
    </xf>
    <xf numFmtId="0" fontId="16" fillId="35" borderId="0" xfId="51" applyFont="1" applyFill="1" applyAlignment="1">
      <alignment horizontal="right" vertical="center"/>
      <protection/>
    </xf>
    <xf numFmtId="41" fontId="29" fillId="35" borderId="11" xfId="51" applyNumberFormat="1" applyFont="1" applyFill="1" applyBorder="1" applyAlignment="1">
      <alignment vertical="center"/>
      <protection/>
    </xf>
    <xf numFmtId="0" fontId="29" fillId="0" borderId="11" xfId="51" applyFont="1" applyBorder="1" applyAlignment="1">
      <alignment horizontal="center" vertical="center"/>
      <protection/>
    </xf>
    <xf numFmtId="0" fontId="16" fillId="0" borderId="11" xfId="51" applyFont="1" applyBorder="1" applyAlignment="1">
      <alignment vertical="center" wrapText="1"/>
      <protection/>
    </xf>
    <xf numFmtId="0" fontId="16" fillId="0" borderId="11" xfId="51" applyFont="1" applyBorder="1" applyAlignment="1">
      <alignment horizontal="left" vertical="center"/>
      <protection/>
    </xf>
    <xf numFmtId="0" fontId="14" fillId="0" borderId="11" xfId="51" applyFont="1" applyBorder="1" applyAlignment="1">
      <alignment vertical="center"/>
      <protection/>
    </xf>
    <xf numFmtId="49" fontId="16" fillId="0" borderId="11" xfId="51" applyNumberFormat="1" applyFont="1" applyBorder="1" applyAlignment="1">
      <alignment horizontal="left" vertical="center"/>
      <protection/>
    </xf>
    <xf numFmtId="0" fontId="30" fillId="0" borderId="11" xfId="51" applyFont="1" applyBorder="1" applyAlignment="1">
      <alignment horizontal="center" vertical="center"/>
      <protection/>
    </xf>
    <xf numFmtId="0" fontId="16" fillId="0" borderId="11" xfId="51" applyFont="1" applyBorder="1" applyAlignment="1">
      <alignment vertical="center" wrapText="1"/>
      <protection/>
    </xf>
    <xf numFmtId="0" fontId="16" fillId="0" borderId="11" xfId="51" applyFont="1" applyBorder="1" applyAlignment="1">
      <alignment vertical="center"/>
      <protection/>
    </xf>
    <xf numFmtId="41" fontId="30" fillId="35" borderId="11" xfId="51" applyNumberFormat="1" applyFont="1" applyFill="1" applyBorder="1" applyAlignment="1">
      <alignment vertical="center"/>
      <protection/>
    </xf>
    <xf numFmtId="0" fontId="29" fillId="0" borderId="11" xfId="51" applyFont="1" applyBorder="1" applyAlignment="1">
      <alignment horizontal="center" vertical="center"/>
      <protection/>
    </xf>
    <xf numFmtId="49" fontId="16" fillId="0" borderId="11" xfId="51" applyNumberFormat="1" applyFont="1" applyBorder="1" applyAlignment="1">
      <alignment horizontal="left" vertical="center"/>
      <protection/>
    </xf>
    <xf numFmtId="0" fontId="30" fillId="0" borderId="11" xfId="51" applyFont="1" applyBorder="1" applyAlignment="1">
      <alignment horizontal="center" vertical="center" wrapText="1"/>
      <protection/>
    </xf>
    <xf numFmtId="49" fontId="16" fillId="0" borderId="11" xfId="51" applyNumberFormat="1" applyFont="1" applyBorder="1" applyAlignment="1">
      <alignment horizontal="left" vertical="center" wrapText="1"/>
      <protection/>
    </xf>
    <xf numFmtId="0" fontId="29" fillId="0" borderId="11" xfId="51" applyFont="1" applyBorder="1" applyAlignment="1">
      <alignment horizontal="center" vertical="center" wrapText="1"/>
      <protection/>
    </xf>
    <xf numFmtId="0" fontId="16" fillId="35" borderId="11" xfId="51" applyFont="1" applyFill="1" applyBorder="1" applyAlignment="1">
      <alignment vertical="center"/>
      <protection/>
    </xf>
    <xf numFmtId="0" fontId="33" fillId="0" borderId="0" xfId="51" applyFont="1">
      <alignment/>
      <protection/>
    </xf>
    <xf numFmtId="0" fontId="34" fillId="35" borderId="0" xfId="51" applyFont="1" applyFill="1" applyAlignment="1">
      <alignment horizontal="right" vertical="top"/>
      <protection/>
    </xf>
    <xf numFmtId="0" fontId="25" fillId="35" borderId="0" xfId="51" applyFont="1" applyFill="1" applyAlignment="1">
      <alignment horizontal="left" vertical="center"/>
      <protection/>
    </xf>
    <xf numFmtId="0" fontId="14" fillId="35" borderId="13" xfId="51" applyFont="1" applyFill="1" applyBorder="1" applyAlignment="1">
      <alignment horizontal="center" vertical="center" wrapText="1"/>
      <protection/>
    </xf>
    <xf numFmtId="0" fontId="18" fillId="35" borderId="0" xfId="51" applyFont="1" applyFill="1" applyAlignment="1">
      <alignment horizontal="center" vertical="center" wrapText="1"/>
      <protection/>
    </xf>
    <xf numFmtId="41" fontId="16" fillId="35" borderId="11" xfId="51" applyNumberFormat="1" applyFont="1" applyFill="1" applyBorder="1" applyAlignment="1">
      <alignment vertical="center" wrapText="1"/>
      <protection/>
    </xf>
    <xf numFmtId="41" fontId="15" fillId="35" borderId="11" xfId="51" applyNumberFormat="1" applyFont="1" applyFill="1" applyBorder="1" applyAlignment="1">
      <alignment vertical="center"/>
      <protection/>
    </xf>
    <xf numFmtId="41" fontId="17" fillId="35" borderId="11" xfId="51" applyNumberFormat="1" applyFont="1" applyFill="1" applyBorder="1" applyAlignment="1">
      <alignment horizontal="left" vertical="center" wrapText="1"/>
      <protection/>
    </xf>
    <xf numFmtId="0" fontId="17" fillId="35" borderId="11" xfId="51" applyFont="1" applyFill="1" applyBorder="1" applyAlignment="1">
      <alignment vertical="center" wrapText="1"/>
      <protection/>
    </xf>
    <xf numFmtId="41" fontId="12" fillId="35" borderId="11" xfId="51" applyNumberFormat="1" applyFont="1" applyFill="1" applyBorder="1" applyAlignment="1">
      <alignment vertical="center"/>
      <protection/>
    </xf>
    <xf numFmtId="41" fontId="14" fillId="35" borderId="11" xfId="51" applyNumberFormat="1" applyFont="1" applyFill="1" applyBorder="1" applyAlignment="1">
      <alignment vertical="center" wrapText="1"/>
      <protection/>
    </xf>
    <xf numFmtId="41" fontId="14" fillId="35" borderId="11" xfId="51" applyNumberFormat="1" applyFont="1" applyFill="1" applyBorder="1" applyAlignment="1">
      <alignment vertical="center"/>
      <protection/>
    </xf>
    <xf numFmtId="0" fontId="36" fillId="0" borderId="0" xfId="51" applyFont="1" applyFill="1" applyAlignment="1">
      <alignment horizontal="right" vertical="top"/>
      <protection/>
    </xf>
    <xf numFmtId="0" fontId="35" fillId="0" borderId="0" xfId="51" applyFont="1" applyFill="1" applyAlignment="1">
      <alignment/>
      <protection/>
    </xf>
    <xf numFmtId="41" fontId="6" fillId="0" borderId="11" xfId="51" applyNumberFormat="1" applyFont="1" applyFill="1" applyBorder="1" applyAlignment="1">
      <alignment horizontal="right" vertical="top" wrapText="1"/>
      <protection/>
    </xf>
    <xf numFmtId="0" fontId="6" fillId="0" borderId="11" xfId="51" applyFont="1" applyFill="1" applyBorder="1" applyAlignment="1">
      <alignment wrapText="1"/>
      <protection/>
    </xf>
    <xf numFmtId="0" fontId="6" fillId="0" borderId="11" xfId="51" applyFont="1" applyFill="1" applyBorder="1" applyAlignment="1">
      <alignment horizontal="center" vertical="top"/>
      <protection/>
    </xf>
    <xf numFmtId="41" fontId="22" fillId="35" borderId="11" xfId="51" applyNumberFormat="1" applyFont="1" applyFill="1" applyBorder="1" applyAlignment="1">
      <alignment horizontal="right" vertical="top" wrapText="1"/>
      <protection/>
    </xf>
    <xf numFmtId="41" fontId="6" fillId="35" borderId="11" xfId="51" applyNumberFormat="1" applyFont="1" applyFill="1" applyBorder="1" applyAlignment="1">
      <alignment horizontal="right" vertical="top" wrapText="1"/>
      <protection/>
    </xf>
    <xf numFmtId="0" fontId="6" fillId="35" borderId="11" xfId="51" applyFont="1" applyFill="1" applyBorder="1" applyAlignment="1">
      <alignment vertical="top" wrapText="1"/>
      <protection/>
    </xf>
    <xf numFmtId="0" fontId="16" fillId="35" borderId="14" xfId="51" applyFont="1" applyFill="1" applyBorder="1" applyAlignment="1">
      <alignment horizontal="center" vertical="top" wrapText="1"/>
      <protection/>
    </xf>
    <xf numFmtId="0" fontId="6" fillId="35" borderId="11" xfId="51" applyFont="1" applyFill="1" applyBorder="1" applyAlignment="1" quotePrefix="1">
      <alignment vertical="top" wrapText="1"/>
      <protection/>
    </xf>
    <xf numFmtId="0" fontId="6" fillId="35" borderId="15" xfId="51" applyFont="1" applyFill="1" applyBorder="1" applyAlignment="1">
      <alignment horizontal="center" vertical="top" wrapText="1"/>
      <protection/>
    </xf>
    <xf numFmtId="0" fontId="6" fillId="35" borderId="11" xfId="51" applyFont="1" applyFill="1" applyBorder="1" applyAlignment="1" quotePrefix="1">
      <alignment vertical="top"/>
      <protection/>
    </xf>
    <xf numFmtId="0" fontId="22" fillId="35" borderId="11" xfId="51" applyFont="1" applyFill="1" applyBorder="1" applyAlignment="1">
      <alignment vertical="top"/>
      <protection/>
    </xf>
    <xf numFmtId="0" fontId="6" fillId="35" borderId="12" xfId="51" applyFont="1" applyFill="1" applyBorder="1" applyAlignment="1">
      <alignment vertical="top" wrapText="1"/>
      <protection/>
    </xf>
    <xf numFmtId="0" fontId="6" fillId="35" borderId="12" xfId="51" applyFont="1" applyFill="1" applyBorder="1" applyAlignment="1">
      <alignment horizontal="center" vertical="top" wrapText="1"/>
      <protection/>
    </xf>
    <xf numFmtId="4" fontId="6" fillId="35" borderId="11" xfId="51" applyNumberFormat="1" applyFont="1" applyFill="1" applyBorder="1" applyAlignment="1">
      <alignment horizontal="right" vertical="top" wrapText="1"/>
      <protection/>
    </xf>
    <xf numFmtId="4" fontId="22" fillId="35" borderId="11" xfId="51" applyNumberFormat="1" applyFont="1" applyFill="1" applyBorder="1" applyAlignment="1">
      <alignment horizontal="right" vertical="top" wrapText="1"/>
      <protection/>
    </xf>
    <xf numFmtId="0" fontId="6" fillId="0" borderId="11" xfId="51" applyFont="1" applyFill="1" applyBorder="1" applyAlignment="1">
      <alignment horizontal="center" vertical="center" wrapText="1"/>
      <protection/>
    </xf>
    <xf numFmtId="0" fontId="5" fillId="0" borderId="0" xfId="51" applyNumberFormat="1" applyFont="1" applyFill="1" applyBorder="1" applyAlignment="1" applyProtection="1">
      <alignment horizontal="left"/>
      <protection locked="0"/>
    </xf>
    <xf numFmtId="0" fontId="14" fillId="35" borderId="11" xfId="51" applyFont="1" applyFill="1" applyBorder="1" applyAlignment="1">
      <alignment horizontal="center" vertical="center" wrapText="1"/>
      <protection/>
    </xf>
    <xf numFmtId="0" fontId="6" fillId="35" borderId="12" xfId="51" applyFont="1" applyFill="1" applyBorder="1" applyAlignment="1">
      <alignment horizontal="center" vertical="top"/>
      <protection/>
    </xf>
    <xf numFmtId="0" fontId="6" fillId="35" borderId="15" xfId="51" applyFont="1" applyFill="1" applyBorder="1" applyAlignment="1">
      <alignment horizontal="center" vertical="top"/>
      <protection/>
    </xf>
    <xf numFmtId="0" fontId="6" fillId="35" borderId="14" xfId="51" applyFont="1" applyFill="1" applyBorder="1" applyAlignment="1">
      <alignment horizontal="center" vertical="top"/>
      <protection/>
    </xf>
    <xf numFmtId="0" fontId="16" fillId="35" borderId="15" xfId="51" applyFont="1" applyFill="1" applyBorder="1" applyAlignment="1">
      <alignment/>
      <protection/>
    </xf>
    <xf numFmtId="0" fontId="16" fillId="35" borderId="14" xfId="51" applyFont="1" applyFill="1" applyBorder="1" applyAlignment="1">
      <alignment/>
      <protection/>
    </xf>
    <xf numFmtId="49" fontId="38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38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39" fillId="33" borderId="16" xfId="0" applyNumberFormat="1" applyFont="1" applyFill="1" applyBorder="1" applyAlignment="1" applyProtection="1">
      <alignment horizontal="right" vertical="center" wrapText="1"/>
      <protection locked="0"/>
    </xf>
    <xf numFmtId="49" fontId="39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38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40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84" fillId="36" borderId="17" xfId="0" applyFont="1" applyFill="1" applyBorder="1" applyAlignment="1">
      <alignment horizontal="center" vertical="center" wrapText="1"/>
    </xf>
    <xf numFmtId="0" fontId="85" fillId="36" borderId="17" xfId="0" applyFont="1" applyFill="1" applyBorder="1" applyAlignment="1">
      <alignment horizontal="center" vertical="center" wrapText="1"/>
    </xf>
    <xf numFmtId="169" fontId="84" fillId="36" borderId="17" xfId="0" applyNumberFormat="1" applyFont="1" applyFill="1" applyBorder="1" applyAlignment="1">
      <alignment horizontal="center" vertical="center" wrapText="1"/>
    </xf>
    <xf numFmtId="169" fontId="86" fillId="36" borderId="17" xfId="0" applyNumberFormat="1" applyFont="1" applyFill="1" applyBorder="1" applyAlignment="1">
      <alignment horizontal="center" vertical="center" wrapText="1"/>
    </xf>
    <xf numFmtId="49" fontId="6" fillId="35" borderId="12" xfId="51" applyNumberFormat="1" applyFont="1" applyFill="1" applyBorder="1" applyAlignment="1">
      <alignment horizontal="center" vertical="top" wrapText="1"/>
      <protection/>
    </xf>
    <xf numFmtId="0" fontId="16" fillId="35" borderId="15" xfId="51" applyFont="1" applyFill="1" applyBorder="1" applyAlignment="1">
      <alignment vertical="top" wrapText="1"/>
      <protection/>
    </xf>
    <xf numFmtId="0" fontId="16" fillId="35" borderId="15" xfId="51" applyFont="1" applyFill="1" applyBorder="1" applyAlignment="1">
      <alignment horizontal="center" vertical="top"/>
      <protection/>
    </xf>
    <xf numFmtId="0" fontId="16" fillId="35" borderId="14" xfId="51" applyFont="1" applyFill="1" applyBorder="1" applyAlignment="1">
      <alignment vertical="top" wrapText="1"/>
      <protection/>
    </xf>
    <xf numFmtId="0" fontId="16" fillId="35" borderId="14" xfId="51" applyFont="1" applyFill="1" applyBorder="1" applyAlignment="1">
      <alignment horizontal="center" vertical="top"/>
      <protection/>
    </xf>
    <xf numFmtId="0" fontId="37" fillId="35" borderId="11" xfId="51" applyFont="1" applyFill="1" applyBorder="1" applyAlignment="1">
      <alignment vertical="top" wrapText="1"/>
      <protection/>
    </xf>
    <xf numFmtId="0" fontId="6" fillId="35" borderId="15" xfId="51" applyFont="1" applyFill="1" applyBorder="1" applyAlignment="1">
      <alignment/>
      <protection/>
    </xf>
    <xf numFmtId="0" fontId="23" fillId="35" borderId="15" xfId="51" applyFont="1" applyFill="1" applyBorder="1" applyAlignment="1">
      <alignment horizontal="left" vertical="top" wrapText="1"/>
      <protection/>
    </xf>
    <xf numFmtId="0" fontId="22" fillId="35" borderId="11" xfId="51" applyFont="1" applyFill="1" applyBorder="1" applyAlignment="1">
      <alignment horizontal="center" vertical="top"/>
      <protection/>
    </xf>
    <xf numFmtId="0" fontId="6" fillId="35" borderId="11" xfId="51" applyFont="1" applyFill="1" applyBorder="1" applyAlignment="1">
      <alignment horizontal="center" vertical="top"/>
      <protection/>
    </xf>
    <xf numFmtId="0" fontId="22" fillId="35" borderId="11" xfId="51" applyFont="1" applyFill="1" applyBorder="1" applyAlignment="1">
      <alignment/>
      <protection/>
    </xf>
    <xf numFmtId="0" fontId="6" fillId="35" borderId="11" xfId="51" applyFont="1" applyFill="1" applyBorder="1" applyAlignment="1" quotePrefix="1">
      <alignment/>
      <protection/>
    </xf>
    <xf numFmtId="0" fontId="6" fillId="35" borderId="11" xfId="51" applyFont="1" applyFill="1" applyBorder="1" applyAlignment="1" quotePrefix="1">
      <alignment wrapText="1"/>
      <protection/>
    </xf>
    <xf numFmtId="3" fontId="7" fillId="35" borderId="11" xfId="51" applyNumberFormat="1" applyFont="1" applyFill="1" applyBorder="1" applyAlignment="1">
      <alignment horizontal="center" vertical="center" wrapText="1"/>
      <protection/>
    </xf>
    <xf numFmtId="49" fontId="38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38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39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38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38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38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50" applyNumberFormat="1" applyFont="1" applyFill="1" applyBorder="1" applyAlignment="1" applyProtection="1">
      <alignment horizontal="right" wrapText="1"/>
      <protection locked="0"/>
    </xf>
    <xf numFmtId="0" fontId="10" fillId="0" borderId="0" xfId="50" applyNumberFormat="1" applyFont="1" applyFill="1" applyBorder="1" applyAlignment="1" applyProtection="1">
      <alignment horizontal="center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0" fontId="5" fillId="0" borderId="0" xfId="50" applyNumberFormat="1" applyFont="1" applyFill="1" applyBorder="1" applyAlignment="1" applyProtection="1">
      <alignment horizontal="left"/>
      <protection locked="0"/>
    </xf>
    <xf numFmtId="49" fontId="39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0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38" fillId="33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39" fillId="33" borderId="18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0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84" fillId="36" borderId="17" xfId="0" applyFont="1" applyFill="1" applyBorder="1" applyAlignment="1">
      <alignment horizontal="left" vertical="center" wrapText="1"/>
    </xf>
    <xf numFmtId="169" fontId="84" fillId="36" borderId="17" xfId="0" applyNumberFormat="1" applyFont="1" applyFill="1" applyBorder="1" applyAlignment="1">
      <alignment horizontal="center" vertical="center" wrapText="1"/>
    </xf>
    <xf numFmtId="0" fontId="86" fillId="36" borderId="17" xfId="0" applyFont="1" applyFill="1" applyBorder="1" applyAlignment="1">
      <alignment horizontal="center" vertical="center" wrapText="1"/>
    </xf>
    <xf numFmtId="169" fontId="86" fillId="36" borderId="17" xfId="0" applyNumberFormat="1" applyFont="1" applyFill="1" applyBorder="1" applyAlignment="1">
      <alignment horizontal="center" vertical="center" wrapText="1"/>
    </xf>
    <xf numFmtId="0" fontId="84" fillId="36" borderId="17" xfId="0" applyFont="1" applyFill="1" applyBorder="1" applyAlignment="1">
      <alignment horizontal="center" vertical="center" wrapText="1"/>
    </xf>
    <xf numFmtId="0" fontId="9" fillId="0" borderId="0" xfId="50" applyNumberFormat="1" applyFont="1" applyFill="1" applyBorder="1" applyAlignment="1" applyProtection="1">
      <alignment horizontal="right" wrapText="1"/>
      <protection locked="0"/>
    </xf>
    <xf numFmtId="0" fontId="11" fillId="33" borderId="0" xfId="50" applyFont="1" applyFill="1" applyAlignment="1" applyProtection="1">
      <alignment horizontal="center" vertical="center" wrapText="1" shrinkToFit="1"/>
      <protection locked="0"/>
    </xf>
    <xf numFmtId="0" fontId="85" fillId="36" borderId="17" xfId="0" applyFont="1" applyFill="1" applyBorder="1" applyAlignment="1">
      <alignment horizontal="center" vertical="center" wrapText="1"/>
    </xf>
    <xf numFmtId="43" fontId="7" fillId="35" borderId="19" xfId="51" applyNumberFormat="1" applyFont="1" applyFill="1" applyBorder="1" applyAlignment="1">
      <alignment horizontal="center" vertical="center" wrapText="1"/>
      <protection/>
    </xf>
    <xf numFmtId="43" fontId="7" fillId="35" borderId="13" xfId="51" applyNumberFormat="1" applyFont="1" applyFill="1" applyBorder="1" applyAlignment="1">
      <alignment horizontal="center" vertical="center" wrapText="1"/>
      <protection/>
    </xf>
    <xf numFmtId="0" fontId="16" fillId="35" borderId="19" xfId="51" applyFont="1" applyFill="1" applyBorder="1" applyAlignment="1">
      <alignment horizontal="left" vertical="center" wrapText="1"/>
      <protection/>
    </xf>
    <xf numFmtId="0" fontId="16" fillId="35" borderId="13" xfId="51" applyFont="1" applyFill="1" applyBorder="1" applyAlignment="1">
      <alignment horizontal="left" vertical="center" wrapText="1"/>
      <protection/>
    </xf>
    <xf numFmtId="0" fontId="14" fillId="35" borderId="11" xfId="51" applyFont="1" applyFill="1" applyBorder="1" applyAlignment="1">
      <alignment vertical="center" wrapText="1"/>
      <protection/>
    </xf>
    <xf numFmtId="0" fontId="6" fillId="0" borderId="0" xfId="50" applyNumberFormat="1" applyFont="1" applyFill="1" applyBorder="1" applyAlignment="1" applyProtection="1">
      <alignment horizontal="right" vertical="top" wrapText="1"/>
      <protection locked="0"/>
    </xf>
    <xf numFmtId="0" fontId="20" fillId="35" borderId="0" xfId="51" applyFont="1" applyFill="1" applyBorder="1" applyAlignment="1">
      <alignment horizontal="center" vertical="center" wrapText="1"/>
      <protection/>
    </xf>
    <xf numFmtId="0" fontId="14" fillId="35" borderId="19" xfId="51" applyFont="1" applyFill="1" applyBorder="1" applyAlignment="1">
      <alignment horizontal="center" vertical="center" wrapText="1"/>
      <protection/>
    </xf>
    <xf numFmtId="0" fontId="14" fillId="35" borderId="20" xfId="51" applyFont="1" applyFill="1" applyBorder="1" applyAlignment="1">
      <alignment horizontal="center" vertical="center" wrapText="1"/>
      <protection/>
    </xf>
    <xf numFmtId="0" fontId="14" fillId="35" borderId="13" xfId="51" applyFont="1" applyFill="1" applyBorder="1" applyAlignment="1">
      <alignment horizontal="center" vertical="center" wrapText="1"/>
      <protection/>
    </xf>
    <xf numFmtId="0" fontId="16" fillId="35" borderId="21" xfId="51" applyFont="1" applyFill="1" applyBorder="1" applyAlignment="1">
      <alignment horizontal="center" vertical="center" wrapText="1"/>
      <protection/>
    </xf>
    <xf numFmtId="0" fontId="16" fillId="35" borderId="22" xfId="51" applyFont="1" applyFill="1" applyBorder="1" applyAlignment="1">
      <alignment horizontal="center" vertical="center" wrapText="1"/>
      <protection/>
    </xf>
    <xf numFmtId="0" fontId="0" fillId="0" borderId="0" xfId="5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50" applyNumberFormat="1" applyFont="1" applyFill="1" applyBorder="1" applyAlignment="1" applyProtection="1">
      <alignment horizontal="left" vertical="center"/>
      <protection locked="0"/>
    </xf>
    <xf numFmtId="0" fontId="16" fillId="0" borderId="0" xfId="51" applyFont="1" applyBorder="1" applyAlignment="1">
      <alignment vertical="center" wrapText="1"/>
      <protection/>
    </xf>
    <xf numFmtId="0" fontId="16" fillId="35" borderId="0" xfId="51" applyFont="1" applyFill="1" applyBorder="1" applyAlignment="1">
      <alignment vertical="center" wrapText="1"/>
      <protection/>
    </xf>
    <xf numFmtId="4" fontId="14" fillId="35" borderId="19" xfId="51" applyNumberFormat="1" applyFont="1" applyFill="1" applyBorder="1" applyAlignment="1">
      <alignment horizontal="right" vertical="center" wrapText="1"/>
      <protection/>
    </xf>
    <xf numFmtId="4" fontId="14" fillId="35" borderId="13" xfId="51" applyNumberFormat="1" applyFont="1" applyFill="1" applyBorder="1" applyAlignment="1">
      <alignment horizontal="right" vertical="center" wrapText="1"/>
      <protection/>
    </xf>
    <xf numFmtId="43" fontId="14" fillId="35" borderId="19" xfId="51" applyNumberFormat="1" applyFont="1" applyFill="1" applyBorder="1" applyAlignment="1">
      <alignment horizontal="right" vertical="center" wrapText="1"/>
      <protection/>
    </xf>
    <xf numFmtId="43" fontId="14" fillId="35" borderId="13" xfId="51" applyNumberFormat="1" applyFont="1" applyFill="1" applyBorder="1" applyAlignment="1">
      <alignment horizontal="right" vertical="center" wrapText="1"/>
      <protection/>
    </xf>
    <xf numFmtId="0" fontId="19" fillId="35" borderId="19" xfId="51" applyFont="1" applyFill="1" applyBorder="1" applyAlignment="1">
      <alignment horizontal="center" vertical="center" wrapText="1"/>
      <protection/>
    </xf>
    <xf numFmtId="0" fontId="19" fillId="35" borderId="20" xfId="51" applyFont="1" applyFill="1" applyBorder="1" applyAlignment="1">
      <alignment horizontal="center" vertical="center" wrapText="1"/>
      <protection/>
    </xf>
    <xf numFmtId="0" fontId="19" fillId="35" borderId="13" xfId="51" applyFont="1" applyFill="1" applyBorder="1" applyAlignment="1">
      <alignment horizontal="center" vertical="center" wrapText="1"/>
      <protection/>
    </xf>
    <xf numFmtId="0" fontId="16" fillId="35" borderId="23" xfId="51" applyFont="1" applyFill="1" applyBorder="1" applyAlignment="1">
      <alignment horizontal="center" vertical="center" wrapText="1"/>
      <protection/>
    </xf>
    <xf numFmtId="0" fontId="14" fillId="35" borderId="19" xfId="51" applyFont="1" applyFill="1" applyBorder="1" applyAlignment="1">
      <alignment horizontal="center" vertical="center"/>
      <protection/>
    </xf>
    <xf numFmtId="0" fontId="14" fillId="35" borderId="20" xfId="51" applyFont="1" applyFill="1" applyBorder="1" applyAlignment="1">
      <alignment horizontal="center" vertical="center"/>
      <protection/>
    </xf>
    <xf numFmtId="0" fontId="14" fillId="35" borderId="13" xfId="51" applyFont="1" applyFill="1" applyBorder="1" applyAlignment="1">
      <alignment horizontal="center" vertical="center"/>
      <protection/>
    </xf>
    <xf numFmtId="0" fontId="14" fillId="35" borderId="21" xfId="51" applyFont="1" applyFill="1" applyBorder="1" applyAlignment="1">
      <alignment horizontal="center" vertical="center" wrapText="1"/>
      <protection/>
    </xf>
    <xf numFmtId="0" fontId="14" fillId="35" borderId="15" xfId="51" applyFont="1" applyFill="1" applyBorder="1" applyAlignment="1">
      <alignment horizontal="center" vertical="center" wrapText="1"/>
      <protection/>
    </xf>
    <xf numFmtId="0" fontId="14" fillId="35" borderId="14" xfId="51" applyFont="1" applyFill="1" applyBorder="1" applyAlignment="1">
      <alignment horizontal="center" vertical="center" wrapText="1"/>
      <protection/>
    </xf>
    <xf numFmtId="0" fontId="14" fillId="35" borderId="12" xfId="51" applyFont="1" applyFill="1" applyBorder="1" applyAlignment="1">
      <alignment horizontal="center" vertical="center" wrapText="1"/>
      <protection/>
    </xf>
    <xf numFmtId="0" fontId="13" fillId="35" borderId="11" xfId="51" applyFont="1" applyFill="1" applyBorder="1" applyAlignment="1">
      <alignment horizontal="center" vertical="center" wrapText="1"/>
      <protection/>
    </xf>
    <xf numFmtId="0" fontId="18" fillId="35" borderId="0" xfId="51" applyFont="1" applyFill="1" applyAlignment="1">
      <alignment horizontal="center" vertical="center" wrapText="1"/>
      <protection/>
    </xf>
    <xf numFmtId="0" fontId="14" fillId="35" borderId="11" xfId="51" applyFont="1" applyFill="1" applyBorder="1" applyAlignment="1">
      <alignment horizontal="center" vertical="center"/>
      <protection/>
    </xf>
    <xf numFmtId="0" fontId="14" fillId="35" borderId="11" xfId="51" applyFont="1" applyFill="1" applyBorder="1" applyAlignment="1">
      <alignment horizontal="center" vertical="center" wrapText="1"/>
      <protection/>
    </xf>
    <xf numFmtId="0" fontId="6" fillId="35" borderId="12" xfId="51" applyFont="1" applyFill="1" applyBorder="1" applyAlignment="1">
      <alignment horizontal="left" vertical="top" wrapText="1"/>
      <protection/>
    </xf>
    <xf numFmtId="0" fontId="6" fillId="35" borderId="14" xfId="51" applyFont="1" applyFill="1" applyBorder="1" applyAlignment="1">
      <alignment horizontal="left" vertical="top" wrapText="1"/>
      <protection/>
    </xf>
    <xf numFmtId="0" fontId="6" fillId="35" borderId="15" xfId="51" applyFont="1" applyFill="1" applyBorder="1" applyAlignment="1">
      <alignment horizontal="left" vertical="top" wrapText="1"/>
      <protection/>
    </xf>
    <xf numFmtId="0" fontId="23" fillId="0" borderId="0" xfId="51" applyFont="1" applyAlignment="1">
      <alignment horizontal="right" wrapText="1"/>
      <protection/>
    </xf>
    <xf numFmtId="0" fontId="24" fillId="0" borderId="0" xfId="51" applyNumberFormat="1" applyFont="1" applyFill="1" applyBorder="1" applyAlignment="1" applyProtection="1">
      <alignment horizontal="center" wrapText="1"/>
      <protection locked="0"/>
    </xf>
    <xf numFmtId="0" fontId="22" fillId="0" borderId="11" xfId="51" applyFont="1" applyFill="1" applyBorder="1" applyAlignment="1">
      <alignment horizontal="center" vertical="center" wrapText="1"/>
      <protection/>
    </xf>
    <xf numFmtId="0" fontId="6" fillId="35" borderId="12" xfId="51" applyFont="1" applyFill="1" applyBorder="1" applyAlignment="1">
      <alignment horizontal="center" vertical="top"/>
      <protection/>
    </xf>
    <xf numFmtId="0" fontId="6" fillId="35" borderId="15" xfId="51" applyFont="1" applyFill="1" applyBorder="1" applyAlignment="1">
      <alignment horizontal="center" vertical="top"/>
      <protection/>
    </xf>
    <xf numFmtId="0" fontId="6" fillId="35" borderId="14" xfId="51" applyFont="1" applyFill="1" applyBorder="1" applyAlignment="1">
      <alignment horizontal="center" vertical="top"/>
      <protection/>
    </xf>
    <xf numFmtId="0" fontId="16" fillId="35" borderId="15" xfId="51" applyFont="1" applyFill="1" applyBorder="1" applyAlignment="1">
      <alignment/>
      <protection/>
    </xf>
    <xf numFmtId="0" fontId="16" fillId="35" borderId="14" xfId="51" applyFont="1" applyFill="1" applyBorder="1" applyAlignment="1">
      <alignment/>
      <protection/>
    </xf>
    <xf numFmtId="0" fontId="36" fillId="35" borderId="0" xfId="51" applyFont="1" applyFill="1" applyAlignment="1">
      <alignment horizontal="right" vertical="top"/>
      <protection/>
    </xf>
    <xf numFmtId="0" fontId="35" fillId="35" borderId="0" xfId="51" applyFont="1" applyFill="1" applyAlignment="1">
      <alignment horizontal="left" wrapText="1"/>
      <protection/>
    </xf>
    <xf numFmtId="0" fontId="22" fillId="35" borderId="19" xfId="51" applyFont="1" applyFill="1" applyBorder="1" applyAlignment="1">
      <alignment vertical="top" wrapText="1"/>
      <protection/>
    </xf>
    <xf numFmtId="0" fontId="22" fillId="35" borderId="20" xfId="51" applyFont="1" applyFill="1" applyBorder="1" applyAlignment="1">
      <alignment vertical="top" wrapText="1"/>
      <protection/>
    </xf>
    <xf numFmtId="0" fontId="22" fillId="35" borderId="13" xfId="51" applyFont="1" applyFill="1" applyBorder="1" applyAlignment="1">
      <alignment vertical="top" wrapText="1"/>
      <protection/>
    </xf>
    <xf numFmtId="0" fontId="6" fillId="35" borderId="19" xfId="51" applyFont="1" applyFill="1" applyBorder="1" applyAlignment="1">
      <alignment vertical="top" wrapText="1"/>
      <protection/>
    </xf>
    <xf numFmtId="0" fontId="6" fillId="35" borderId="20" xfId="51" applyFont="1" applyFill="1" applyBorder="1" applyAlignment="1">
      <alignment vertical="top" wrapText="1"/>
      <protection/>
    </xf>
    <xf numFmtId="0" fontId="6" fillId="35" borderId="13" xfId="51" applyFont="1" applyFill="1" applyBorder="1" applyAlignment="1">
      <alignment vertical="top" wrapText="1"/>
      <protection/>
    </xf>
    <xf numFmtId="0" fontId="16" fillId="35" borderId="20" xfId="51" applyFont="1" applyFill="1" applyBorder="1" applyAlignment="1">
      <alignment vertical="top"/>
      <protection/>
    </xf>
    <xf numFmtId="0" fontId="16" fillId="35" borderId="13" xfId="51" applyFont="1" applyFill="1" applyBorder="1" applyAlignment="1">
      <alignment vertical="top"/>
      <protection/>
    </xf>
    <xf numFmtId="0" fontId="35" fillId="0" borderId="0" xfId="51" applyFont="1" applyFill="1" applyAlignment="1">
      <alignment horizontal="left" wrapText="1"/>
      <protection/>
    </xf>
    <xf numFmtId="0" fontId="6" fillId="0" borderId="11" xfId="51" applyFont="1" applyFill="1" applyBorder="1" applyAlignment="1">
      <alignment vertical="top" wrapText="1"/>
      <protection/>
    </xf>
    <xf numFmtId="0" fontId="16" fillId="0" borderId="11" xfId="51" applyFont="1" applyFill="1" applyBorder="1" applyAlignment="1">
      <alignment vertical="top"/>
      <protection/>
    </xf>
    <xf numFmtId="0" fontId="23" fillId="35" borderId="12" xfId="51" applyFont="1" applyFill="1" applyBorder="1" applyAlignment="1">
      <alignment horizontal="center" vertical="top" wrapText="1"/>
      <protection/>
    </xf>
    <xf numFmtId="0" fontId="23" fillId="35" borderId="15" xfId="51" applyFont="1" applyFill="1" applyBorder="1" applyAlignment="1">
      <alignment horizontal="center" vertical="top" wrapText="1"/>
      <protection/>
    </xf>
    <xf numFmtId="0" fontId="6" fillId="35" borderId="12" xfId="51" applyFont="1" applyFill="1" applyBorder="1" applyAlignment="1">
      <alignment horizontal="center" vertical="top" wrapText="1"/>
      <protection/>
    </xf>
    <xf numFmtId="0" fontId="6" fillId="35" borderId="15" xfId="51" applyFont="1" applyFill="1" applyBorder="1" applyAlignment="1">
      <alignment horizontal="center" vertical="top" wrapText="1"/>
      <protection/>
    </xf>
    <xf numFmtId="0" fontId="6" fillId="35" borderId="14" xfId="51" applyFont="1" applyFill="1" applyBorder="1" applyAlignment="1">
      <alignment horizontal="center" vertical="top" wrapText="1"/>
      <protection/>
    </xf>
    <xf numFmtId="0" fontId="6" fillId="35" borderId="12" xfId="51" applyFont="1" applyFill="1" applyBorder="1" applyAlignment="1">
      <alignment vertical="top" wrapText="1"/>
      <protection/>
    </xf>
    <xf numFmtId="0" fontId="16" fillId="35" borderId="15" xfId="51" applyFont="1" applyFill="1" applyBorder="1" applyAlignment="1">
      <alignment vertical="top" wrapText="1"/>
      <protection/>
    </xf>
    <xf numFmtId="0" fontId="16" fillId="35" borderId="14" xfId="51" applyFont="1" applyFill="1" applyBorder="1" applyAlignment="1">
      <alignment vertical="top" wrapText="1"/>
      <protection/>
    </xf>
    <xf numFmtId="49" fontId="6" fillId="35" borderId="12" xfId="51" applyNumberFormat="1" applyFont="1" applyFill="1" applyBorder="1" applyAlignment="1">
      <alignment horizontal="center" vertical="top"/>
      <protection/>
    </xf>
    <xf numFmtId="0" fontId="16" fillId="35" borderId="15" xfId="51" applyFont="1" applyFill="1" applyBorder="1" applyAlignment="1">
      <alignment horizontal="center" vertical="top"/>
      <protection/>
    </xf>
    <xf numFmtId="0" fontId="16" fillId="35" borderId="14" xfId="51" applyFont="1" applyFill="1" applyBorder="1" applyAlignment="1">
      <alignment horizontal="center" vertical="top"/>
      <protection/>
    </xf>
    <xf numFmtId="0" fontId="14" fillId="0" borderId="11" xfId="51" applyFont="1" applyBorder="1" applyAlignment="1">
      <alignment horizontal="center" vertical="center"/>
      <protection/>
    </xf>
    <xf numFmtId="0" fontId="18" fillId="35" borderId="0" xfId="51" applyFont="1" applyFill="1" applyAlignment="1">
      <alignment horizontal="center" vertical="center"/>
      <protection/>
    </xf>
    <xf numFmtId="0" fontId="25" fillId="35" borderId="11" xfId="51" applyFont="1" applyFill="1" applyBorder="1" applyAlignment="1">
      <alignment horizontal="center" vertical="center"/>
      <protection/>
    </xf>
    <xf numFmtId="0" fontId="25" fillId="35" borderId="11" xfId="51" applyFont="1" applyFill="1" applyBorder="1" applyAlignment="1">
      <alignment horizontal="center" vertical="center" wrapText="1"/>
      <protection/>
    </xf>
    <xf numFmtId="0" fontId="25" fillId="35" borderId="11" xfId="50" applyFont="1" applyFill="1" applyBorder="1" applyAlignment="1">
      <alignment horizontal="center" vertical="center" wrapText="1"/>
    </xf>
    <xf numFmtId="0" fontId="30" fillId="0" borderId="11" xfId="51" applyFont="1" applyBorder="1" applyAlignment="1">
      <alignment horizontal="center" vertical="center"/>
      <protection/>
    </xf>
    <xf numFmtId="0" fontId="18" fillId="35" borderId="0" xfId="51" applyFont="1" applyFill="1" applyAlignment="1">
      <alignment horizontal="center" vertical="center" wrapText="1"/>
      <protection/>
    </xf>
    <xf numFmtId="0" fontId="25" fillId="35" borderId="19" xfId="51" applyFont="1" applyFill="1" applyBorder="1" applyAlignment="1">
      <alignment horizontal="center" vertical="center"/>
      <protection/>
    </xf>
    <xf numFmtId="0" fontId="25" fillId="35" borderId="20" xfId="51" applyFont="1" applyFill="1" applyBorder="1" applyAlignment="1">
      <alignment horizontal="center" vertical="center"/>
      <protection/>
    </xf>
    <xf numFmtId="0" fontId="25" fillId="35" borderId="13" xfId="51" applyFont="1" applyFill="1" applyBorder="1" applyAlignment="1">
      <alignment horizontal="center" vertical="center"/>
      <protection/>
    </xf>
    <xf numFmtId="0" fontId="27" fillId="35" borderId="19" xfId="51" applyFont="1" applyFill="1" applyBorder="1" applyAlignment="1">
      <alignment horizontal="left" vertical="center"/>
      <protection/>
    </xf>
    <xf numFmtId="0" fontId="27" fillId="35" borderId="20" xfId="51" applyFont="1" applyFill="1" applyBorder="1" applyAlignment="1">
      <alignment horizontal="left" vertical="center"/>
      <protection/>
    </xf>
    <xf numFmtId="0" fontId="27" fillId="35" borderId="13" xfId="51" applyFont="1" applyFill="1" applyBorder="1" applyAlignment="1">
      <alignment horizontal="left" vertical="center"/>
      <protection/>
    </xf>
    <xf numFmtId="0" fontId="26" fillId="35" borderId="19" xfId="51" applyFont="1" applyFill="1" applyBorder="1" applyAlignment="1">
      <alignment horizontal="left" vertical="center"/>
      <protection/>
    </xf>
    <xf numFmtId="0" fontId="26" fillId="35" borderId="20" xfId="51" applyFont="1" applyFill="1" applyBorder="1" applyAlignment="1">
      <alignment horizontal="left" vertical="center"/>
      <protection/>
    </xf>
    <xf numFmtId="0" fontId="26" fillId="35" borderId="13" xfId="51" applyFont="1" applyFill="1" applyBorder="1" applyAlignment="1">
      <alignment horizontal="left" vertical="center"/>
      <protection/>
    </xf>
  </cellXfs>
  <cellStyles count="4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e" xfId="49"/>
    <cellStyle name="Normalny 2" xfId="50"/>
    <cellStyle name="Normalny 3" xfId="51"/>
    <cellStyle name="Obliczenia" xfId="52"/>
    <cellStyle name="Followed Hyperlink" xfId="53"/>
    <cellStyle name="Suma" xfId="54"/>
    <cellStyle name="Tekst objaśnienia" xfId="55"/>
    <cellStyle name="Tekst ostrzeżenia" xfId="56"/>
    <cellStyle name="Tytuł" xfId="57"/>
    <cellStyle name="Uwaga" xfId="58"/>
    <cellStyle name="Złe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56</xdr:row>
      <xdr:rowOff>0</xdr:rowOff>
    </xdr:from>
    <xdr:to>
      <xdr:col>9</xdr:col>
      <xdr:colOff>0</xdr:colOff>
      <xdr:row>57</xdr:row>
      <xdr:rowOff>0</xdr:rowOff>
    </xdr:to>
    <xdr:pic>
      <xdr:nvPicPr>
        <xdr:cNvPr id="1" name="Obraz 1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0372725"/>
          <a:ext cx="647700" cy="16192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59</xdr:row>
      <xdr:rowOff>0</xdr:rowOff>
    </xdr:from>
    <xdr:to>
      <xdr:col>9</xdr:col>
      <xdr:colOff>0</xdr:colOff>
      <xdr:row>60</xdr:row>
      <xdr:rowOff>0</xdr:rowOff>
    </xdr:to>
    <xdr:pic>
      <xdr:nvPicPr>
        <xdr:cNvPr id="2" name="Obraz 2" descr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57475" y="10858500"/>
          <a:ext cx="647700" cy="16192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31"/>
  <sheetViews>
    <sheetView showGridLines="0" tabSelected="1" zoomScalePageLayoutView="0" workbookViewId="0" topLeftCell="A1">
      <selection activeCell="Y5" sqref="Y5"/>
    </sheetView>
  </sheetViews>
  <sheetFormatPr defaultColWidth="9.33203125" defaultRowHeight="12.75"/>
  <cols>
    <col min="1" max="1" width="7.33203125" style="1" customWidth="1"/>
    <col min="2" max="2" width="6.66015625" style="1" customWidth="1"/>
    <col min="3" max="3" width="9.83203125" style="1" customWidth="1"/>
    <col min="4" max="4" width="5" style="1" customWidth="1"/>
    <col min="5" max="5" width="4.33203125" style="1" customWidth="1"/>
    <col min="6" max="6" width="21" style="1" customWidth="1"/>
    <col min="7" max="7" width="9.33203125" style="1" customWidth="1"/>
    <col min="8" max="8" width="9.66015625" style="1" customWidth="1"/>
    <col min="9" max="9" width="12.16015625" style="1" customWidth="1"/>
    <col min="10" max="10" width="8.16015625" style="1" customWidth="1"/>
    <col min="11" max="11" width="19.16015625" style="1" customWidth="1"/>
    <col min="12" max="12" width="20.5" style="1" customWidth="1"/>
    <col min="13" max="13" width="5.66015625" style="1" customWidth="1"/>
    <col min="14" max="14" width="9" style="1" customWidth="1"/>
    <col min="15" max="15" width="2.66015625" style="1" customWidth="1"/>
    <col min="16" max="16" width="4.66015625" style="1" customWidth="1"/>
    <col min="17" max="17" width="0.65625" style="1" customWidth="1"/>
    <col min="18" max="16384" width="9.33203125" style="1" customWidth="1"/>
  </cols>
  <sheetData>
    <row r="1" spans="1:17" ht="36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145" t="s">
        <v>378</v>
      </c>
      <c r="L1" s="145"/>
      <c r="M1" s="145"/>
      <c r="N1" s="145"/>
      <c r="O1" s="145"/>
      <c r="P1" s="145"/>
      <c r="Q1" s="5"/>
    </row>
    <row r="2" spans="1:17" ht="16.5" customHeight="1">
      <c r="A2" s="146" t="s">
        <v>264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5"/>
    </row>
    <row r="3" spans="1:17" ht="13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3" t="s">
        <v>0</v>
      </c>
      <c r="O3" s="148"/>
      <c r="P3" s="148"/>
      <c r="Q3" s="5"/>
    </row>
    <row r="4" spans="1:17" ht="6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5"/>
    </row>
    <row r="5" spans="1:17" ht="34.5" customHeight="1">
      <c r="A5" s="2"/>
      <c r="B5" s="4" t="s">
        <v>1</v>
      </c>
      <c r="C5" s="4" t="s">
        <v>2</v>
      </c>
      <c r="D5" s="147" t="s">
        <v>3</v>
      </c>
      <c r="E5" s="147"/>
      <c r="F5" s="147" t="s">
        <v>4</v>
      </c>
      <c r="G5" s="147"/>
      <c r="H5" s="147"/>
      <c r="I5" s="147" t="s">
        <v>43</v>
      </c>
      <c r="J5" s="147"/>
      <c r="K5" s="4" t="s">
        <v>42</v>
      </c>
      <c r="L5" s="4" t="s">
        <v>41</v>
      </c>
      <c r="M5" s="147" t="s">
        <v>40</v>
      </c>
      <c r="N5" s="147"/>
      <c r="O5" s="147"/>
      <c r="P5" s="147"/>
      <c r="Q5" s="147"/>
    </row>
    <row r="6" spans="1:17" ht="11.25" customHeight="1">
      <c r="A6" s="2"/>
      <c r="B6" s="113" t="s">
        <v>5</v>
      </c>
      <c r="C6" s="113" t="s">
        <v>6</v>
      </c>
      <c r="D6" s="144" t="s">
        <v>7</v>
      </c>
      <c r="E6" s="144"/>
      <c r="F6" s="144" t="s">
        <v>8</v>
      </c>
      <c r="G6" s="144"/>
      <c r="H6" s="144"/>
      <c r="I6" s="144" t="s">
        <v>9</v>
      </c>
      <c r="J6" s="144"/>
      <c r="K6" s="113" t="s">
        <v>39</v>
      </c>
      <c r="L6" s="113" t="s">
        <v>38</v>
      </c>
      <c r="M6" s="144" t="s">
        <v>37</v>
      </c>
      <c r="N6" s="144"/>
      <c r="O6" s="144"/>
      <c r="P6" s="144"/>
      <c r="Q6" s="144"/>
    </row>
    <row r="7" spans="1:17" ht="18.75" customHeight="1">
      <c r="A7" s="2"/>
      <c r="B7" s="149" t="s">
        <v>10</v>
      </c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</row>
    <row r="8" spans="1:17" ht="22.5" customHeight="1">
      <c r="A8" s="2"/>
      <c r="B8" s="113" t="s">
        <v>141</v>
      </c>
      <c r="C8" s="114"/>
      <c r="D8" s="140"/>
      <c r="E8" s="140"/>
      <c r="F8" s="139" t="s">
        <v>310</v>
      </c>
      <c r="G8" s="139"/>
      <c r="H8" s="139"/>
      <c r="I8" s="138" t="s">
        <v>311</v>
      </c>
      <c r="J8" s="138"/>
      <c r="K8" s="115" t="s">
        <v>12</v>
      </c>
      <c r="L8" s="115" t="s">
        <v>312</v>
      </c>
      <c r="M8" s="138" t="s">
        <v>313</v>
      </c>
      <c r="N8" s="138"/>
      <c r="O8" s="138"/>
      <c r="P8" s="138"/>
      <c r="Q8" s="138"/>
    </row>
    <row r="9" spans="1:17" ht="28.5" customHeight="1">
      <c r="A9" s="2"/>
      <c r="B9" s="4"/>
      <c r="C9" s="114"/>
      <c r="D9" s="140"/>
      <c r="E9" s="140"/>
      <c r="F9" s="139" t="s">
        <v>11</v>
      </c>
      <c r="G9" s="139"/>
      <c r="H9" s="139"/>
      <c r="I9" s="138" t="s">
        <v>12</v>
      </c>
      <c r="J9" s="138"/>
      <c r="K9" s="115" t="s">
        <v>12</v>
      </c>
      <c r="L9" s="115" t="s">
        <v>312</v>
      </c>
      <c r="M9" s="138" t="s">
        <v>312</v>
      </c>
      <c r="N9" s="138"/>
      <c r="O9" s="138"/>
      <c r="P9" s="138"/>
      <c r="Q9" s="138"/>
    </row>
    <row r="10" spans="1:17" ht="26.25" customHeight="1">
      <c r="A10" s="2"/>
      <c r="B10" s="114"/>
      <c r="C10" s="113" t="s">
        <v>314</v>
      </c>
      <c r="D10" s="140"/>
      <c r="E10" s="140"/>
      <c r="F10" s="139" t="s">
        <v>315</v>
      </c>
      <c r="G10" s="139"/>
      <c r="H10" s="139"/>
      <c r="I10" s="138" t="s">
        <v>311</v>
      </c>
      <c r="J10" s="138"/>
      <c r="K10" s="115" t="s">
        <v>12</v>
      </c>
      <c r="L10" s="115" t="s">
        <v>312</v>
      </c>
      <c r="M10" s="138" t="s">
        <v>313</v>
      </c>
      <c r="N10" s="138"/>
      <c r="O10" s="138"/>
      <c r="P10" s="138"/>
      <c r="Q10" s="138"/>
    </row>
    <row r="11" spans="1:17" ht="27.75" customHeight="1">
      <c r="A11" s="2"/>
      <c r="B11" s="114"/>
      <c r="C11" s="4"/>
      <c r="D11" s="140"/>
      <c r="E11" s="140"/>
      <c r="F11" s="139" t="s">
        <v>11</v>
      </c>
      <c r="G11" s="139"/>
      <c r="H11" s="139"/>
      <c r="I11" s="138" t="s">
        <v>12</v>
      </c>
      <c r="J11" s="138"/>
      <c r="K11" s="115" t="s">
        <v>12</v>
      </c>
      <c r="L11" s="115" t="s">
        <v>312</v>
      </c>
      <c r="M11" s="138" t="s">
        <v>312</v>
      </c>
      <c r="N11" s="138"/>
      <c r="O11" s="138"/>
      <c r="P11" s="138"/>
      <c r="Q11" s="138"/>
    </row>
    <row r="12" spans="1:17" ht="59.25" customHeight="1">
      <c r="A12" s="2"/>
      <c r="B12" s="114"/>
      <c r="C12" s="114"/>
      <c r="D12" s="144" t="s">
        <v>316</v>
      </c>
      <c r="E12" s="144"/>
      <c r="F12" s="139" t="s">
        <v>317</v>
      </c>
      <c r="G12" s="139"/>
      <c r="H12" s="139"/>
      <c r="I12" s="138" t="s">
        <v>12</v>
      </c>
      <c r="J12" s="138"/>
      <c r="K12" s="115" t="s">
        <v>12</v>
      </c>
      <c r="L12" s="115" t="s">
        <v>312</v>
      </c>
      <c r="M12" s="138" t="s">
        <v>312</v>
      </c>
      <c r="N12" s="138"/>
      <c r="O12" s="138"/>
      <c r="P12" s="138"/>
      <c r="Q12" s="138"/>
    </row>
    <row r="13" spans="1:17" ht="21.75" customHeight="1">
      <c r="A13" s="2"/>
      <c r="B13" s="113" t="s">
        <v>13</v>
      </c>
      <c r="C13" s="114"/>
      <c r="D13" s="140"/>
      <c r="E13" s="140"/>
      <c r="F13" s="139" t="s">
        <v>14</v>
      </c>
      <c r="G13" s="139"/>
      <c r="H13" s="139"/>
      <c r="I13" s="138" t="s">
        <v>318</v>
      </c>
      <c r="J13" s="138"/>
      <c r="K13" s="115" t="s">
        <v>12</v>
      </c>
      <c r="L13" s="115" t="s">
        <v>319</v>
      </c>
      <c r="M13" s="138" t="s">
        <v>320</v>
      </c>
      <c r="N13" s="138"/>
      <c r="O13" s="138"/>
      <c r="P13" s="138"/>
      <c r="Q13" s="138"/>
    </row>
    <row r="14" spans="1:17" ht="29.25" customHeight="1">
      <c r="A14" s="2"/>
      <c r="B14" s="4"/>
      <c r="C14" s="114"/>
      <c r="D14" s="140"/>
      <c r="E14" s="140"/>
      <c r="F14" s="139" t="s">
        <v>11</v>
      </c>
      <c r="G14" s="139"/>
      <c r="H14" s="139"/>
      <c r="I14" s="138" t="s">
        <v>12</v>
      </c>
      <c r="J14" s="138"/>
      <c r="K14" s="115" t="s">
        <v>12</v>
      </c>
      <c r="L14" s="115" t="s">
        <v>319</v>
      </c>
      <c r="M14" s="138" t="s">
        <v>319</v>
      </c>
      <c r="N14" s="138"/>
      <c r="O14" s="138"/>
      <c r="P14" s="138"/>
      <c r="Q14" s="138"/>
    </row>
    <row r="15" spans="1:17" ht="22.5" customHeight="1">
      <c r="A15" s="2"/>
      <c r="B15" s="114"/>
      <c r="C15" s="113" t="s">
        <v>262</v>
      </c>
      <c r="D15" s="140"/>
      <c r="E15" s="140"/>
      <c r="F15" s="139" t="s">
        <v>263</v>
      </c>
      <c r="G15" s="139"/>
      <c r="H15" s="139"/>
      <c r="I15" s="138" t="s">
        <v>321</v>
      </c>
      <c r="J15" s="138"/>
      <c r="K15" s="115" t="s">
        <v>12</v>
      </c>
      <c r="L15" s="115" t="s">
        <v>319</v>
      </c>
      <c r="M15" s="138" t="s">
        <v>322</v>
      </c>
      <c r="N15" s="138"/>
      <c r="O15" s="138"/>
      <c r="P15" s="138"/>
      <c r="Q15" s="138"/>
    </row>
    <row r="16" spans="1:17" ht="27" customHeight="1">
      <c r="A16" s="2"/>
      <c r="B16" s="114"/>
      <c r="C16" s="4"/>
      <c r="D16" s="140"/>
      <c r="E16" s="140"/>
      <c r="F16" s="139" t="s">
        <v>11</v>
      </c>
      <c r="G16" s="139"/>
      <c r="H16" s="139"/>
      <c r="I16" s="138" t="s">
        <v>12</v>
      </c>
      <c r="J16" s="138"/>
      <c r="K16" s="115" t="s">
        <v>12</v>
      </c>
      <c r="L16" s="115" t="s">
        <v>319</v>
      </c>
      <c r="M16" s="138" t="s">
        <v>319</v>
      </c>
      <c r="N16" s="138"/>
      <c r="O16" s="138"/>
      <c r="P16" s="138"/>
      <c r="Q16" s="138"/>
    </row>
    <row r="17" spans="1:17" ht="58.5" customHeight="1">
      <c r="A17" s="2"/>
      <c r="B17" s="114"/>
      <c r="C17" s="114"/>
      <c r="D17" s="144" t="s">
        <v>316</v>
      </c>
      <c r="E17" s="144"/>
      <c r="F17" s="139" t="s">
        <v>317</v>
      </c>
      <c r="G17" s="139"/>
      <c r="H17" s="139"/>
      <c r="I17" s="138" t="s">
        <v>12</v>
      </c>
      <c r="J17" s="138"/>
      <c r="K17" s="115" t="s">
        <v>12</v>
      </c>
      <c r="L17" s="115" t="s">
        <v>323</v>
      </c>
      <c r="M17" s="138" t="s">
        <v>323</v>
      </c>
      <c r="N17" s="138"/>
      <c r="O17" s="138"/>
      <c r="P17" s="138"/>
      <c r="Q17" s="138"/>
    </row>
    <row r="18" spans="1:17" ht="57" customHeight="1">
      <c r="A18" s="2"/>
      <c r="B18" s="114"/>
      <c r="C18" s="114"/>
      <c r="D18" s="144" t="s">
        <v>324</v>
      </c>
      <c r="E18" s="144"/>
      <c r="F18" s="139" t="s">
        <v>317</v>
      </c>
      <c r="G18" s="139"/>
      <c r="H18" s="139"/>
      <c r="I18" s="138" t="s">
        <v>12</v>
      </c>
      <c r="J18" s="138"/>
      <c r="K18" s="115" t="s">
        <v>12</v>
      </c>
      <c r="L18" s="115" t="s">
        <v>325</v>
      </c>
      <c r="M18" s="138" t="s">
        <v>325</v>
      </c>
      <c r="N18" s="138"/>
      <c r="O18" s="138"/>
      <c r="P18" s="138"/>
      <c r="Q18" s="138"/>
    </row>
    <row r="19" spans="1:17" ht="30" customHeight="1">
      <c r="A19" s="2"/>
      <c r="B19" s="153" t="s">
        <v>10</v>
      </c>
      <c r="C19" s="153"/>
      <c r="D19" s="153"/>
      <c r="E19" s="153"/>
      <c r="F19" s="153"/>
      <c r="G19" s="153"/>
      <c r="H19" s="116" t="s">
        <v>15</v>
      </c>
      <c r="I19" s="141" t="s">
        <v>326</v>
      </c>
      <c r="J19" s="141"/>
      <c r="K19" s="117" t="s">
        <v>12</v>
      </c>
      <c r="L19" s="117" t="s">
        <v>327</v>
      </c>
      <c r="M19" s="141" t="s">
        <v>328</v>
      </c>
      <c r="N19" s="141"/>
      <c r="O19" s="141"/>
      <c r="P19" s="141"/>
      <c r="Q19" s="141"/>
    </row>
    <row r="20" spans="1:17" ht="28.5" customHeight="1">
      <c r="A20" s="2"/>
      <c r="B20" s="154"/>
      <c r="C20" s="154"/>
      <c r="D20" s="154"/>
      <c r="E20" s="154"/>
      <c r="F20" s="142" t="s">
        <v>11</v>
      </c>
      <c r="G20" s="142"/>
      <c r="H20" s="142"/>
      <c r="I20" s="143" t="s">
        <v>258</v>
      </c>
      <c r="J20" s="143"/>
      <c r="K20" s="118" t="s">
        <v>12</v>
      </c>
      <c r="L20" s="118" t="s">
        <v>327</v>
      </c>
      <c r="M20" s="143" t="s">
        <v>329</v>
      </c>
      <c r="N20" s="143"/>
      <c r="O20" s="143"/>
      <c r="P20" s="143"/>
      <c r="Q20" s="143"/>
    </row>
    <row r="21" spans="2:17" ht="21.75" customHeight="1">
      <c r="B21" s="149" t="s">
        <v>16</v>
      </c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</row>
    <row r="22" spans="2:17" ht="27" customHeight="1">
      <c r="B22" s="113" t="s">
        <v>141</v>
      </c>
      <c r="C22" s="114"/>
      <c r="D22" s="140"/>
      <c r="E22" s="140"/>
      <c r="F22" s="139" t="s">
        <v>310</v>
      </c>
      <c r="G22" s="139"/>
      <c r="H22" s="139"/>
      <c r="I22" s="138" t="s">
        <v>330</v>
      </c>
      <c r="J22" s="138"/>
      <c r="K22" s="115" t="s">
        <v>12</v>
      </c>
      <c r="L22" s="115" t="s">
        <v>331</v>
      </c>
      <c r="M22" s="138" t="s">
        <v>332</v>
      </c>
      <c r="N22" s="138"/>
      <c r="O22" s="138"/>
      <c r="P22" s="138"/>
      <c r="Q22" s="138"/>
    </row>
    <row r="23" spans="2:17" ht="27.75" customHeight="1">
      <c r="B23" s="4"/>
      <c r="C23" s="114"/>
      <c r="D23" s="140"/>
      <c r="E23" s="140"/>
      <c r="F23" s="139" t="s">
        <v>11</v>
      </c>
      <c r="G23" s="139"/>
      <c r="H23" s="139"/>
      <c r="I23" s="138" t="s">
        <v>12</v>
      </c>
      <c r="J23" s="138"/>
      <c r="K23" s="115" t="s">
        <v>12</v>
      </c>
      <c r="L23" s="115" t="s">
        <v>331</v>
      </c>
      <c r="M23" s="138" t="s">
        <v>331</v>
      </c>
      <c r="N23" s="138"/>
      <c r="O23" s="138"/>
      <c r="P23" s="138"/>
      <c r="Q23" s="138"/>
    </row>
    <row r="24" spans="2:17" ht="23.25" customHeight="1">
      <c r="B24" s="114"/>
      <c r="C24" s="113" t="s">
        <v>314</v>
      </c>
      <c r="D24" s="140"/>
      <c r="E24" s="140"/>
      <c r="F24" s="139" t="s">
        <v>315</v>
      </c>
      <c r="G24" s="139"/>
      <c r="H24" s="139"/>
      <c r="I24" s="138" t="s">
        <v>330</v>
      </c>
      <c r="J24" s="138"/>
      <c r="K24" s="115" t="s">
        <v>12</v>
      </c>
      <c r="L24" s="115" t="s">
        <v>331</v>
      </c>
      <c r="M24" s="138" t="s">
        <v>332</v>
      </c>
      <c r="N24" s="138"/>
      <c r="O24" s="138"/>
      <c r="P24" s="138"/>
      <c r="Q24" s="138"/>
    </row>
    <row r="25" spans="2:17" ht="27" customHeight="1">
      <c r="B25" s="114"/>
      <c r="C25" s="4"/>
      <c r="D25" s="140"/>
      <c r="E25" s="140"/>
      <c r="F25" s="139" t="s">
        <v>11</v>
      </c>
      <c r="G25" s="139"/>
      <c r="H25" s="139"/>
      <c r="I25" s="138" t="s">
        <v>12</v>
      </c>
      <c r="J25" s="138"/>
      <c r="K25" s="115" t="s">
        <v>12</v>
      </c>
      <c r="L25" s="115" t="s">
        <v>331</v>
      </c>
      <c r="M25" s="138" t="s">
        <v>331</v>
      </c>
      <c r="N25" s="138"/>
      <c r="O25" s="138"/>
      <c r="P25" s="138"/>
      <c r="Q25" s="138"/>
    </row>
    <row r="26" spans="2:17" ht="56.25" customHeight="1">
      <c r="B26" s="114"/>
      <c r="C26" s="114"/>
      <c r="D26" s="144" t="s">
        <v>333</v>
      </c>
      <c r="E26" s="144"/>
      <c r="F26" s="139" t="s">
        <v>334</v>
      </c>
      <c r="G26" s="139"/>
      <c r="H26" s="139"/>
      <c r="I26" s="138" t="s">
        <v>12</v>
      </c>
      <c r="J26" s="138"/>
      <c r="K26" s="115" t="s">
        <v>12</v>
      </c>
      <c r="L26" s="115" t="s">
        <v>331</v>
      </c>
      <c r="M26" s="138" t="s">
        <v>331</v>
      </c>
      <c r="N26" s="138"/>
      <c r="O26" s="138"/>
      <c r="P26" s="138"/>
      <c r="Q26" s="138"/>
    </row>
    <row r="27" spans="2:17" ht="24" customHeight="1">
      <c r="B27" s="153" t="s">
        <v>16</v>
      </c>
      <c r="C27" s="153"/>
      <c r="D27" s="153"/>
      <c r="E27" s="153"/>
      <c r="F27" s="153"/>
      <c r="G27" s="153"/>
      <c r="H27" s="116" t="s">
        <v>15</v>
      </c>
      <c r="I27" s="141" t="s">
        <v>259</v>
      </c>
      <c r="J27" s="141"/>
      <c r="K27" s="117" t="s">
        <v>12</v>
      </c>
      <c r="L27" s="117" t="s">
        <v>331</v>
      </c>
      <c r="M27" s="141" t="s">
        <v>335</v>
      </c>
      <c r="N27" s="141"/>
      <c r="O27" s="141"/>
      <c r="P27" s="141"/>
      <c r="Q27" s="141"/>
    </row>
    <row r="28" spans="2:17" ht="30" customHeight="1">
      <c r="B28" s="154"/>
      <c r="C28" s="154"/>
      <c r="D28" s="154"/>
      <c r="E28" s="154"/>
      <c r="F28" s="142" t="s">
        <v>11</v>
      </c>
      <c r="G28" s="142"/>
      <c r="H28" s="142"/>
      <c r="I28" s="143" t="s">
        <v>260</v>
      </c>
      <c r="J28" s="143"/>
      <c r="K28" s="118" t="s">
        <v>12</v>
      </c>
      <c r="L28" s="118" t="s">
        <v>331</v>
      </c>
      <c r="M28" s="143" t="s">
        <v>336</v>
      </c>
      <c r="N28" s="143"/>
      <c r="O28" s="143"/>
      <c r="P28" s="143"/>
      <c r="Q28" s="143"/>
    </row>
    <row r="29" spans="2:17" ht="21" customHeight="1">
      <c r="B29" s="149" t="s">
        <v>17</v>
      </c>
      <c r="C29" s="149"/>
      <c r="D29" s="149"/>
      <c r="E29" s="149"/>
      <c r="F29" s="149"/>
      <c r="G29" s="149"/>
      <c r="H29" s="149"/>
      <c r="I29" s="141" t="s">
        <v>337</v>
      </c>
      <c r="J29" s="141"/>
      <c r="K29" s="117" t="s">
        <v>12</v>
      </c>
      <c r="L29" s="117" t="s">
        <v>338</v>
      </c>
      <c r="M29" s="141" t="s">
        <v>339</v>
      </c>
      <c r="N29" s="141"/>
      <c r="O29" s="141"/>
      <c r="P29" s="141"/>
      <c r="Q29" s="141"/>
    </row>
    <row r="30" spans="2:17" ht="36" customHeight="1">
      <c r="B30" s="149"/>
      <c r="C30" s="149"/>
      <c r="D30" s="149"/>
      <c r="E30" s="149"/>
      <c r="F30" s="155" t="s">
        <v>11</v>
      </c>
      <c r="G30" s="155"/>
      <c r="H30" s="155"/>
      <c r="I30" s="150" t="s">
        <v>261</v>
      </c>
      <c r="J30" s="150"/>
      <c r="K30" s="119" t="s">
        <v>12</v>
      </c>
      <c r="L30" s="119" t="s">
        <v>338</v>
      </c>
      <c r="M30" s="150" t="s">
        <v>340</v>
      </c>
      <c r="N30" s="150"/>
      <c r="O30" s="150"/>
      <c r="P30" s="150"/>
      <c r="Q30" s="150"/>
    </row>
    <row r="31" spans="2:17" ht="20.25" customHeight="1">
      <c r="B31" s="151" t="s">
        <v>31</v>
      </c>
      <c r="C31" s="151"/>
      <c r="D31" s="151"/>
      <c r="E31" s="151"/>
      <c r="F31" s="151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</row>
  </sheetData>
  <sheetProtection/>
  <mergeCells count="100">
    <mergeCell ref="B30:E30"/>
    <mergeCell ref="B31:F31"/>
    <mergeCell ref="G31:Q31"/>
    <mergeCell ref="B19:G19"/>
    <mergeCell ref="B20:E20"/>
    <mergeCell ref="B21:Q21"/>
    <mergeCell ref="B27:G27"/>
    <mergeCell ref="B28:E28"/>
    <mergeCell ref="B29:H29"/>
    <mergeCell ref="F30:H30"/>
    <mergeCell ref="I30:J30"/>
    <mergeCell ref="M30:Q30"/>
    <mergeCell ref="F28:H28"/>
    <mergeCell ref="I28:J28"/>
    <mergeCell ref="M28:Q28"/>
    <mergeCell ref="I29:J29"/>
    <mergeCell ref="M29:Q29"/>
    <mergeCell ref="D26:E26"/>
    <mergeCell ref="F26:H26"/>
    <mergeCell ref="I26:J26"/>
    <mergeCell ref="M26:Q26"/>
    <mergeCell ref="M25:Q25"/>
    <mergeCell ref="I27:J27"/>
    <mergeCell ref="M27:Q27"/>
    <mergeCell ref="D25:E25"/>
    <mergeCell ref="F25:H25"/>
    <mergeCell ref="I25:J25"/>
    <mergeCell ref="M6:Q6"/>
    <mergeCell ref="D22:E22"/>
    <mergeCell ref="D6:E6"/>
    <mergeCell ref="M14:Q14"/>
    <mergeCell ref="D8:E8"/>
    <mergeCell ref="D12:E12"/>
    <mergeCell ref="I13:J13"/>
    <mergeCell ref="I14:J14"/>
    <mergeCell ref="F8:H8"/>
    <mergeCell ref="D9:E9"/>
    <mergeCell ref="M18:Q18"/>
    <mergeCell ref="D10:E10"/>
    <mergeCell ref="F10:H10"/>
    <mergeCell ref="D13:E13"/>
    <mergeCell ref="D14:E14"/>
    <mergeCell ref="D11:E11"/>
    <mergeCell ref="I10:J10"/>
    <mergeCell ref="M16:Q16"/>
    <mergeCell ref="I17:J17"/>
    <mergeCell ref="I18:J18"/>
    <mergeCell ref="M15:Q15"/>
    <mergeCell ref="D16:E16"/>
    <mergeCell ref="F16:H16"/>
    <mergeCell ref="D17:E17"/>
    <mergeCell ref="M17:Q17"/>
    <mergeCell ref="D15:E15"/>
    <mergeCell ref="F17:H17"/>
    <mergeCell ref="B7:Q7"/>
    <mergeCell ref="M12:Q12"/>
    <mergeCell ref="I11:J11"/>
    <mergeCell ref="F14:H14"/>
    <mergeCell ref="I15:J15"/>
    <mergeCell ref="I16:J16"/>
    <mergeCell ref="M13:Q13"/>
    <mergeCell ref="M11:Q11"/>
    <mergeCell ref="F13:H13"/>
    <mergeCell ref="F15:H15"/>
    <mergeCell ref="M9:Q9"/>
    <mergeCell ref="F5:H5"/>
    <mergeCell ref="I5:J5"/>
    <mergeCell ref="I6:J6"/>
    <mergeCell ref="F6:H6"/>
    <mergeCell ref="I12:J12"/>
    <mergeCell ref="F12:H12"/>
    <mergeCell ref="M8:Q8"/>
    <mergeCell ref="F11:H11"/>
    <mergeCell ref="M10:Q10"/>
    <mergeCell ref="D18:E18"/>
    <mergeCell ref="F18:H18"/>
    <mergeCell ref="K1:P1"/>
    <mergeCell ref="A2:P2"/>
    <mergeCell ref="I8:J8"/>
    <mergeCell ref="D5:E5"/>
    <mergeCell ref="M5:Q5"/>
    <mergeCell ref="I9:J9"/>
    <mergeCell ref="O3:P3"/>
    <mergeCell ref="F9:H9"/>
    <mergeCell ref="D23:E23"/>
    <mergeCell ref="F23:H23"/>
    <mergeCell ref="D24:E24"/>
    <mergeCell ref="I23:J23"/>
    <mergeCell ref="F24:H24"/>
    <mergeCell ref="M19:Q19"/>
    <mergeCell ref="F20:H20"/>
    <mergeCell ref="I20:J20"/>
    <mergeCell ref="M20:Q20"/>
    <mergeCell ref="I19:J19"/>
    <mergeCell ref="I24:J24"/>
    <mergeCell ref="M24:Q24"/>
    <mergeCell ref="F22:H22"/>
    <mergeCell ref="I22:J22"/>
    <mergeCell ref="M22:Q22"/>
    <mergeCell ref="M23:Q23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W60"/>
  <sheetViews>
    <sheetView showGridLines="0" zoomScalePageLayoutView="0" workbookViewId="0" topLeftCell="A1">
      <selection activeCell="AB8" sqref="AB8:AB9"/>
    </sheetView>
  </sheetViews>
  <sheetFormatPr defaultColWidth="9.33203125" defaultRowHeight="12.75"/>
  <cols>
    <col min="1" max="1" width="4.5" style="1" customWidth="1"/>
    <col min="2" max="2" width="5.66015625" style="1" customWidth="1"/>
    <col min="3" max="3" width="5" style="1" customWidth="1"/>
    <col min="4" max="4" width="5.16015625" style="1" customWidth="1"/>
    <col min="5" max="5" width="6.83203125" style="1" customWidth="1"/>
    <col min="6" max="6" width="5.16015625" style="1" customWidth="1"/>
    <col min="7" max="7" width="3.16015625" style="1" customWidth="1"/>
    <col min="8" max="8" width="11" style="1" customWidth="1"/>
    <col min="9" max="9" width="11.33203125" style="1" customWidth="1"/>
    <col min="10" max="10" width="10.83203125" style="1" customWidth="1"/>
    <col min="11" max="12" width="11.33203125" style="1" customWidth="1"/>
    <col min="13" max="13" width="8.66015625" style="1" customWidth="1"/>
    <col min="14" max="14" width="8.83203125" style="1" customWidth="1"/>
    <col min="15" max="15" width="9.16015625" style="1" customWidth="1"/>
    <col min="16" max="16" width="9.33203125" style="1" customWidth="1"/>
    <col min="17" max="17" width="8.66015625" style="1" customWidth="1"/>
    <col min="18" max="18" width="10" style="1" customWidth="1"/>
    <col min="19" max="19" width="9.83203125" style="1" customWidth="1"/>
    <col min="20" max="20" width="4.83203125" style="1" customWidth="1"/>
    <col min="21" max="21" width="4" style="1" customWidth="1"/>
    <col min="22" max="22" width="8.83203125" style="1" customWidth="1"/>
    <col min="23" max="23" width="5.5" style="1" customWidth="1"/>
    <col min="24" max="24" width="2.16015625" style="1" customWidth="1"/>
    <col min="25" max="25" width="1.3359375" style="1" customWidth="1"/>
    <col min="26" max="16384" width="9.33203125" style="1" customWidth="1"/>
  </cols>
  <sheetData>
    <row r="1" spans="1:23" ht="63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161" t="s">
        <v>377</v>
      </c>
      <c r="O1" s="161"/>
      <c r="P1" s="161"/>
      <c r="Q1" s="161"/>
      <c r="R1" s="161"/>
      <c r="S1" s="161"/>
      <c r="T1" s="161"/>
      <c r="U1" s="8"/>
      <c r="V1" s="8"/>
      <c r="W1" s="7"/>
    </row>
    <row r="2" spans="1:23" ht="21.75" customHeight="1">
      <c r="A2" s="162" t="s">
        <v>265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7"/>
    </row>
    <row r="3" ht="6.75" customHeight="1"/>
    <row r="4" spans="1:23" ht="12.75" customHeight="1">
      <c r="A4" s="160" t="s">
        <v>1</v>
      </c>
      <c r="B4" s="160" t="s">
        <v>2</v>
      </c>
      <c r="C4" s="160" t="s">
        <v>61</v>
      </c>
      <c r="D4" s="160" t="s">
        <v>4</v>
      </c>
      <c r="E4" s="160"/>
      <c r="F4" s="160"/>
      <c r="G4" s="160"/>
      <c r="H4" s="160" t="s">
        <v>28</v>
      </c>
      <c r="I4" s="160" t="s">
        <v>32</v>
      </c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</row>
    <row r="5" spans="1:23" ht="12.75" customHeight="1">
      <c r="A5" s="160"/>
      <c r="B5" s="160"/>
      <c r="C5" s="160"/>
      <c r="D5" s="160"/>
      <c r="E5" s="160"/>
      <c r="F5" s="160"/>
      <c r="G5" s="160"/>
      <c r="H5" s="160"/>
      <c r="I5" s="160" t="s">
        <v>30</v>
      </c>
      <c r="J5" s="160" t="s">
        <v>24</v>
      </c>
      <c r="K5" s="160"/>
      <c r="L5" s="160"/>
      <c r="M5" s="160"/>
      <c r="N5" s="160"/>
      <c r="O5" s="160"/>
      <c r="P5" s="160"/>
      <c r="Q5" s="160"/>
      <c r="R5" s="160" t="s">
        <v>27</v>
      </c>
      <c r="S5" s="160" t="s">
        <v>24</v>
      </c>
      <c r="T5" s="160"/>
      <c r="U5" s="160"/>
      <c r="V5" s="160"/>
      <c r="W5" s="160"/>
    </row>
    <row r="6" spans="1:23" ht="12.75" customHeight="1">
      <c r="A6" s="160"/>
      <c r="B6" s="160"/>
      <c r="C6" s="160"/>
      <c r="D6" s="160"/>
      <c r="E6" s="160"/>
      <c r="F6" s="160"/>
      <c r="G6" s="160"/>
      <c r="H6" s="160"/>
      <c r="I6" s="160"/>
      <c r="J6" s="160" t="s">
        <v>60</v>
      </c>
      <c r="K6" s="160" t="s">
        <v>24</v>
      </c>
      <c r="L6" s="160"/>
      <c r="M6" s="160" t="s">
        <v>23</v>
      </c>
      <c r="N6" s="160" t="s">
        <v>22</v>
      </c>
      <c r="O6" s="160" t="s">
        <v>21</v>
      </c>
      <c r="P6" s="160" t="s">
        <v>36</v>
      </c>
      <c r="Q6" s="160" t="s">
        <v>33</v>
      </c>
      <c r="R6" s="160"/>
      <c r="S6" s="160" t="s">
        <v>26</v>
      </c>
      <c r="T6" s="160" t="s">
        <v>25</v>
      </c>
      <c r="U6" s="160"/>
      <c r="V6" s="160" t="s">
        <v>29</v>
      </c>
      <c r="W6" s="160" t="s">
        <v>34</v>
      </c>
    </row>
    <row r="7" spans="1:23" ht="61.5" customHeight="1">
      <c r="A7" s="160"/>
      <c r="B7" s="160"/>
      <c r="C7" s="160"/>
      <c r="D7" s="160"/>
      <c r="E7" s="160"/>
      <c r="F7" s="160"/>
      <c r="G7" s="160"/>
      <c r="H7" s="160"/>
      <c r="I7" s="160"/>
      <c r="J7" s="160"/>
      <c r="K7" s="120" t="s">
        <v>19</v>
      </c>
      <c r="L7" s="120" t="s">
        <v>59</v>
      </c>
      <c r="M7" s="160"/>
      <c r="N7" s="160"/>
      <c r="O7" s="160"/>
      <c r="P7" s="160"/>
      <c r="Q7" s="160"/>
      <c r="R7" s="160"/>
      <c r="S7" s="160"/>
      <c r="T7" s="160" t="s">
        <v>20</v>
      </c>
      <c r="U7" s="160"/>
      <c r="V7" s="160"/>
      <c r="W7" s="160"/>
    </row>
    <row r="8" spans="1:23" ht="12.75">
      <c r="A8" s="121" t="s">
        <v>5</v>
      </c>
      <c r="B8" s="121" t="s">
        <v>6</v>
      </c>
      <c r="C8" s="121" t="s">
        <v>7</v>
      </c>
      <c r="D8" s="163" t="s">
        <v>8</v>
      </c>
      <c r="E8" s="163"/>
      <c r="F8" s="163"/>
      <c r="G8" s="163"/>
      <c r="H8" s="121" t="s">
        <v>9</v>
      </c>
      <c r="I8" s="121" t="s">
        <v>39</v>
      </c>
      <c r="J8" s="121" t="s">
        <v>38</v>
      </c>
      <c r="K8" s="121" t="s">
        <v>37</v>
      </c>
      <c r="L8" s="121" t="s">
        <v>58</v>
      </c>
      <c r="M8" s="121" t="s">
        <v>57</v>
      </c>
      <c r="N8" s="121" t="s">
        <v>56</v>
      </c>
      <c r="O8" s="121" t="s">
        <v>55</v>
      </c>
      <c r="P8" s="121" t="s">
        <v>54</v>
      </c>
      <c r="Q8" s="121" t="s">
        <v>53</v>
      </c>
      <c r="R8" s="121" t="s">
        <v>52</v>
      </c>
      <c r="S8" s="121" t="s">
        <v>51</v>
      </c>
      <c r="T8" s="163" t="s">
        <v>50</v>
      </c>
      <c r="U8" s="163"/>
      <c r="V8" s="121" t="s">
        <v>49</v>
      </c>
      <c r="W8" s="121" t="s">
        <v>48</v>
      </c>
    </row>
    <row r="9" spans="1:23" ht="12.75" customHeight="1">
      <c r="A9" s="160" t="s">
        <v>363</v>
      </c>
      <c r="B9" s="160" t="s">
        <v>35</v>
      </c>
      <c r="C9" s="160" t="s">
        <v>35</v>
      </c>
      <c r="D9" s="156" t="s">
        <v>364</v>
      </c>
      <c r="E9" s="156"/>
      <c r="F9" s="156" t="s">
        <v>47</v>
      </c>
      <c r="G9" s="156"/>
      <c r="H9" s="122">
        <v>9355032</v>
      </c>
      <c r="I9" s="122">
        <v>7333917</v>
      </c>
      <c r="J9" s="122">
        <v>6759766</v>
      </c>
      <c r="K9" s="122">
        <v>1687548</v>
      </c>
      <c r="L9" s="122">
        <v>5072218</v>
      </c>
      <c r="M9" s="122">
        <v>554151</v>
      </c>
      <c r="N9" s="122">
        <v>20000</v>
      </c>
      <c r="O9" s="122">
        <v>0</v>
      </c>
      <c r="P9" s="122">
        <v>0</v>
      </c>
      <c r="Q9" s="122">
        <v>0</v>
      </c>
      <c r="R9" s="122">
        <v>2021115</v>
      </c>
      <c r="S9" s="122">
        <v>2021115</v>
      </c>
      <c r="T9" s="157">
        <v>0</v>
      </c>
      <c r="U9" s="157"/>
      <c r="V9" s="122">
        <v>0</v>
      </c>
      <c r="W9" s="122">
        <v>0</v>
      </c>
    </row>
    <row r="10" spans="1:23" ht="12.75" customHeight="1">
      <c r="A10" s="160"/>
      <c r="B10" s="160"/>
      <c r="C10" s="160"/>
      <c r="D10" s="156"/>
      <c r="E10" s="156"/>
      <c r="F10" s="156" t="s">
        <v>46</v>
      </c>
      <c r="G10" s="156"/>
      <c r="H10" s="122">
        <v>-129000</v>
      </c>
      <c r="I10" s="122">
        <v>-129000</v>
      </c>
      <c r="J10" s="122">
        <v>-129000</v>
      </c>
      <c r="K10" s="122">
        <v>0</v>
      </c>
      <c r="L10" s="122">
        <v>-129000</v>
      </c>
      <c r="M10" s="122">
        <v>0</v>
      </c>
      <c r="N10" s="122">
        <v>0</v>
      </c>
      <c r="O10" s="122">
        <v>0</v>
      </c>
      <c r="P10" s="122">
        <v>0</v>
      </c>
      <c r="Q10" s="122">
        <v>0</v>
      </c>
      <c r="R10" s="122">
        <v>0</v>
      </c>
      <c r="S10" s="122">
        <v>0</v>
      </c>
      <c r="T10" s="157">
        <v>0</v>
      </c>
      <c r="U10" s="157"/>
      <c r="V10" s="122">
        <v>0</v>
      </c>
      <c r="W10" s="122">
        <v>0</v>
      </c>
    </row>
    <row r="11" spans="1:23" ht="12.75" customHeight="1">
      <c r="A11" s="160"/>
      <c r="B11" s="160"/>
      <c r="C11" s="160"/>
      <c r="D11" s="156"/>
      <c r="E11" s="156"/>
      <c r="F11" s="156" t="s">
        <v>45</v>
      </c>
      <c r="G11" s="156"/>
      <c r="H11" s="122">
        <v>129000</v>
      </c>
      <c r="I11" s="122">
        <v>0</v>
      </c>
      <c r="J11" s="122">
        <v>0</v>
      </c>
      <c r="K11" s="122">
        <v>0</v>
      </c>
      <c r="L11" s="122">
        <v>0</v>
      </c>
      <c r="M11" s="122">
        <v>0</v>
      </c>
      <c r="N11" s="122">
        <v>0</v>
      </c>
      <c r="O11" s="122">
        <v>0</v>
      </c>
      <c r="P11" s="122">
        <v>0</v>
      </c>
      <c r="Q11" s="122">
        <v>0</v>
      </c>
      <c r="R11" s="122">
        <v>129000</v>
      </c>
      <c r="S11" s="122">
        <v>129000</v>
      </c>
      <c r="T11" s="157">
        <v>0</v>
      </c>
      <c r="U11" s="157"/>
      <c r="V11" s="122">
        <v>0</v>
      </c>
      <c r="W11" s="122">
        <v>0</v>
      </c>
    </row>
    <row r="12" spans="1:23" ht="12.75" customHeight="1">
      <c r="A12" s="160"/>
      <c r="B12" s="160"/>
      <c r="C12" s="160"/>
      <c r="D12" s="156"/>
      <c r="E12" s="156"/>
      <c r="F12" s="156" t="s">
        <v>44</v>
      </c>
      <c r="G12" s="156"/>
      <c r="H12" s="122">
        <v>9355032</v>
      </c>
      <c r="I12" s="122">
        <v>7204917</v>
      </c>
      <c r="J12" s="122">
        <v>6630766</v>
      </c>
      <c r="K12" s="122">
        <v>1687548</v>
      </c>
      <c r="L12" s="122">
        <v>4943218</v>
      </c>
      <c r="M12" s="122">
        <v>554151</v>
      </c>
      <c r="N12" s="122">
        <v>20000</v>
      </c>
      <c r="O12" s="122">
        <v>0</v>
      </c>
      <c r="P12" s="122">
        <v>0</v>
      </c>
      <c r="Q12" s="122">
        <v>0</v>
      </c>
      <c r="R12" s="122">
        <v>2150115</v>
      </c>
      <c r="S12" s="122">
        <v>2150115</v>
      </c>
      <c r="T12" s="157">
        <v>0</v>
      </c>
      <c r="U12" s="157"/>
      <c r="V12" s="122">
        <v>0</v>
      </c>
      <c r="W12" s="122">
        <v>0</v>
      </c>
    </row>
    <row r="13" spans="1:23" ht="12.75" customHeight="1">
      <c r="A13" s="160" t="s">
        <v>35</v>
      </c>
      <c r="B13" s="160" t="s">
        <v>365</v>
      </c>
      <c r="C13" s="160" t="s">
        <v>35</v>
      </c>
      <c r="D13" s="156" t="s">
        <v>366</v>
      </c>
      <c r="E13" s="156"/>
      <c r="F13" s="156" t="s">
        <v>47</v>
      </c>
      <c r="G13" s="156"/>
      <c r="H13" s="122">
        <v>6930544</v>
      </c>
      <c r="I13" s="122">
        <v>4909429</v>
      </c>
      <c r="J13" s="122">
        <v>4889429</v>
      </c>
      <c r="K13" s="122">
        <v>1686265</v>
      </c>
      <c r="L13" s="122">
        <v>3203164</v>
      </c>
      <c r="M13" s="122">
        <v>0</v>
      </c>
      <c r="N13" s="122">
        <v>20000</v>
      </c>
      <c r="O13" s="122">
        <v>0</v>
      </c>
      <c r="P13" s="122">
        <v>0</v>
      </c>
      <c r="Q13" s="122">
        <v>0</v>
      </c>
      <c r="R13" s="122">
        <v>2021115</v>
      </c>
      <c r="S13" s="122">
        <v>2021115</v>
      </c>
      <c r="T13" s="157">
        <v>0</v>
      </c>
      <c r="U13" s="157"/>
      <c r="V13" s="122">
        <v>0</v>
      </c>
      <c r="W13" s="122">
        <v>0</v>
      </c>
    </row>
    <row r="14" spans="1:23" ht="12.75" customHeight="1">
      <c r="A14" s="160"/>
      <c r="B14" s="160"/>
      <c r="C14" s="160"/>
      <c r="D14" s="156"/>
      <c r="E14" s="156"/>
      <c r="F14" s="156" t="s">
        <v>46</v>
      </c>
      <c r="G14" s="156"/>
      <c r="H14" s="122">
        <v>-129000</v>
      </c>
      <c r="I14" s="122">
        <v>-129000</v>
      </c>
      <c r="J14" s="122">
        <v>-129000</v>
      </c>
      <c r="K14" s="122">
        <v>0</v>
      </c>
      <c r="L14" s="122">
        <v>-129000</v>
      </c>
      <c r="M14" s="122">
        <v>0</v>
      </c>
      <c r="N14" s="122">
        <v>0</v>
      </c>
      <c r="O14" s="122">
        <v>0</v>
      </c>
      <c r="P14" s="122">
        <v>0</v>
      </c>
      <c r="Q14" s="122">
        <v>0</v>
      </c>
      <c r="R14" s="122">
        <v>0</v>
      </c>
      <c r="S14" s="122">
        <v>0</v>
      </c>
      <c r="T14" s="157">
        <v>0</v>
      </c>
      <c r="U14" s="157"/>
      <c r="V14" s="122">
        <v>0</v>
      </c>
      <c r="W14" s="122">
        <v>0</v>
      </c>
    </row>
    <row r="15" spans="1:23" ht="12.75" customHeight="1">
      <c r="A15" s="160"/>
      <c r="B15" s="160"/>
      <c r="C15" s="160"/>
      <c r="D15" s="156"/>
      <c r="E15" s="156"/>
      <c r="F15" s="156" t="s">
        <v>45</v>
      </c>
      <c r="G15" s="156"/>
      <c r="H15" s="122">
        <v>129000</v>
      </c>
      <c r="I15" s="122">
        <v>0</v>
      </c>
      <c r="J15" s="122">
        <v>0</v>
      </c>
      <c r="K15" s="122">
        <v>0</v>
      </c>
      <c r="L15" s="122">
        <v>0</v>
      </c>
      <c r="M15" s="122">
        <v>0</v>
      </c>
      <c r="N15" s="122">
        <v>0</v>
      </c>
      <c r="O15" s="122">
        <v>0</v>
      </c>
      <c r="P15" s="122">
        <v>0</v>
      </c>
      <c r="Q15" s="122">
        <v>0</v>
      </c>
      <c r="R15" s="122">
        <v>129000</v>
      </c>
      <c r="S15" s="122">
        <v>129000</v>
      </c>
      <c r="T15" s="157">
        <v>0</v>
      </c>
      <c r="U15" s="157"/>
      <c r="V15" s="122">
        <v>0</v>
      </c>
      <c r="W15" s="122">
        <v>0</v>
      </c>
    </row>
    <row r="16" spans="1:23" ht="12.75" customHeight="1">
      <c r="A16" s="160"/>
      <c r="B16" s="160"/>
      <c r="C16" s="160"/>
      <c r="D16" s="156"/>
      <c r="E16" s="156"/>
      <c r="F16" s="156" t="s">
        <v>44</v>
      </c>
      <c r="G16" s="156"/>
      <c r="H16" s="122">
        <v>6930544</v>
      </c>
      <c r="I16" s="122">
        <v>4780429</v>
      </c>
      <c r="J16" s="122">
        <v>4760429</v>
      </c>
      <c r="K16" s="122">
        <v>1686265</v>
      </c>
      <c r="L16" s="122">
        <v>3074164</v>
      </c>
      <c r="M16" s="122">
        <v>0</v>
      </c>
      <c r="N16" s="122">
        <v>20000</v>
      </c>
      <c r="O16" s="122">
        <v>0</v>
      </c>
      <c r="P16" s="122">
        <v>0</v>
      </c>
      <c r="Q16" s="122">
        <v>0</v>
      </c>
      <c r="R16" s="122">
        <v>2150115</v>
      </c>
      <c r="S16" s="122">
        <v>2150115</v>
      </c>
      <c r="T16" s="157">
        <v>0</v>
      </c>
      <c r="U16" s="157"/>
      <c r="V16" s="122">
        <v>0</v>
      </c>
      <c r="W16" s="122">
        <v>0</v>
      </c>
    </row>
    <row r="17" spans="1:23" ht="12.75" customHeight="1">
      <c r="A17" s="160" t="s">
        <v>141</v>
      </c>
      <c r="B17" s="160" t="s">
        <v>35</v>
      </c>
      <c r="C17" s="160" t="s">
        <v>35</v>
      </c>
      <c r="D17" s="156" t="s">
        <v>310</v>
      </c>
      <c r="E17" s="156"/>
      <c r="F17" s="156" t="s">
        <v>47</v>
      </c>
      <c r="G17" s="156"/>
      <c r="H17" s="122">
        <v>889541</v>
      </c>
      <c r="I17" s="122">
        <v>303912</v>
      </c>
      <c r="J17" s="122">
        <v>303912</v>
      </c>
      <c r="K17" s="122">
        <v>50000</v>
      </c>
      <c r="L17" s="122">
        <v>253912</v>
      </c>
      <c r="M17" s="122">
        <v>0</v>
      </c>
      <c r="N17" s="122">
        <v>0</v>
      </c>
      <c r="O17" s="122">
        <v>0</v>
      </c>
      <c r="P17" s="122">
        <v>0</v>
      </c>
      <c r="Q17" s="122">
        <v>0</v>
      </c>
      <c r="R17" s="122">
        <v>585629</v>
      </c>
      <c r="S17" s="122">
        <v>585629</v>
      </c>
      <c r="T17" s="157">
        <v>0</v>
      </c>
      <c r="U17" s="157"/>
      <c r="V17" s="122">
        <v>0</v>
      </c>
      <c r="W17" s="122">
        <v>0</v>
      </c>
    </row>
    <row r="18" spans="1:23" ht="12.75" customHeight="1">
      <c r="A18" s="160"/>
      <c r="B18" s="160"/>
      <c r="C18" s="160"/>
      <c r="D18" s="156"/>
      <c r="E18" s="156"/>
      <c r="F18" s="156" t="s">
        <v>46</v>
      </c>
      <c r="G18" s="156"/>
      <c r="H18" s="122">
        <v>-59655</v>
      </c>
      <c r="I18" s="122">
        <v>0</v>
      </c>
      <c r="J18" s="122">
        <v>0</v>
      </c>
      <c r="K18" s="122">
        <v>0</v>
      </c>
      <c r="L18" s="122">
        <v>0</v>
      </c>
      <c r="M18" s="122">
        <v>0</v>
      </c>
      <c r="N18" s="122">
        <v>0</v>
      </c>
      <c r="O18" s="122">
        <v>0</v>
      </c>
      <c r="P18" s="122">
        <v>0</v>
      </c>
      <c r="Q18" s="122">
        <v>0</v>
      </c>
      <c r="R18" s="122">
        <v>-59655</v>
      </c>
      <c r="S18" s="122">
        <v>-59655</v>
      </c>
      <c r="T18" s="157">
        <v>0</v>
      </c>
      <c r="U18" s="157"/>
      <c r="V18" s="122">
        <v>0</v>
      </c>
      <c r="W18" s="122">
        <v>0</v>
      </c>
    </row>
    <row r="19" spans="1:23" ht="12.75" customHeight="1">
      <c r="A19" s="160"/>
      <c r="B19" s="160"/>
      <c r="C19" s="160"/>
      <c r="D19" s="156"/>
      <c r="E19" s="156"/>
      <c r="F19" s="156" t="s">
        <v>45</v>
      </c>
      <c r="G19" s="156"/>
      <c r="H19" s="122">
        <v>1645226</v>
      </c>
      <c r="I19" s="122">
        <v>72235</v>
      </c>
      <c r="J19" s="122">
        <v>57435</v>
      </c>
      <c r="K19" s="122">
        <v>0</v>
      </c>
      <c r="L19" s="122">
        <v>57435</v>
      </c>
      <c r="M19" s="122">
        <v>0</v>
      </c>
      <c r="N19" s="122">
        <v>0</v>
      </c>
      <c r="O19" s="122">
        <v>14800</v>
      </c>
      <c r="P19" s="122">
        <v>0</v>
      </c>
      <c r="Q19" s="122">
        <v>0</v>
      </c>
      <c r="R19" s="122">
        <v>1572991</v>
      </c>
      <c r="S19" s="122">
        <v>1572991</v>
      </c>
      <c r="T19" s="157">
        <v>1572991</v>
      </c>
      <c r="U19" s="157"/>
      <c r="V19" s="122">
        <v>0</v>
      </c>
      <c r="W19" s="122">
        <v>0</v>
      </c>
    </row>
    <row r="20" spans="1:23" ht="12.75" customHeight="1">
      <c r="A20" s="160"/>
      <c r="B20" s="160"/>
      <c r="C20" s="160"/>
      <c r="D20" s="156"/>
      <c r="E20" s="156"/>
      <c r="F20" s="156" t="s">
        <v>44</v>
      </c>
      <c r="G20" s="156"/>
      <c r="H20" s="122">
        <v>2475112</v>
      </c>
      <c r="I20" s="122">
        <v>376147</v>
      </c>
      <c r="J20" s="122">
        <v>361347</v>
      </c>
      <c r="K20" s="122">
        <v>50000</v>
      </c>
      <c r="L20" s="122">
        <v>311347</v>
      </c>
      <c r="M20" s="122">
        <v>0</v>
      </c>
      <c r="N20" s="122">
        <v>0</v>
      </c>
      <c r="O20" s="122">
        <v>14800</v>
      </c>
      <c r="P20" s="122">
        <v>0</v>
      </c>
      <c r="Q20" s="122">
        <v>0</v>
      </c>
      <c r="R20" s="122">
        <v>2098965</v>
      </c>
      <c r="S20" s="122">
        <v>2098965</v>
      </c>
      <c r="T20" s="157">
        <v>1572991</v>
      </c>
      <c r="U20" s="157"/>
      <c r="V20" s="122">
        <v>0</v>
      </c>
      <c r="W20" s="122">
        <v>0</v>
      </c>
    </row>
    <row r="21" spans="1:23" ht="12.75" customHeight="1">
      <c r="A21" s="160" t="s">
        <v>35</v>
      </c>
      <c r="B21" s="160" t="s">
        <v>314</v>
      </c>
      <c r="C21" s="160" t="s">
        <v>35</v>
      </c>
      <c r="D21" s="156" t="s">
        <v>315</v>
      </c>
      <c r="E21" s="156"/>
      <c r="F21" s="156" t="s">
        <v>47</v>
      </c>
      <c r="G21" s="156"/>
      <c r="H21" s="122">
        <v>889541</v>
      </c>
      <c r="I21" s="122">
        <v>303912</v>
      </c>
      <c r="J21" s="122">
        <v>303912</v>
      </c>
      <c r="K21" s="122">
        <v>50000</v>
      </c>
      <c r="L21" s="122">
        <v>253912</v>
      </c>
      <c r="M21" s="122">
        <v>0</v>
      </c>
      <c r="N21" s="122">
        <v>0</v>
      </c>
      <c r="O21" s="122">
        <v>0</v>
      </c>
      <c r="P21" s="122">
        <v>0</v>
      </c>
      <c r="Q21" s="122">
        <v>0</v>
      </c>
      <c r="R21" s="122">
        <v>585629</v>
      </c>
      <c r="S21" s="122">
        <v>585629</v>
      </c>
      <c r="T21" s="157">
        <v>0</v>
      </c>
      <c r="U21" s="157"/>
      <c r="V21" s="122">
        <v>0</v>
      </c>
      <c r="W21" s="122">
        <v>0</v>
      </c>
    </row>
    <row r="22" spans="1:23" ht="12.75" customHeight="1">
      <c r="A22" s="160"/>
      <c r="B22" s="160"/>
      <c r="C22" s="160"/>
      <c r="D22" s="156"/>
      <c r="E22" s="156"/>
      <c r="F22" s="156" t="s">
        <v>46</v>
      </c>
      <c r="G22" s="156"/>
      <c r="H22" s="122">
        <v>-59655</v>
      </c>
      <c r="I22" s="122">
        <v>0</v>
      </c>
      <c r="J22" s="122">
        <v>0</v>
      </c>
      <c r="K22" s="122">
        <v>0</v>
      </c>
      <c r="L22" s="122">
        <v>0</v>
      </c>
      <c r="M22" s="122">
        <v>0</v>
      </c>
      <c r="N22" s="122">
        <v>0</v>
      </c>
      <c r="O22" s="122">
        <v>0</v>
      </c>
      <c r="P22" s="122">
        <v>0</v>
      </c>
      <c r="Q22" s="122">
        <v>0</v>
      </c>
      <c r="R22" s="122">
        <v>-59655</v>
      </c>
      <c r="S22" s="122">
        <v>-59655</v>
      </c>
      <c r="T22" s="157">
        <v>0</v>
      </c>
      <c r="U22" s="157"/>
      <c r="V22" s="122">
        <v>0</v>
      </c>
      <c r="W22" s="122">
        <v>0</v>
      </c>
    </row>
    <row r="23" spans="1:23" ht="12.75" customHeight="1">
      <c r="A23" s="160"/>
      <c r="B23" s="160"/>
      <c r="C23" s="160"/>
      <c r="D23" s="156"/>
      <c r="E23" s="156"/>
      <c r="F23" s="156" t="s">
        <v>45</v>
      </c>
      <c r="G23" s="156"/>
      <c r="H23" s="122">
        <v>1645226</v>
      </c>
      <c r="I23" s="122">
        <v>72235</v>
      </c>
      <c r="J23" s="122">
        <v>57435</v>
      </c>
      <c r="K23" s="122">
        <v>0</v>
      </c>
      <c r="L23" s="122">
        <v>57435</v>
      </c>
      <c r="M23" s="122">
        <v>0</v>
      </c>
      <c r="N23" s="122">
        <v>0</v>
      </c>
      <c r="O23" s="122">
        <v>14800</v>
      </c>
      <c r="P23" s="122">
        <v>0</v>
      </c>
      <c r="Q23" s="122">
        <v>0</v>
      </c>
      <c r="R23" s="122">
        <v>1572991</v>
      </c>
      <c r="S23" s="122">
        <v>1572991</v>
      </c>
      <c r="T23" s="157">
        <v>1572991</v>
      </c>
      <c r="U23" s="157"/>
      <c r="V23" s="122">
        <v>0</v>
      </c>
      <c r="W23" s="122">
        <v>0</v>
      </c>
    </row>
    <row r="24" spans="1:23" ht="12.75" customHeight="1">
      <c r="A24" s="160"/>
      <c r="B24" s="160"/>
      <c r="C24" s="160"/>
      <c r="D24" s="156"/>
      <c r="E24" s="156"/>
      <c r="F24" s="156" t="s">
        <v>44</v>
      </c>
      <c r="G24" s="156"/>
      <c r="H24" s="122">
        <v>2475112</v>
      </c>
      <c r="I24" s="122">
        <v>376147</v>
      </c>
      <c r="J24" s="122">
        <v>361347</v>
      </c>
      <c r="K24" s="122">
        <v>50000</v>
      </c>
      <c r="L24" s="122">
        <v>311347</v>
      </c>
      <c r="M24" s="122">
        <v>0</v>
      </c>
      <c r="N24" s="122">
        <v>0</v>
      </c>
      <c r="O24" s="122">
        <v>14800</v>
      </c>
      <c r="P24" s="122">
        <v>0</v>
      </c>
      <c r="Q24" s="122">
        <v>0</v>
      </c>
      <c r="R24" s="122">
        <v>2098965</v>
      </c>
      <c r="S24" s="122">
        <v>2098965</v>
      </c>
      <c r="T24" s="157">
        <v>1572991</v>
      </c>
      <c r="U24" s="157"/>
      <c r="V24" s="122">
        <v>0</v>
      </c>
      <c r="W24" s="122">
        <v>0</v>
      </c>
    </row>
    <row r="25" spans="1:23" ht="12.75" customHeight="1">
      <c r="A25" s="160" t="s">
        <v>367</v>
      </c>
      <c r="B25" s="160" t="s">
        <v>35</v>
      </c>
      <c r="C25" s="160" t="s">
        <v>35</v>
      </c>
      <c r="D25" s="156" t="s">
        <v>368</v>
      </c>
      <c r="E25" s="156"/>
      <c r="F25" s="156" t="s">
        <v>47</v>
      </c>
      <c r="G25" s="156"/>
      <c r="H25" s="122">
        <v>7037597</v>
      </c>
      <c r="I25" s="122">
        <v>6901803</v>
      </c>
      <c r="J25" s="122">
        <v>4842220</v>
      </c>
      <c r="K25" s="122">
        <v>4382487</v>
      </c>
      <c r="L25" s="122">
        <v>459733</v>
      </c>
      <c r="M25" s="122">
        <v>0</v>
      </c>
      <c r="N25" s="122">
        <v>195600</v>
      </c>
      <c r="O25" s="122">
        <v>1863983</v>
      </c>
      <c r="P25" s="122">
        <v>0</v>
      </c>
      <c r="Q25" s="122">
        <v>0</v>
      </c>
      <c r="R25" s="122">
        <v>135794</v>
      </c>
      <c r="S25" s="122">
        <v>135794</v>
      </c>
      <c r="T25" s="157">
        <v>135794</v>
      </c>
      <c r="U25" s="157"/>
      <c r="V25" s="122">
        <v>0</v>
      </c>
      <c r="W25" s="122">
        <v>0</v>
      </c>
    </row>
    <row r="26" spans="1:23" ht="12.75" customHeight="1">
      <c r="A26" s="160"/>
      <c r="B26" s="160"/>
      <c r="C26" s="160"/>
      <c r="D26" s="156"/>
      <c r="E26" s="156"/>
      <c r="F26" s="156" t="s">
        <v>46</v>
      </c>
      <c r="G26" s="156"/>
      <c r="H26" s="122">
        <v>-49000</v>
      </c>
      <c r="I26" s="122">
        <v>-49000</v>
      </c>
      <c r="J26" s="122">
        <v>-49000</v>
      </c>
      <c r="K26" s="122">
        <v>-49000</v>
      </c>
      <c r="L26" s="122">
        <v>0</v>
      </c>
      <c r="M26" s="122">
        <v>0</v>
      </c>
      <c r="N26" s="122">
        <v>0</v>
      </c>
      <c r="O26" s="122">
        <v>0</v>
      </c>
      <c r="P26" s="122">
        <v>0</v>
      </c>
      <c r="Q26" s="122">
        <v>0</v>
      </c>
      <c r="R26" s="122">
        <v>0</v>
      </c>
      <c r="S26" s="122">
        <v>0</v>
      </c>
      <c r="T26" s="157">
        <v>0</v>
      </c>
      <c r="U26" s="157"/>
      <c r="V26" s="122">
        <v>0</v>
      </c>
      <c r="W26" s="122">
        <v>0</v>
      </c>
    </row>
    <row r="27" spans="1:23" ht="12.75" customHeight="1">
      <c r="A27" s="160"/>
      <c r="B27" s="160"/>
      <c r="C27" s="160"/>
      <c r="D27" s="156"/>
      <c r="E27" s="156"/>
      <c r="F27" s="156" t="s">
        <v>45</v>
      </c>
      <c r="G27" s="156"/>
      <c r="H27" s="122">
        <v>49000</v>
      </c>
      <c r="I27" s="122">
        <v>49000</v>
      </c>
      <c r="J27" s="122">
        <v>49000</v>
      </c>
      <c r="K27" s="122">
        <v>49000</v>
      </c>
      <c r="L27" s="122">
        <v>0</v>
      </c>
      <c r="M27" s="122">
        <v>0</v>
      </c>
      <c r="N27" s="122">
        <v>0</v>
      </c>
      <c r="O27" s="122">
        <v>0</v>
      </c>
      <c r="P27" s="122">
        <v>0</v>
      </c>
      <c r="Q27" s="122">
        <v>0</v>
      </c>
      <c r="R27" s="122">
        <v>0</v>
      </c>
      <c r="S27" s="122">
        <v>0</v>
      </c>
      <c r="T27" s="157">
        <v>0</v>
      </c>
      <c r="U27" s="157"/>
      <c r="V27" s="122">
        <v>0</v>
      </c>
      <c r="W27" s="122">
        <v>0</v>
      </c>
    </row>
    <row r="28" spans="1:23" ht="12.75" customHeight="1">
      <c r="A28" s="160"/>
      <c r="B28" s="160"/>
      <c r="C28" s="160"/>
      <c r="D28" s="156"/>
      <c r="E28" s="156"/>
      <c r="F28" s="156" t="s">
        <v>44</v>
      </c>
      <c r="G28" s="156"/>
      <c r="H28" s="122">
        <v>7037597</v>
      </c>
      <c r="I28" s="122">
        <v>6901803</v>
      </c>
      <c r="J28" s="122">
        <v>4842220</v>
      </c>
      <c r="K28" s="122">
        <v>4382487</v>
      </c>
      <c r="L28" s="122">
        <v>459733</v>
      </c>
      <c r="M28" s="122">
        <v>0</v>
      </c>
      <c r="N28" s="122">
        <v>195600</v>
      </c>
      <c r="O28" s="122">
        <v>1863983</v>
      </c>
      <c r="P28" s="122">
        <v>0</v>
      </c>
      <c r="Q28" s="122">
        <v>0</v>
      </c>
      <c r="R28" s="122">
        <v>135794</v>
      </c>
      <c r="S28" s="122">
        <v>135794</v>
      </c>
      <c r="T28" s="157">
        <v>135794</v>
      </c>
      <c r="U28" s="157"/>
      <c r="V28" s="122">
        <v>0</v>
      </c>
      <c r="W28" s="122">
        <v>0</v>
      </c>
    </row>
    <row r="29" spans="1:23" ht="12.75" customHeight="1">
      <c r="A29" s="160" t="s">
        <v>35</v>
      </c>
      <c r="B29" s="160" t="s">
        <v>369</v>
      </c>
      <c r="C29" s="160" t="s">
        <v>35</v>
      </c>
      <c r="D29" s="156" t="s">
        <v>370</v>
      </c>
      <c r="E29" s="156"/>
      <c r="F29" s="156" t="s">
        <v>47</v>
      </c>
      <c r="G29" s="156"/>
      <c r="H29" s="122">
        <v>4808820</v>
      </c>
      <c r="I29" s="122">
        <v>4808820</v>
      </c>
      <c r="J29" s="122">
        <v>4620220</v>
      </c>
      <c r="K29" s="122">
        <v>4382487</v>
      </c>
      <c r="L29" s="122">
        <v>237733</v>
      </c>
      <c r="M29" s="122">
        <v>0</v>
      </c>
      <c r="N29" s="122">
        <v>188600</v>
      </c>
      <c r="O29" s="122">
        <v>0</v>
      </c>
      <c r="P29" s="122">
        <v>0</v>
      </c>
      <c r="Q29" s="122">
        <v>0</v>
      </c>
      <c r="R29" s="122">
        <v>0</v>
      </c>
      <c r="S29" s="122">
        <v>0</v>
      </c>
      <c r="T29" s="157">
        <v>0</v>
      </c>
      <c r="U29" s="157"/>
      <c r="V29" s="122">
        <v>0</v>
      </c>
      <c r="W29" s="122">
        <v>0</v>
      </c>
    </row>
    <row r="30" spans="1:23" ht="12.75" customHeight="1">
      <c r="A30" s="160"/>
      <c r="B30" s="160"/>
      <c r="C30" s="160"/>
      <c r="D30" s="156"/>
      <c r="E30" s="156"/>
      <c r="F30" s="156" t="s">
        <v>46</v>
      </c>
      <c r="G30" s="156"/>
      <c r="H30" s="122">
        <v>-49000</v>
      </c>
      <c r="I30" s="122">
        <v>-49000</v>
      </c>
      <c r="J30" s="122">
        <v>-49000</v>
      </c>
      <c r="K30" s="122">
        <v>-49000</v>
      </c>
      <c r="L30" s="122">
        <v>0</v>
      </c>
      <c r="M30" s="122">
        <v>0</v>
      </c>
      <c r="N30" s="122">
        <v>0</v>
      </c>
      <c r="O30" s="122">
        <v>0</v>
      </c>
      <c r="P30" s="122">
        <v>0</v>
      </c>
      <c r="Q30" s="122">
        <v>0</v>
      </c>
      <c r="R30" s="122">
        <v>0</v>
      </c>
      <c r="S30" s="122">
        <v>0</v>
      </c>
      <c r="T30" s="157">
        <v>0</v>
      </c>
      <c r="U30" s="157"/>
      <c r="V30" s="122">
        <v>0</v>
      </c>
      <c r="W30" s="122">
        <v>0</v>
      </c>
    </row>
    <row r="31" spans="1:23" ht="12.75" customHeight="1">
      <c r="A31" s="160"/>
      <c r="B31" s="160"/>
      <c r="C31" s="160"/>
      <c r="D31" s="156"/>
      <c r="E31" s="156"/>
      <c r="F31" s="156" t="s">
        <v>45</v>
      </c>
      <c r="G31" s="156"/>
      <c r="H31" s="122">
        <v>49000</v>
      </c>
      <c r="I31" s="122">
        <v>49000</v>
      </c>
      <c r="J31" s="122">
        <v>49000</v>
      </c>
      <c r="K31" s="122">
        <v>49000</v>
      </c>
      <c r="L31" s="122">
        <v>0</v>
      </c>
      <c r="M31" s="122">
        <v>0</v>
      </c>
      <c r="N31" s="122">
        <v>0</v>
      </c>
      <c r="O31" s="122">
        <v>0</v>
      </c>
      <c r="P31" s="122">
        <v>0</v>
      </c>
      <c r="Q31" s="122">
        <v>0</v>
      </c>
      <c r="R31" s="122">
        <v>0</v>
      </c>
      <c r="S31" s="122">
        <v>0</v>
      </c>
      <c r="T31" s="157">
        <v>0</v>
      </c>
      <c r="U31" s="157"/>
      <c r="V31" s="122">
        <v>0</v>
      </c>
      <c r="W31" s="122">
        <v>0</v>
      </c>
    </row>
    <row r="32" spans="1:23" ht="12.75" customHeight="1">
      <c r="A32" s="160"/>
      <c r="B32" s="160"/>
      <c r="C32" s="160"/>
      <c r="D32" s="156"/>
      <c r="E32" s="156"/>
      <c r="F32" s="156" t="s">
        <v>44</v>
      </c>
      <c r="G32" s="156"/>
      <c r="H32" s="122">
        <v>4808820</v>
      </c>
      <c r="I32" s="122">
        <v>4808820</v>
      </c>
      <c r="J32" s="122">
        <v>4620220</v>
      </c>
      <c r="K32" s="122">
        <v>4382487</v>
      </c>
      <c r="L32" s="122">
        <v>237733</v>
      </c>
      <c r="M32" s="122">
        <v>0</v>
      </c>
      <c r="N32" s="122">
        <v>188600</v>
      </c>
      <c r="O32" s="122">
        <v>0</v>
      </c>
      <c r="P32" s="122">
        <v>0</v>
      </c>
      <c r="Q32" s="122">
        <v>0</v>
      </c>
      <c r="R32" s="122">
        <v>0</v>
      </c>
      <c r="S32" s="122">
        <v>0</v>
      </c>
      <c r="T32" s="157">
        <v>0</v>
      </c>
      <c r="U32" s="157"/>
      <c r="V32" s="122">
        <v>0</v>
      </c>
      <c r="W32" s="122">
        <v>0</v>
      </c>
    </row>
    <row r="33" spans="1:23" ht="12.75" customHeight="1">
      <c r="A33" s="160" t="s">
        <v>371</v>
      </c>
      <c r="B33" s="160" t="s">
        <v>35</v>
      </c>
      <c r="C33" s="160" t="s">
        <v>35</v>
      </c>
      <c r="D33" s="156" t="s">
        <v>372</v>
      </c>
      <c r="E33" s="156"/>
      <c r="F33" s="156" t="s">
        <v>47</v>
      </c>
      <c r="G33" s="156"/>
      <c r="H33" s="122">
        <v>3820127</v>
      </c>
      <c r="I33" s="122">
        <v>2788919</v>
      </c>
      <c r="J33" s="122">
        <v>2788919</v>
      </c>
      <c r="K33" s="122">
        <v>2000</v>
      </c>
      <c r="L33" s="122">
        <v>2786919</v>
      </c>
      <c r="M33" s="122">
        <v>0</v>
      </c>
      <c r="N33" s="122">
        <v>0</v>
      </c>
      <c r="O33" s="122">
        <v>0</v>
      </c>
      <c r="P33" s="122">
        <v>0</v>
      </c>
      <c r="Q33" s="122">
        <v>0</v>
      </c>
      <c r="R33" s="122">
        <v>1031208</v>
      </c>
      <c r="S33" s="122">
        <v>1031208</v>
      </c>
      <c r="T33" s="157">
        <v>0</v>
      </c>
      <c r="U33" s="157"/>
      <c r="V33" s="122">
        <v>0</v>
      </c>
      <c r="W33" s="122">
        <v>0</v>
      </c>
    </row>
    <row r="34" spans="1:23" ht="12.75" customHeight="1">
      <c r="A34" s="160"/>
      <c r="B34" s="160"/>
      <c r="C34" s="160"/>
      <c r="D34" s="156"/>
      <c r="E34" s="156"/>
      <c r="F34" s="156" t="s">
        <v>46</v>
      </c>
      <c r="G34" s="156"/>
      <c r="H34" s="122">
        <v>0</v>
      </c>
      <c r="I34" s="122">
        <v>0</v>
      </c>
      <c r="J34" s="122">
        <v>0</v>
      </c>
      <c r="K34" s="122">
        <v>0</v>
      </c>
      <c r="L34" s="122">
        <v>0</v>
      </c>
      <c r="M34" s="122">
        <v>0</v>
      </c>
      <c r="N34" s="122">
        <v>0</v>
      </c>
      <c r="O34" s="122">
        <v>0</v>
      </c>
      <c r="P34" s="122">
        <v>0</v>
      </c>
      <c r="Q34" s="122">
        <v>0</v>
      </c>
      <c r="R34" s="122">
        <v>0</v>
      </c>
      <c r="S34" s="122">
        <v>0</v>
      </c>
      <c r="T34" s="157">
        <v>0</v>
      </c>
      <c r="U34" s="157"/>
      <c r="V34" s="122">
        <v>0</v>
      </c>
      <c r="W34" s="122">
        <v>0</v>
      </c>
    </row>
    <row r="35" spans="1:23" ht="12.75" customHeight="1">
      <c r="A35" s="160"/>
      <c r="B35" s="160"/>
      <c r="C35" s="160"/>
      <c r="D35" s="156"/>
      <c r="E35" s="156"/>
      <c r="F35" s="156" t="s">
        <v>45</v>
      </c>
      <c r="G35" s="156"/>
      <c r="H35" s="122">
        <v>538066</v>
      </c>
      <c r="I35" s="122">
        <v>0</v>
      </c>
      <c r="J35" s="122">
        <v>0</v>
      </c>
      <c r="K35" s="122">
        <v>0</v>
      </c>
      <c r="L35" s="122">
        <v>0</v>
      </c>
      <c r="M35" s="122">
        <v>0</v>
      </c>
      <c r="N35" s="122">
        <v>0</v>
      </c>
      <c r="O35" s="122">
        <v>0</v>
      </c>
      <c r="P35" s="122">
        <v>0</v>
      </c>
      <c r="Q35" s="122">
        <v>0</v>
      </c>
      <c r="R35" s="122">
        <v>538066</v>
      </c>
      <c r="S35" s="122">
        <v>538066</v>
      </c>
      <c r="T35" s="157">
        <v>0</v>
      </c>
      <c r="U35" s="157"/>
      <c r="V35" s="122">
        <v>0</v>
      </c>
      <c r="W35" s="122">
        <v>0</v>
      </c>
    </row>
    <row r="36" spans="1:23" ht="12.75" customHeight="1">
      <c r="A36" s="160"/>
      <c r="B36" s="160"/>
      <c r="C36" s="160"/>
      <c r="D36" s="156"/>
      <c r="E36" s="156"/>
      <c r="F36" s="156" t="s">
        <v>44</v>
      </c>
      <c r="G36" s="156"/>
      <c r="H36" s="122">
        <v>4358193</v>
      </c>
      <c r="I36" s="122">
        <v>2788919</v>
      </c>
      <c r="J36" s="122">
        <v>2788919</v>
      </c>
      <c r="K36" s="122">
        <v>2000</v>
      </c>
      <c r="L36" s="122">
        <v>2786919</v>
      </c>
      <c r="M36" s="122">
        <v>0</v>
      </c>
      <c r="N36" s="122">
        <v>0</v>
      </c>
      <c r="O36" s="122">
        <v>0</v>
      </c>
      <c r="P36" s="122">
        <v>0</v>
      </c>
      <c r="Q36" s="122">
        <v>0</v>
      </c>
      <c r="R36" s="122">
        <v>1569274</v>
      </c>
      <c r="S36" s="122">
        <v>1569274</v>
      </c>
      <c r="T36" s="157">
        <v>0</v>
      </c>
      <c r="U36" s="157"/>
      <c r="V36" s="122">
        <v>0</v>
      </c>
      <c r="W36" s="122">
        <v>0</v>
      </c>
    </row>
    <row r="37" spans="1:23" ht="12.75">
      <c r="A37" s="160" t="s">
        <v>35</v>
      </c>
      <c r="B37" s="160" t="s">
        <v>373</v>
      </c>
      <c r="C37" s="160" t="s">
        <v>35</v>
      </c>
      <c r="D37" s="156" t="s">
        <v>374</v>
      </c>
      <c r="E37" s="156"/>
      <c r="F37" s="156" t="s">
        <v>47</v>
      </c>
      <c r="G37" s="156"/>
      <c r="H37" s="122">
        <v>393600</v>
      </c>
      <c r="I37" s="122">
        <v>0</v>
      </c>
      <c r="J37" s="122">
        <v>0</v>
      </c>
      <c r="K37" s="122">
        <v>0</v>
      </c>
      <c r="L37" s="122">
        <v>0</v>
      </c>
      <c r="M37" s="122">
        <v>0</v>
      </c>
      <c r="N37" s="122">
        <v>0</v>
      </c>
      <c r="O37" s="122">
        <v>0</v>
      </c>
      <c r="P37" s="122">
        <v>0</v>
      </c>
      <c r="Q37" s="122">
        <v>0</v>
      </c>
      <c r="R37" s="122">
        <v>393600</v>
      </c>
      <c r="S37" s="122">
        <v>393600</v>
      </c>
      <c r="T37" s="157">
        <v>0</v>
      </c>
      <c r="U37" s="157"/>
      <c r="V37" s="122">
        <v>0</v>
      </c>
      <c r="W37" s="122">
        <v>0</v>
      </c>
    </row>
    <row r="38" spans="1:23" ht="12.75">
      <c r="A38" s="160"/>
      <c r="B38" s="160"/>
      <c r="C38" s="160"/>
      <c r="D38" s="156"/>
      <c r="E38" s="156"/>
      <c r="F38" s="156" t="s">
        <v>46</v>
      </c>
      <c r="G38" s="156"/>
      <c r="H38" s="122">
        <v>0</v>
      </c>
      <c r="I38" s="122">
        <v>0</v>
      </c>
      <c r="J38" s="122">
        <v>0</v>
      </c>
      <c r="K38" s="122">
        <v>0</v>
      </c>
      <c r="L38" s="122">
        <v>0</v>
      </c>
      <c r="M38" s="122">
        <v>0</v>
      </c>
      <c r="N38" s="122">
        <v>0</v>
      </c>
      <c r="O38" s="122">
        <v>0</v>
      </c>
      <c r="P38" s="122">
        <v>0</v>
      </c>
      <c r="Q38" s="122">
        <v>0</v>
      </c>
      <c r="R38" s="122">
        <v>0</v>
      </c>
      <c r="S38" s="122">
        <v>0</v>
      </c>
      <c r="T38" s="157">
        <v>0</v>
      </c>
      <c r="U38" s="157"/>
      <c r="V38" s="122">
        <v>0</v>
      </c>
      <c r="W38" s="122">
        <v>0</v>
      </c>
    </row>
    <row r="39" spans="1:23" ht="12.75">
      <c r="A39" s="160"/>
      <c r="B39" s="160"/>
      <c r="C39" s="160"/>
      <c r="D39" s="156"/>
      <c r="E39" s="156"/>
      <c r="F39" s="156" t="s">
        <v>45</v>
      </c>
      <c r="G39" s="156"/>
      <c r="H39" s="122">
        <v>538066</v>
      </c>
      <c r="I39" s="122">
        <v>0</v>
      </c>
      <c r="J39" s="122">
        <v>0</v>
      </c>
      <c r="K39" s="122">
        <v>0</v>
      </c>
      <c r="L39" s="122">
        <v>0</v>
      </c>
      <c r="M39" s="122">
        <v>0</v>
      </c>
      <c r="N39" s="122">
        <v>0</v>
      </c>
      <c r="O39" s="122">
        <v>0</v>
      </c>
      <c r="P39" s="122">
        <v>0</v>
      </c>
      <c r="Q39" s="122">
        <v>0</v>
      </c>
      <c r="R39" s="122">
        <v>538066</v>
      </c>
      <c r="S39" s="122">
        <v>538066</v>
      </c>
      <c r="T39" s="157">
        <v>0</v>
      </c>
      <c r="U39" s="157"/>
      <c r="V39" s="122">
        <v>0</v>
      </c>
      <c r="W39" s="122">
        <v>0</v>
      </c>
    </row>
    <row r="40" spans="1:23" ht="12.75">
      <c r="A40" s="160"/>
      <c r="B40" s="160"/>
      <c r="C40" s="160"/>
      <c r="D40" s="156"/>
      <c r="E40" s="156"/>
      <c r="F40" s="156" t="s">
        <v>44</v>
      </c>
      <c r="G40" s="156"/>
      <c r="H40" s="122">
        <v>931666</v>
      </c>
      <c r="I40" s="122">
        <v>0</v>
      </c>
      <c r="J40" s="122">
        <v>0</v>
      </c>
      <c r="K40" s="122">
        <v>0</v>
      </c>
      <c r="L40" s="122">
        <v>0</v>
      </c>
      <c r="M40" s="122">
        <v>0</v>
      </c>
      <c r="N40" s="122">
        <v>0</v>
      </c>
      <c r="O40" s="122">
        <v>0</v>
      </c>
      <c r="P40" s="122">
        <v>0</v>
      </c>
      <c r="Q40" s="122">
        <v>0</v>
      </c>
      <c r="R40" s="122">
        <v>931666</v>
      </c>
      <c r="S40" s="122">
        <v>931666</v>
      </c>
      <c r="T40" s="157">
        <v>0</v>
      </c>
      <c r="U40" s="157"/>
      <c r="V40" s="122">
        <v>0</v>
      </c>
      <c r="W40" s="122">
        <v>0</v>
      </c>
    </row>
    <row r="41" spans="1:23" ht="12.75">
      <c r="A41" s="160" t="s">
        <v>13</v>
      </c>
      <c r="B41" s="160" t="s">
        <v>35</v>
      </c>
      <c r="C41" s="160" t="s">
        <v>35</v>
      </c>
      <c r="D41" s="156" t="s">
        <v>14</v>
      </c>
      <c r="E41" s="156"/>
      <c r="F41" s="156" t="s">
        <v>47</v>
      </c>
      <c r="G41" s="156"/>
      <c r="H41" s="122">
        <v>26630333</v>
      </c>
      <c r="I41" s="122">
        <v>25802385</v>
      </c>
      <c r="J41" s="122">
        <v>25736235</v>
      </c>
      <c r="K41" s="122">
        <v>19682365</v>
      </c>
      <c r="L41" s="122">
        <v>6053870</v>
      </c>
      <c r="M41" s="122">
        <v>0</v>
      </c>
      <c r="N41" s="122">
        <v>66150</v>
      </c>
      <c r="O41" s="122">
        <v>0</v>
      </c>
      <c r="P41" s="122">
        <v>0</v>
      </c>
      <c r="Q41" s="122">
        <v>0</v>
      </c>
      <c r="R41" s="122">
        <v>827948</v>
      </c>
      <c r="S41" s="122">
        <v>827948</v>
      </c>
      <c r="T41" s="157">
        <v>0</v>
      </c>
      <c r="U41" s="157"/>
      <c r="V41" s="122">
        <v>0</v>
      </c>
      <c r="W41" s="122">
        <v>0</v>
      </c>
    </row>
    <row r="42" spans="1:23" ht="12.75">
      <c r="A42" s="160"/>
      <c r="B42" s="160"/>
      <c r="C42" s="160"/>
      <c r="D42" s="156"/>
      <c r="E42" s="156"/>
      <c r="F42" s="156" t="s">
        <v>46</v>
      </c>
      <c r="G42" s="156"/>
      <c r="H42" s="122">
        <v>0</v>
      </c>
      <c r="I42" s="122">
        <v>0</v>
      </c>
      <c r="J42" s="122">
        <v>0</v>
      </c>
      <c r="K42" s="122">
        <v>0</v>
      </c>
      <c r="L42" s="122">
        <v>0</v>
      </c>
      <c r="M42" s="122">
        <v>0</v>
      </c>
      <c r="N42" s="122">
        <v>0</v>
      </c>
      <c r="O42" s="122">
        <v>0</v>
      </c>
      <c r="P42" s="122">
        <v>0</v>
      </c>
      <c r="Q42" s="122">
        <v>0</v>
      </c>
      <c r="R42" s="122">
        <v>0</v>
      </c>
      <c r="S42" s="122">
        <v>0</v>
      </c>
      <c r="T42" s="157">
        <v>0</v>
      </c>
      <c r="U42" s="157"/>
      <c r="V42" s="122">
        <v>0</v>
      </c>
      <c r="W42" s="122">
        <v>0</v>
      </c>
    </row>
    <row r="43" spans="1:23" ht="12.75">
      <c r="A43" s="160"/>
      <c r="B43" s="160"/>
      <c r="C43" s="160"/>
      <c r="D43" s="156"/>
      <c r="E43" s="156"/>
      <c r="F43" s="156" t="s">
        <v>45</v>
      </c>
      <c r="G43" s="156"/>
      <c r="H43" s="122">
        <v>572414.42</v>
      </c>
      <c r="I43" s="122">
        <v>572414.42</v>
      </c>
      <c r="J43" s="122">
        <v>0</v>
      </c>
      <c r="K43" s="122">
        <v>0</v>
      </c>
      <c r="L43" s="122">
        <v>0</v>
      </c>
      <c r="M43" s="122">
        <v>0</v>
      </c>
      <c r="N43" s="122">
        <v>0</v>
      </c>
      <c r="O43" s="122">
        <v>572414.42</v>
      </c>
      <c r="P43" s="122">
        <v>0</v>
      </c>
      <c r="Q43" s="122">
        <v>0</v>
      </c>
      <c r="R43" s="122">
        <v>0</v>
      </c>
      <c r="S43" s="122">
        <v>0</v>
      </c>
      <c r="T43" s="157">
        <v>0</v>
      </c>
      <c r="U43" s="157"/>
      <c r="V43" s="122">
        <v>0</v>
      </c>
      <c r="W43" s="122">
        <v>0</v>
      </c>
    </row>
    <row r="44" spans="1:23" ht="12.75">
      <c r="A44" s="160"/>
      <c r="B44" s="160"/>
      <c r="C44" s="160"/>
      <c r="D44" s="156"/>
      <c r="E44" s="156"/>
      <c r="F44" s="156" t="s">
        <v>44</v>
      </c>
      <c r="G44" s="156"/>
      <c r="H44" s="122">
        <v>27202747.42</v>
      </c>
      <c r="I44" s="122">
        <v>26374799.42</v>
      </c>
      <c r="J44" s="122">
        <v>25736235</v>
      </c>
      <c r="K44" s="122">
        <v>19682365</v>
      </c>
      <c r="L44" s="122">
        <v>6053870</v>
      </c>
      <c r="M44" s="122">
        <v>0</v>
      </c>
      <c r="N44" s="122">
        <v>66150</v>
      </c>
      <c r="O44" s="122">
        <v>572414.42</v>
      </c>
      <c r="P44" s="122">
        <v>0</v>
      </c>
      <c r="Q44" s="122">
        <v>0</v>
      </c>
      <c r="R44" s="122">
        <v>827948</v>
      </c>
      <c r="S44" s="122">
        <v>827948</v>
      </c>
      <c r="T44" s="157">
        <v>0</v>
      </c>
      <c r="U44" s="157"/>
      <c r="V44" s="122">
        <v>0</v>
      </c>
      <c r="W44" s="122">
        <v>0</v>
      </c>
    </row>
    <row r="45" spans="1:23" ht="12.75">
      <c r="A45" s="160" t="s">
        <v>35</v>
      </c>
      <c r="B45" s="160" t="s">
        <v>262</v>
      </c>
      <c r="C45" s="160" t="s">
        <v>35</v>
      </c>
      <c r="D45" s="156" t="s">
        <v>263</v>
      </c>
      <c r="E45" s="156"/>
      <c r="F45" s="156" t="s">
        <v>47</v>
      </c>
      <c r="G45" s="156"/>
      <c r="H45" s="122">
        <v>24492314</v>
      </c>
      <c r="I45" s="122">
        <v>24225314</v>
      </c>
      <c r="J45" s="122">
        <v>24161314</v>
      </c>
      <c r="K45" s="122">
        <v>18573500</v>
      </c>
      <c r="L45" s="122">
        <v>5587814</v>
      </c>
      <c r="M45" s="122">
        <v>0</v>
      </c>
      <c r="N45" s="122">
        <v>64000</v>
      </c>
      <c r="O45" s="122">
        <v>0</v>
      </c>
      <c r="P45" s="122">
        <v>0</v>
      </c>
      <c r="Q45" s="122">
        <v>0</v>
      </c>
      <c r="R45" s="122">
        <v>267000</v>
      </c>
      <c r="S45" s="122">
        <v>267000</v>
      </c>
      <c r="T45" s="157">
        <v>0</v>
      </c>
      <c r="U45" s="157"/>
      <c r="V45" s="122">
        <v>0</v>
      </c>
      <c r="W45" s="122">
        <v>0</v>
      </c>
    </row>
    <row r="46" spans="1:23" ht="12.75">
      <c r="A46" s="160"/>
      <c r="B46" s="160"/>
      <c r="C46" s="160"/>
      <c r="D46" s="156"/>
      <c r="E46" s="156"/>
      <c r="F46" s="156" t="s">
        <v>46</v>
      </c>
      <c r="G46" s="156"/>
      <c r="H46" s="122">
        <v>0</v>
      </c>
      <c r="I46" s="122">
        <v>0</v>
      </c>
      <c r="J46" s="122">
        <v>0</v>
      </c>
      <c r="K46" s="122">
        <v>0</v>
      </c>
      <c r="L46" s="122">
        <v>0</v>
      </c>
      <c r="M46" s="122">
        <v>0</v>
      </c>
      <c r="N46" s="122">
        <v>0</v>
      </c>
      <c r="O46" s="122">
        <v>0</v>
      </c>
      <c r="P46" s="122">
        <v>0</v>
      </c>
      <c r="Q46" s="122">
        <v>0</v>
      </c>
      <c r="R46" s="122">
        <v>0</v>
      </c>
      <c r="S46" s="122">
        <v>0</v>
      </c>
      <c r="T46" s="157">
        <v>0</v>
      </c>
      <c r="U46" s="157"/>
      <c r="V46" s="122">
        <v>0</v>
      </c>
      <c r="W46" s="122">
        <v>0</v>
      </c>
    </row>
    <row r="47" spans="1:23" ht="12.75">
      <c r="A47" s="160"/>
      <c r="B47" s="160"/>
      <c r="C47" s="160"/>
      <c r="D47" s="156"/>
      <c r="E47" s="156"/>
      <c r="F47" s="156" t="s">
        <v>45</v>
      </c>
      <c r="G47" s="156"/>
      <c r="H47" s="122">
        <v>572414.42</v>
      </c>
      <c r="I47" s="122">
        <v>572414.42</v>
      </c>
      <c r="J47" s="122">
        <v>0</v>
      </c>
      <c r="K47" s="122">
        <v>0</v>
      </c>
      <c r="L47" s="122">
        <v>0</v>
      </c>
      <c r="M47" s="122">
        <v>0</v>
      </c>
      <c r="N47" s="122">
        <v>0</v>
      </c>
      <c r="O47" s="122">
        <v>572414.42</v>
      </c>
      <c r="P47" s="122">
        <v>0</v>
      </c>
      <c r="Q47" s="122">
        <v>0</v>
      </c>
      <c r="R47" s="122">
        <v>0</v>
      </c>
      <c r="S47" s="122">
        <v>0</v>
      </c>
      <c r="T47" s="157">
        <v>0</v>
      </c>
      <c r="U47" s="157"/>
      <c r="V47" s="122">
        <v>0</v>
      </c>
      <c r="W47" s="122">
        <v>0</v>
      </c>
    </row>
    <row r="48" spans="1:23" ht="12.75">
      <c r="A48" s="160"/>
      <c r="B48" s="160"/>
      <c r="C48" s="160"/>
      <c r="D48" s="156"/>
      <c r="E48" s="156"/>
      <c r="F48" s="156" t="s">
        <v>44</v>
      </c>
      <c r="G48" s="156"/>
      <c r="H48" s="122">
        <v>25064728.42</v>
      </c>
      <c r="I48" s="122">
        <v>24797728.42</v>
      </c>
      <c r="J48" s="122">
        <v>24161314</v>
      </c>
      <c r="K48" s="122">
        <v>18573500</v>
      </c>
      <c r="L48" s="122">
        <v>5587814</v>
      </c>
      <c r="M48" s="122">
        <v>0</v>
      </c>
      <c r="N48" s="122">
        <v>64000</v>
      </c>
      <c r="O48" s="122">
        <v>572414.42</v>
      </c>
      <c r="P48" s="122">
        <v>0</v>
      </c>
      <c r="Q48" s="122">
        <v>0</v>
      </c>
      <c r="R48" s="122">
        <v>267000</v>
      </c>
      <c r="S48" s="122">
        <v>267000</v>
      </c>
      <c r="T48" s="157">
        <v>0</v>
      </c>
      <c r="U48" s="157"/>
      <c r="V48" s="122">
        <v>0</v>
      </c>
      <c r="W48" s="122">
        <v>0</v>
      </c>
    </row>
    <row r="49" spans="1:23" ht="12.75">
      <c r="A49" s="160" t="s">
        <v>341</v>
      </c>
      <c r="B49" s="160" t="s">
        <v>35</v>
      </c>
      <c r="C49" s="160" t="s">
        <v>35</v>
      </c>
      <c r="D49" s="156" t="s">
        <v>342</v>
      </c>
      <c r="E49" s="156"/>
      <c r="F49" s="156" t="s">
        <v>47</v>
      </c>
      <c r="G49" s="156"/>
      <c r="H49" s="122">
        <v>608821</v>
      </c>
      <c r="I49" s="122">
        <v>518671</v>
      </c>
      <c r="J49" s="122">
        <v>518671</v>
      </c>
      <c r="K49" s="122">
        <v>0</v>
      </c>
      <c r="L49" s="122">
        <v>518671</v>
      </c>
      <c r="M49" s="122">
        <v>0</v>
      </c>
      <c r="N49" s="122">
        <v>0</v>
      </c>
      <c r="O49" s="122">
        <v>0</v>
      </c>
      <c r="P49" s="122">
        <v>0</v>
      </c>
      <c r="Q49" s="122">
        <v>0</v>
      </c>
      <c r="R49" s="122">
        <v>90150</v>
      </c>
      <c r="S49" s="122">
        <v>90150</v>
      </c>
      <c r="T49" s="157">
        <v>0</v>
      </c>
      <c r="U49" s="157"/>
      <c r="V49" s="122">
        <v>0</v>
      </c>
      <c r="W49" s="122">
        <v>0</v>
      </c>
    </row>
    <row r="50" spans="1:23" ht="12.75">
      <c r="A50" s="160"/>
      <c r="B50" s="160"/>
      <c r="C50" s="160"/>
      <c r="D50" s="156"/>
      <c r="E50" s="156"/>
      <c r="F50" s="156" t="s">
        <v>46</v>
      </c>
      <c r="G50" s="156"/>
      <c r="H50" s="122">
        <v>-277587</v>
      </c>
      <c r="I50" s="122">
        <v>-277587</v>
      </c>
      <c r="J50" s="122">
        <v>-277587</v>
      </c>
      <c r="K50" s="122">
        <v>0</v>
      </c>
      <c r="L50" s="122">
        <v>-277587</v>
      </c>
      <c r="M50" s="122">
        <v>0</v>
      </c>
      <c r="N50" s="122">
        <v>0</v>
      </c>
      <c r="O50" s="122">
        <v>0</v>
      </c>
      <c r="P50" s="122">
        <v>0</v>
      </c>
      <c r="Q50" s="122">
        <v>0</v>
      </c>
      <c r="R50" s="122">
        <v>0</v>
      </c>
      <c r="S50" s="122">
        <v>0</v>
      </c>
      <c r="T50" s="157">
        <v>0</v>
      </c>
      <c r="U50" s="157"/>
      <c r="V50" s="122">
        <v>0</v>
      </c>
      <c r="W50" s="122">
        <v>0</v>
      </c>
    </row>
    <row r="51" spans="1:23" ht="12.75">
      <c r="A51" s="160"/>
      <c r="B51" s="160"/>
      <c r="C51" s="160"/>
      <c r="D51" s="156"/>
      <c r="E51" s="156"/>
      <c r="F51" s="156" t="s">
        <v>45</v>
      </c>
      <c r="G51" s="156"/>
      <c r="H51" s="122">
        <v>277587</v>
      </c>
      <c r="I51" s="122">
        <v>0</v>
      </c>
      <c r="J51" s="122">
        <v>0</v>
      </c>
      <c r="K51" s="122">
        <v>0</v>
      </c>
      <c r="L51" s="122">
        <v>0</v>
      </c>
      <c r="M51" s="122">
        <v>0</v>
      </c>
      <c r="N51" s="122">
        <v>0</v>
      </c>
      <c r="O51" s="122">
        <v>0</v>
      </c>
      <c r="P51" s="122">
        <v>0</v>
      </c>
      <c r="Q51" s="122">
        <v>0</v>
      </c>
      <c r="R51" s="122">
        <v>277587</v>
      </c>
      <c r="S51" s="122">
        <v>277587</v>
      </c>
      <c r="T51" s="157">
        <v>277587</v>
      </c>
      <c r="U51" s="157"/>
      <c r="V51" s="122">
        <v>0</v>
      </c>
      <c r="W51" s="122">
        <v>0</v>
      </c>
    </row>
    <row r="52" spans="1:23" ht="12.75">
      <c r="A52" s="160"/>
      <c r="B52" s="160"/>
      <c r="C52" s="160"/>
      <c r="D52" s="156"/>
      <c r="E52" s="156"/>
      <c r="F52" s="156" t="s">
        <v>44</v>
      </c>
      <c r="G52" s="156"/>
      <c r="H52" s="122">
        <v>608821</v>
      </c>
      <c r="I52" s="122">
        <v>241084</v>
      </c>
      <c r="J52" s="122">
        <v>241084</v>
      </c>
      <c r="K52" s="122">
        <v>0</v>
      </c>
      <c r="L52" s="122">
        <v>241084</v>
      </c>
      <c r="M52" s="122">
        <v>0</v>
      </c>
      <c r="N52" s="122">
        <v>0</v>
      </c>
      <c r="O52" s="122">
        <v>0</v>
      </c>
      <c r="P52" s="122">
        <v>0</v>
      </c>
      <c r="Q52" s="122">
        <v>0</v>
      </c>
      <c r="R52" s="122">
        <v>367737</v>
      </c>
      <c r="S52" s="122">
        <v>367737</v>
      </c>
      <c r="T52" s="157">
        <v>277587</v>
      </c>
      <c r="U52" s="157"/>
      <c r="V52" s="122">
        <v>0</v>
      </c>
      <c r="W52" s="122">
        <v>0</v>
      </c>
    </row>
    <row r="53" spans="1:23" ht="12.75">
      <c r="A53" s="160" t="s">
        <v>35</v>
      </c>
      <c r="B53" s="160" t="s">
        <v>343</v>
      </c>
      <c r="C53" s="160" t="s">
        <v>35</v>
      </c>
      <c r="D53" s="156" t="s">
        <v>344</v>
      </c>
      <c r="E53" s="156"/>
      <c r="F53" s="156" t="s">
        <v>47</v>
      </c>
      <c r="G53" s="156"/>
      <c r="H53" s="122">
        <v>518671</v>
      </c>
      <c r="I53" s="122">
        <v>518671</v>
      </c>
      <c r="J53" s="122">
        <v>518671</v>
      </c>
      <c r="K53" s="122">
        <v>0</v>
      </c>
      <c r="L53" s="122">
        <v>518671</v>
      </c>
      <c r="M53" s="122">
        <v>0</v>
      </c>
      <c r="N53" s="122">
        <v>0</v>
      </c>
      <c r="O53" s="122">
        <v>0</v>
      </c>
      <c r="P53" s="122">
        <v>0</v>
      </c>
      <c r="Q53" s="122">
        <v>0</v>
      </c>
      <c r="R53" s="122">
        <v>0</v>
      </c>
      <c r="S53" s="122">
        <v>0</v>
      </c>
      <c r="T53" s="157">
        <v>0</v>
      </c>
      <c r="U53" s="157"/>
      <c r="V53" s="122">
        <v>0</v>
      </c>
      <c r="W53" s="122">
        <v>0</v>
      </c>
    </row>
    <row r="54" spans="1:23" ht="12.75">
      <c r="A54" s="160"/>
      <c r="B54" s="160"/>
      <c r="C54" s="160"/>
      <c r="D54" s="156"/>
      <c r="E54" s="156"/>
      <c r="F54" s="156" t="s">
        <v>46</v>
      </c>
      <c r="G54" s="156"/>
      <c r="H54" s="122">
        <v>-277587</v>
      </c>
      <c r="I54" s="122">
        <v>-277587</v>
      </c>
      <c r="J54" s="122">
        <v>-277587</v>
      </c>
      <c r="K54" s="122">
        <v>0</v>
      </c>
      <c r="L54" s="122">
        <v>-277587</v>
      </c>
      <c r="M54" s="122">
        <v>0</v>
      </c>
      <c r="N54" s="122">
        <v>0</v>
      </c>
      <c r="O54" s="122">
        <v>0</v>
      </c>
      <c r="P54" s="122">
        <v>0</v>
      </c>
      <c r="Q54" s="122">
        <v>0</v>
      </c>
      <c r="R54" s="122">
        <v>0</v>
      </c>
      <c r="S54" s="122">
        <v>0</v>
      </c>
      <c r="T54" s="157">
        <v>0</v>
      </c>
      <c r="U54" s="157"/>
      <c r="V54" s="122">
        <v>0</v>
      </c>
      <c r="W54" s="122">
        <v>0</v>
      </c>
    </row>
    <row r="55" spans="1:23" ht="12.75">
      <c r="A55" s="160"/>
      <c r="B55" s="160"/>
      <c r="C55" s="160"/>
      <c r="D55" s="156"/>
      <c r="E55" s="156"/>
      <c r="F55" s="156" t="s">
        <v>45</v>
      </c>
      <c r="G55" s="156"/>
      <c r="H55" s="122">
        <v>277587</v>
      </c>
      <c r="I55" s="122">
        <v>0</v>
      </c>
      <c r="J55" s="122">
        <v>0</v>
      </c>
      <c r="K55" s="122">
        <v>0</v>
      </c>
      <c r="L55" s="122">
        <v>0</v>
      </c>
      <c r="M55" s="122">
        <v>0</v>
      </c>
      <c r="N55" s="122">
        <v>0</v>
      </c>
      <c r="O55" s="122">
        <v>0</v>
      </c>
      <c r="P55" s="122">
        <v>0</v>
      </c>
      <c r="Q55" s="122">
        <v>0</v>
      </c>
      <c r="R55" s="122">
        <v>277587</v>
      </c>
      <c r="S55" s="122">
        <v>277587</v>
      </c>
      <c r="T55" s="157">
        <v>277587</v>
      </c>
      <c r="U55" s="157"/>
      <c r="V55" s="122">
        <v>0</v>
      </c>
      <c r="W55" s="122">
        <v>0</v>
      </c>
    </row>
    <row r="56" spans="1:23" ht="12.75">
      <c r="A56" s="160"/>
      <c r="B56" s="160"/>
      <c r="C56" s="160"/>
      <c r="D56" s="156"/>
      <c r="E56" s="156"/>
      <c r="F56" s="156" t="s">
        <v>44</v>
      </c>
      <c r="G56" s="156"/>
      <c r="H56" s="122">
        <v>518671</v>
      </c>
      <c r="I56" s="122">
        <v>241084</v>
      </c>
      <c r="J56" s="122">
        <v>241084</v>
      </c>
      <c r="K56" s="122">
        <v>0</v>
      </c>
      <c r="L56" s="122">
        <v>241084</v>
      </c>
      <c r="M56" s="122">
        <v>0</v>
      </c>
      <c r="N56" s="122">
        <v>0</v>
      </c>
      <c r="O56" s="122">
        <v>0</v>
      </c>
      <c r="P56" s="122">
        <v>0</v>
      </c>
      <c r="Q56" s="122">
        <v>0</v>
      </c>
      <c r="R56" s="122">
        <v>277587</v>
      </c>
      <c r="S56" s="122">
        <v>277587</v>
      </c>
      <c r="T56" s="157">
        <v>277587</v>
      </c>
      <c r="U56" s="157"/>
      <c r="V56" s="122">
        <v>0</v>
      </c>
      <c r="W56" s="122">
        <v>0</v>
      </c>
    </row>
    <row r="57" spans="1:23" ht="12.75">
      <c r="A57" s="158" t="s">
        <v>18</v>
      </c>
      <c r="B57" s="158"/>
      <c r="C57" s="158"/>
      <c r="D57" s="158"/>
      <c r="E57" s="158"/>
      <c r="F57" s="156" t="s">
        <v>47</v>
      </c>
      <c r="G57" s="156"/>
      <c r="H57" s="123">
        <v>113223947</v>
      </c>
      <c r="I57" s="39"/>
      <c r="J57" s="123">
        <v>92519126</v>
      </c>
      <c r="K57" s="123">
        <v>67680884</v>
      </c>
      <c r="L57" s="123">
        <v>24838242</v>
      </c>
      <c r="M57" s="123">
        <v>3156466</v>
      </c>
      <c r="N57" s="123">
        <v>3187090</v>
      </c>
      <c r="O57" s="123">
        <v>2741924</v>
      </c>
      <c r="P57" s="123">
        <v>827846</v>
      </c>
      <c r="Q57" s="123">
        <v>0</v>
      </c>
      <c r="R57" s="123">
        <v>10791495</v>
      </c>
      <c r="S57" s="123">
        <v>10791495</v>
      </c>
      <c r="T57" s="159">
        <v>2108111</v>
      </c>
      <c r="U57" s="159"/>
      <c r="V57" s="123">
        <v>0</v>
      </c>
      <c r="W57" s="122">
        <v>0</v>
      </c>
    </row>
    <row r="58" spans="1:23" ht="12.75">
      <c r="A58" s="158"/>
      <c r="B58" s="158"/>
      <c r="C58" s="158"/>
      <c r="D58" s="158"/>
      <c r="E58" s="158"/>
      <c r="F58" s="156" t="s">
        <v>46</v>
      </c>
      <c r="G58" s="156"/>
      <c r="H58" s="123">
        <v>-515242</v>
      </c>
      <c r="I58" s="123">
        <v>-455587</v>
      </c>
      <c r="J58" s="123">
        <v>-455587</v>
      </c>
      <c r="K58" s="123">
        <v>-49000</v>
      </c>
      <c r="L58" s="123">
        <v>-406587</v>
      </c>
      <c r="M58" s="123">
        <v>0</v>
      </c>
      <c r="N58" s="123">
        <v>0</v>
      </c>
      <c r="O58" s="123">
        <v>0</v>
      </c>
      <c r="P58" s="123">
        <v>0</v>
      </c>
      <c r="Q58" s="123">
        <v>0</v>
      </c>
      <c r="R58" s="123">
        <v>-59655</v>
      </c>
      <c r="S58" s="123">
        <v>-59655</v>
      </c>
      <c r="T58" s="159">
        <v>0</v>
      </c>
      <c r="U58" s="159"/>
      <c r="V58" s="123">
        <v>0</v>
      </c>
      <c r="W58" s="122">
        <v>0</v>
      </c>
    </row>
    <row r="59" spans="1:23" ht="12.75">
      <c r="A59" s="158"/>
      <c r="B59" s="158"/>
      <c r="C59" s="158"/>
      <c r="D59" s="158"/>
      <c r="E59" s="158"/>
      <c r="F59" s="156" t="s">
        <v>45</v>
      </c>
      <c r="G59" s="156"/>
      <c r="H59" s="123">
        <v>3211293.42</v>
      </c>
      <c r="I59" s="123">
        <v>693649.42</v>
      </c>
      <c r="J59" s="123">
        <v>106435</v>
      </c>
      <c r="K59" s="123">
        <v>49000</v>
      </c>
      <c r="L59" s="123">
        <v>57435</v>
      </c>
      <c r="M59" s="123">
        <v>0</v>
      </c>
      <c r="N59" s="123">
        <v>0</v>
      </c>
      <c r="O59" s="123">
        <v>587214.42</v>
      </c>
      <c r="P59" s="123">
        <v>0</v>
      </c>
      <c r="Q59" s="123">
        <v>0</v>
      </c>
      <c r="R59" s="123">
        <v>2517644</v>
      </c>
      <c r="S59" s="123">
        <v>2517644</v>
      </c>
      <c r="T59" s="159">
        <v>1850578</v>
      </c>
      <c r="U59" s="159"/>
      <c r="V59" s="123">
        <v>0</v>
      </c>
      <c r="W59" s="122">
        <v>0</v>
      </c>
    </row>
    <row r="60" spans="1:23" ht="12.75">
      <c r="A60" s="158"/>
      <c r="B60" s="158"/>
      <c r="C60" s="158"/>
      <c r="D60" s="158"/>
      <c r="E60" s="158"/>
      <c r="F60" s="156" t="s">
        <v>44</v>
      </c>
      <c r="G60" s="156"/>
      <c r="H60" s="123">
        <v>115919998.42</v>
      </c>
      <c r="I60" s="39"/>
      <c r="J60" s="123">
        <v>92169974</v>
      </c>
      <c r="K60" s="123">
        <v>67680884</v>
      </c>
      <c r="L60" s="123">
        <v>24489090</v>
      </c>
      <c r="M60" s="123">
        <v>3156466</v>
      </c>
      <c r="N60" s="123">
        <v>3187090</v>
      </c>
      <c r="O60" s="123">
        <v>3329138.42</v>
      </c>
      <c r="P60" s="123">
        <v>827846</v>
      </c>
      <c r="Q60" s="123">
        <v>0</v>
      </c>
      <c r="R60" s="123">
        <v>13249484</v>
      </c>
      <c r="S60" s="123">
        <v>13249484</v>
      </c>
      <c r="T60" s="159">
        <v>3958689</v>
      </c>
      <c r="U60" s="159"/>
      <c r="V60" s="123">
        <v>0</v>
      </c>
      <c r="W60" s="122">
        <v>0</v>
      </c>
    </row>
  </sheetData>
  <sheetProtection/>
  <mergeCells count="179">
    <mergeCell ref="A13:A16"/>
    <mergeCell ref="F14:G14"/>
    <mergeCell ref="T14:U14"/>
    <mergeCell ref="F15:G15"/>
    <mergeCell ref="T19:U19"/>
    <mergeCell ref="F20:G20"/>
    <mergeCell ref="T20:U20"/>
    <mergeCell ref="F16:G16"/>
    <mergeCell ref="T16:U16"/>
    <mergeCell ref="T15:U15"/>
    <mergeCell ref="T17:U17"/>
    <mergeCell ref="T11:U11"/>
    <mergeCell ref="F12:G12"/>
    <mergeCell ref="T12:U12"/>
    <mergeCell ref="T18:U18"/>
    <mergeCell ref="T13:U13"/>
    <mergeCell ref="D17:E20"/>
    <mergeCell ref="F18:G18"/>
    <mergeCell ref="B13:B16"/>
    <mergeCell ref="C13:C16"/>
    <mergeCell ref="D13:E16"/>
    <mergeCell ref="F13:G13"/>
    <mergeCell ref="A9:A12"/>
    <mergeCell ref="B9:B12"/>
    <mergeCell ref="C9:C12"/>
    <mergeCell ref="D9:E12"/>
    <mergeCell ref="F9:G9"/>
    <mergeCell ref="T9:U9"/>
    <mergeCell ref="F10:G10"/>
    <mergeCell ref="T10:U10"/>
    <mergeCell ref="F11:G11"/>
    <mergeCell ref="S6:S7"/>
    <mergeCell ref="T6:U6"/>
    <mergeCell ref="J6:J7"/>
    <mergeCell ref="K6:L6"/>
    <mergeCell ref="M6:M7"/>
    <mergeCell ref="N6:N7"/>
    <mergeCell ref="V6:V7"/>
    <mergeCell ref="W6:W7"/>
    <mergeCell ref="T7:U7"/>
    <mergeCell ref="T8:U8"/>
    <mergeCell ref="D8:G8"/>
    <mergeCell ref="I4:W4"/>
    <mergeCell ref="I5:I7"/>
    <mergeCell ref="J5:Q5"/>
    <mergeCell ref="R5:R7"/>
    <mergeCell ref="S5:W5"/>
    <mergeCell ref="N1:T1"/>
    <mergeCell ref="A2:V2"/>
    <mergeCell ref="A4:A7"/>
    <mergeCell ref="B4:B7"/>
    <mergeCell ref="C4:C7"/>
    <mergeCell ref="D4:G7"/>
    <mergeCell ref="H4:H7"/>
    <mergeCell ref="O6:O7"/>
    <mergeCell ref="P6:P7"/>
    <mergeCell ref="Q6:Q7"/>
    <mergeCell ref="A21:A24"/>
    <mergeCell ref="B21:B24"/>
    <mergeCell ref="C21:C24"/>
    <mergeCell ref="D21:E24"/>
    <mergeCell ref="F21:G21"/>
    <mergeCell ref="F19:G19"/>
    <mergeCell ref="A17:A20"/>
    <mergeCell ref="B17:B20"/>
    <mergeCell ref="C17:C20"/>
    <mergeCell ref="F17:G17"/>
    <mergeCell ref="T21:U21"/>
    <mergeCell ref="F22:G22"/>
    <mergeCell ref="T22:U22"/>
    <mergeCell ref="F23:G23"/>
    <mergeCell ref="T23:U23"/>
    <mergeCell ref="F24:G24"/>
    <mergeCell ref="T24:U24"/>
    <mergeCell ref="A25:A28"/>
    <mergeCell ref="B25:B28"/>
    <mergeCell ref="C25:C28"/>
    <mergeCell ref="D25:E28"/>
    <mergeCell ref="F25:G25"/>
    <mergeCell ref="T25:U25"/>
    <mergeCell ref="F26:G26"/>
    <mergeCell ref="T26:U26"/>
    <mergeCell ref="F27:G27"/>
    <mergeCell ref="T27:U27"/>
    <mergeCell ref="F28:G28"/>
    <mergeCell ref="T28:U28"/>
    <mergeCell ref="A29:A32"/>
    <mergeCell ref="B29:B32"/>
    <mergeCell ref="C29:C32"/>
    <mergeCell ref="D29:E32"/>
    <mergeCell ref="F29:G29"/>
    <mergeCell ref="T29:U29"/>
    <mergeCell ref="F30:G30"/>
    <mergeCell ref="T30:U30"/>
    <mergeCell ref="F31:G31"/>
    <mergeCell ref="T31:U31"/>
    <mergeCell ref="F32:G32"/>
    <mergeCell ref="T32:U32"/>
    <mergeCell ref="F33:G33"/>
    <mergeCell ref="T33:U33"/>
    <mergeCell ref="F34:G34"/>
    <mergeCell ref="T34:U34"/>
    <mergeCell ref="F35:G35"/>
    <mergeCell ref="T35:U35"/>
    <mergeCell ref="F36:G36"/>
    <mergeCell ref="T36:U36"/>
    <mergeCell ref="A33:A36"/>
    <mergeCell ref="B33:B36"/>
    <mergeCell ref="C33:C36"/>
    <mergeCell ref="D33:E36"/>
    <mergeCell ref="A37:A40"/>
    <mergeCell ref="B37:B40"/>
    <mergeCell ref="C37:C40"/>
    <mergeCell ref="D37:E40"/>
    <mergeCell ref="F37:G37"/>
    <mergeCell ref="T37:U37"/>
    <mergeCell ref="F38:G38"/>
    <mergeCell ref="T38:U38"/>
    <mergeCell ref="F39:G39"/>
    <mergeCell ref="T39:U39"/>
    <mergeCell ref="F40:G40"/>
    <mergeCell ref="T40:U40"/>
    <mergeCell ref="A41:A44"/>
    <mergeCell ref="B41:B44"/>
    <mergeCell ref="C41:C44"/>
    <mergeCell ref="D41:E44"/>
    <mergeCell ref="F41:G41"/>
    <mergeCell ref="T41:U41"/>
    <mergeCell ref="F42:G42"/>
    <mergeCell ref="T42:U42"/>
    <mergeCell ref="F43:G43"/>
    <mergeCell ref="T43:U43"/>
    <mergeCell ref="F44:G44"/>
    <mergeCell ref="T44:U44"/>
    <mergeCell ref="A45:A48"/>
    <mergeCell ref="B45:B48"/>
    <mergeCell ref="C45:C48"/>
    <mergeCell ref="D45:E48"/>
    <mergeCell ref="F45:G45"/>
    <mergeCell ref="T45:U45"/>
    <mergeCell ref="T50:U50"/>
    <mergeCell ref="F51:G51"/>
    <mergeCell ref="T51:U51"/>
    <mergeCell ref="F46:G46"/>
    <mergeCell ref="T46:U46"/>
    <mergeCell ref="F47:G47"/>
    <mergeCell ref="T47:U47"/>
    <mergeCell ref="F48:G48"/>
    <mergeCell ref="T48:U48"/>
    <mergeCell ref="T53:U53"/>
    <mergeCell ref="F54:G54"/>
    <mergeCell ref="T54:U54"/>
    <mergeCell ref="A49:A52"/>
    <mergeCell ref="B49:B52"/>
    <mergeCell ref="C49:C52"/>
    <mergeCell ref="D49:E52"/>
    <mergeCell ref="F49:G49"/>
    <mergeCell ref="T49:U49"/>
    <mergeCell ref="F50:G50"/>
    <mergeCell ref="T59:U59"/>
    <mergeCell ref="F60:G60"/>
    <mergeCell ref="T60:U60"/>
    <mergeCell ref="F52:G52"/>
    <mergeCell ref="T52:U52"/>
    <mergeCell ref="A53:A56"/>
    <mergeCell ref="B53:B56"/>
    <mergeCell ref="C53:C56"/>
    <mergeCell ref="D53:E56"/>
    <mergeCell ref="F53:G53"/>
    <mergeCell ref="F55:G55"/>
    <mergeCell ref="T55:U55"/>
    <mergeCell ref="F56:G56"/>
    <mergeCell ref="T56:U56"/>
    <mergeCell ref="A57:E60"/>
    <mergeCell ref="F57:G57"/>
    <mergeCell ref="T57:U57"/>
    <mergeCell ref="F58:G58"/>
    <mergeCell ref="T58:U58"/>
    <mergeCell ref="F59:G59"/>
  </mergeCells>
  <printOptions/>
  <pageMargins left="0" right="0" top="0" bottom="0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N100"/>
  <sheetViews>
    <sheetView workbookViewId="0" topLeftCell="A1">
      <selection activeCell="P12" sqref="P11:P12"/>
    </sheetView>
  </sheetViews>
  <sheetFormatPr defaultColWidth="9.33203125" defaultRowHeight="12.75"/>
  <cols>
    <col min="1" max="1" width="4.16015625" style="1" customWidth="1"/>
    <col min="2" max="2" width="5.66015625" style="1" customWidth="1"/>
    <col min="3" max="3" width="8.16015625" style="1" customWidth="1"/>
    <col min="4" max="4" width="25" style="1" customWidth="1"/>
    <col min="5" max="5" width="16.66015625" style="1" customWidth="1"/>
    <col min="6" max="6" width="16.16015625" style="1" customWidth="1"/>
    <col min="7" max="7" width="14.83203125" style="1" customWidth="1"/>
    <col min="8" max="8" width="14.33203125" style="1" customWidth="1"/>
    <col min="9" max="9" width="12.33203125" style="1" customWidth="1"/>
    <col min="10" max="10" width="9.33203125" style="1" customWidth="1"/>
    <col min="11" max="11" width="5.83203125" style="1" customWidth="1"/>
    <col min="12" max="12" width="16" style="1" customWidth="1"/>
    <col min="13" max="13" width="14.83203125" style="1" customWidth="1"/>
    <col min="14" max="16384" width="9.33203125" style="1" customWidth="1"/>
  </cols>
  <sheetData>
    <row r="1" spans="1:13" ht="49.5" customHeight="1">
      <c r="A1" s="31"/>
      <c r="B1" s="31"/>
      <c r="C1" s="31"/>
      <c r="D1" s="31"/>
      <c r="E1" s="31"/>
      <c r="F1" s="31"/>
      <c r="G1" s="31"/>
      <c r="H1" s="31"/>
      <c r="I1" s="31"/>
      <c r="J1" s="169" t="s">
        <v>376</v>
      </c>
      <c r="K1" s="169"/>
      <c r="L1" s="169"/>
      <c r="M1" s="169"/>
    </row>
    <row r="2" spans="1:13" ht="15.75">
      <c r="A2" s="170" t="s">
        <v>159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</row>
    <row r="3" spans="1:13" ht="12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29" t="s">
        <v>0</v>
      </c>
    </row>
    <row r="4" spans="1:13" ht="12.75">
      <c r="A4" s="168" t="s">
        <v>114</v>
      </c>
      <c r="B4" s="168" t="s">
        <v>1</v>
      </c>
      <c r="C4" s="168" t="s">
        <v>113</v>
      </c>
      <c r="D4" s="168" t="s">
        <v>138</v>
      </c>
      <c r="E4" s="168" t="s">
        <v>137</v>
      </c>
      <c r="F4" s="171" t="s">
        <v>111</v>
      </c>
      <c r="G4" s="172"/>
      <c r="H4" s="172"/>
      <c r="I4" s="172"/>
      <c r="J4" s="172"/>
      <c r="K4" s="172"/>
      <c r="L4" s="173"/>
      <c r="M4" s="168" t="s">
        <v>110</v>
      </c>
    </row>
    <row r="5" spans="1:13" ht="12.75">
      <c r="A5" s="168"/>
      <c r="B5" s="168"/>
      <c r="C5" s="168"/>
      <c r="D5" s="168"/>
      <c r="E5" s="168"/>
      <c r="F5" s="168" t="s">
        <v>157</v>
      </c>
      <c r="G5" s="168" t="s">
        <v>109</v>
      </c>
      <c r="H5" s="168"/>
      <c r="I5" s="168"/>
      <c r="J5" s="168"/>
      <c r="K5" s="168"/>
      <c r="L5" s="168"/>
      <c r="M5" s="168"/>
    </row>
    <row r="6" spans="1:13" ht="12.75">
      <c r="A6" s="168"/>
      <c r="B6" s="168"/>
      <c r="C6" s="168"/>
      <c r="D6" s="168"/>
      <c r="E6" s="168"/>
      <c r="F6" s="168"/>
      <c r="G6" s="168" t="s">
        <v>108</v>
      </c>
      <c r="H6" s="168" t="s">
        <v>107</v>
      </c>
      <c r="I6" s="28" t="s">
        <v>25</v>
      </c>
      <c r="J6" s="168" t="s">
        <v>136</v>
      </c>
      <c r="K6" s="168"/>
      <c r="L6" s="168" t="s">
        <v>105</v>
      </c>
      <c r="M6" s="168"/>
    </row>
    <row r="7" spans="1:13" ht="12.75">
      <c r="A7" s="168"/>
      <c r="B7" s="168"/>
      <c r="C7" s="168"/>
      <c r="D7" s="168"/>
      <c r="E7" s="168"/>
      <c r="F7" s="168"/>
      <c r="G7" s="168"/>
      <c r="H7" s="168"/>
      <c r="I7" s="168" t="s">
        <v>104</v>
      </c>
      <c r="J7" s="168"/>
      <c r="K7" s="168"/>
      <c r="L7" s="168"/>
      <c r="M7" s="168"/>
    </row>
    <row r="8" spans="1:13" ht="12.75">
      <c r="A8" s="168"/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</row>
    <row r="9" spans="1:13" ht="59.25" customHeight="1">
      <c r="A9" s="168"/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</row>
    <row r="10" spans="1:13" ht="12.75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7">
        <v>6</v>
      </c>
      <c r="G10" s="27">
        <v>7</v>
      </c>
      <c r="H10" s="27">
        <v>8</v>
      </c>
      <c r="I10" s="27">
        <v>9</v>
      </c>
      <c r="J10" s="174">
        <v>10</v>
      </c>
      <c r="K10" s="175"/>
      <c r="L10" s="27">
        <v>11</v>
      </c>
      <c r="M10" s="27">
        <v>12</v>
      </c>
    </row>
    <row r="11" spans="1:13" ht="78.75">
      <c r="A11" s="25" t="s">
        <v>103</v>
      </c>
      <c r="B11" s="25">
        <v>600</v>
      </c>
      <c r="C11" s="25">
        <v>60014</v>
      </c>
      <c r="D11" s="26" t="s">
        <v>135</v>
      </c>
      <c r="E11" s="23">
        <v>422470</v>
      </c>
      <c r="F11" s="23">
        <f>F12</f>
        <v>422470</v>
      </c>
      <c r="G11" s="23">
        <v>422470</v>
      </c>
      <c r="H11" s="23">
        <v>0</v>
      </c>
      <c r="I11" s="23">
        <v>0</v>
      </c>
      <c r="J11" s="166" t="s">
        <v>70</v>
      </c>
      <c r="K11" s="167"/>
      <c r="L11" s="23">
        <v>0</v>
      </c>
      <c r="M11" s="22" t="s">
        <v>134</v>
      </c>
    </row>
    <row r="12" spans="1:13" ht="12.75">
      <c r="A12" s="25"/>
      <c r="B12" s="25"/>
      <c r="C12" s="25"/>
      <c r="D12" s="24" t="s">
        <v>117</v>
      </c>
      <c r="E12" s="23">
        <v>422470</v>
      </c>
      <c r="F12" s="23">
        <f>G12+H12++J12+L12</f>
        <v>422470</v>
      </c>
      <c r="G12" s="23">
        <f>G11</f>
        <v>422470</v>
      </c>
      <c r="H12" s="23">
        <v>0</v>
      </c>
      <c r="I12" s="23">
        <v>0</v>
      </c>
      <c r="J12" s="164">
        <v>0</v>
      </c>
      <c r="K12" s="165"/>
      <c r="L12" s="23">
        <v>0</v>
      </c>
      <c r="M12" s="22"/>
    </row>
    <row r="13" spans="1:13" ht="12.75">
      <c r="A13" s="25"/>
      <c r="B13" s="25"/>
      <c r="C13" s="25"/>
      <c r="D13" s="24" t="s">
        <v>116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164">
        <v>0</v>
      </c>
      <c r="K13" s="165"/>
      <c r="L13" s="23">
        <f>L11</f>
        <v>0</v>
      </c>
      <c r="M13" s="22"/>
    </row>
    <row r="14" spans="1:14" ht="87.75">
      <c r="A14" s="25" t="s">
        <v>102</v>
      </c>
      <c r="B14" s="25">
        <v>700</v>
      </c>
      <c r="C14" s="25">
        <v>70005</v>
      </c>
      <c r="D14" s="40" t="s">
        <v>133</v>
      </c>
      <c r="E14" s="23">
        <v>54735</v>
      </c>
      <c r="F14" s="23">
        <v>54735</v>
      </c>
      <c r="G14" s="23">
        <v>54735</v>
      </c>
      <c r="H14" s="23">
        <v>0</v>
      </c>
      <c r="I14" s="23">
        <v>0</v>
      </c>
      <c r="J14" s="166" t="s">
        <v>70</v>
      </c>
      <c r="K14" s="167"/>
      <c r="L14" s="23">
        <v>0</v>
      </c>
      <c r="M14" s="22" t="s">
        <v>69</v>
      </c>
      <c r="N14" s="41"/>
    </row>
    <row r="15" spans="1:13" ht="12.75">
      <c r="A15" s="25"/>
      <c r="B15" s="25"/>
      <c r="C15" s="25"/>
      <c r="D15" s="24" t="s">
        <v>117</v>
      </c>
      <c r="E15" s="23">
        <v>0</v>
      </c>
      <c r="F15" s="23">
        <f>G15+H15++J15+L15</f>
        <v>0</v>
      </c>
      <c r="G15" s="23">
        <v>0</v>
      </c>
      <c r="H15" s="23">
        <v>0</v>
      </c>
      <c r="I15" s="23">
        <v>0</v>
      </c>
      <c r="J15" s="164">
        <v>0</v>
      </c>
      <c r="K15" s="165"/>
      <c r="L15" s="23">
        <v>0</v>
      </c>
      <c r="M15" s="22"/>
    </row>
    <row r="16" spans="1:13" ht="12.75">
      <c r="A16" s="25"/>
      <c r="B16" s="25"/>
      <c r="C16" s="25"/>
      <c r="D16" s="24" t="s">
        <v>116</v>
      </c>
      <c r="E16" s="23">
        <v>54735</v>
      </c>
      <c r="F16" s="23">
        <v>54735</v>
      </c>
      <c r="G16" s="23">
        <v>54735</v>
      </c>
      <c r="H16" s="23">
        <v>0</v>
      </c>
      <c r="I16" s="23">
        <v>0</v>
      </c>
      <c r="J16" s="164">
        <v>0</v>
      </c>
      <c r="K16" s="165"/>
      <c r="L16" s="23">
        <f>L14</f>
        <v>0</v>
      </c>
      <c r="M16" s="22"/>
    </row>
    <row r="17" spans="1:13" ht="67.5">
      <c r="A17" s="25" t="s">
        <v>101</v>
      </c>
      <c r="B17" s="25">
        <v>700</v>
      </c>
      <c r="C17" s="25">
        <v>70005</v>
      </c>
      <c r="D17" s="26" t="s">
        <v>132</v>
      </c>
      <c r="E17" s="23">
        <v>59655</v>
      </c>
      <c r="F17" s="23">
        <f>G17</f>
        <v>59655</v>
      </c>
      <c r="G17" s="23">
        <f>SUM(G18:G19)</f>
        <v>59655</v>
      </c>
      <c r="H17" s="23">
        <v>0</v>
      </c>
      <c r="I17" s="23">
        <v>0</v>
      </c>
      <c r="J17" s="166" t="s">
        <v>70</v>
      </c>
      <c r="K17" s="167"/>
      <c r="L17" s="23">
        <v>0</v>
      </c>
      <c r="M17" s="22" t="s">
        <v>69</v>
      </c>
    </row>
    <row r="18" spans="1:13" ht="12.75">
      <c r="A18" s="25"/>
      <c r="B18" s="25"/>
      <c r="C18" s="25"/>
      <c r="D18" s="24" t="s">
        <v>117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164">
        <v>0</v>
      </c>
      <c r="K18" s="165"/>
      <c r="L18" s="23">
        <v>0</v>
      </c>
      <c r="M18" s="22"/>
    </row>
    <row r="19" spans="1:13" ht="12.75">
      <c r="A19" s="25"/>
      <c r="B19" s="25"/>
      <c r="C19" s="25"/>
      <c r="D19" s="24" t="s">
        <v>116</v>
      </c>
      <c r="E19" s="23">
        <f>E17</f>
        <v>59655</v>
      </c>
      <c r="F19" s="23">
        <f>G19</f>
        <v>59655</v>
      </c>
      <c r="G19" s="23">
        <v>59655</v>
      </c>
      <c r="H19" s="23">
        <v>0</v>
      </c>
      <c r="I19" s="23">
        <v>0</v>
      </c>
      <c r="J19" s="164">
        <v>0</v>
      </c>
      <c r="K19" s="165"/>
      <c r="L19" s="23">
        <f>L17</f>
        <v>0</v>
      </c>
      <c r="M19" s="22"/>
    </row>
    <row r="20" spans="1:14" ht="56.25">
      <c r="A20" s="25" t="s">
        <v>100</v>
      </c>
      <c r="B20" s="137" t="s">
        <v>345</v>
      </c>
      <c r="C20" s="25" t="s">
        <v>346</v>
      </c>
      <c r="D20" s="24" t="s">
        <v>350</v>
      </c>
      <c r="E20" s="23">
        <f>SUM(E21:E23)</f>
        <v>4608709</v>
      </c>
      <c r="F20" s="23">
        <f>G20+H20+L20</f>
        <v>1865378</v>
      </c>
      <c r="G20" s="23">
        <f>SUM(G21:G23)</f>
        <v>279807</v>
      </c>
      <c r="H20" s="23">
        <v>0</v>
      </c>
      <c r="I20" s="23">
        <v>0</v>
      </c>
      <c r="J20" s="166" t="s">
        <v>70</v>
      </c>
      <c r="K20" s="167"/>
      <c r="L20" s="23">
        <f>SUM(L21:L23)</f>
        <v>1585571</v>
      </c>
      <c r="M20" s="22" t="s">
        <v>69</v>
      </c>
      <c r="N20" s="41"/>
    </row>
    <row r="21" spans="1:13" ht="22.5">
      <c r="A21" s="25"/>
      <c r="B21" s="25"/>
      <c r="C21" s="25"/>
      <c r="D21" s="24" t="s">
        <v>349</v>
      </c>
      <c r="E21" s="23">
        <v>44403</v>
      </c>
      <c r="F21" s="23">
        <f>G21+H21+L21</f>
        <v>14800</v>
      </c>
      <c r="G21" s="23">
        <v>2220</v>
      </c>
      <c r="H21" s="23">
        <v>0</v>
      </c>
      <c r="I21" s="23">
        <v>0</v>
      </c>
      <c r="J21" s="164">
        <v>0</v>
      </c>
      <c r="K21" s="165"/>
      <c r="L21" s="23">
        <v>12580</v>
      </c>
      <c r="M21" s="22"/>
    </row>
    <row r="22" spans="1:13" ht="22.5">
      <c r="A22" s="25"/>
      <c r="B22" s="25"/>
      <c r="C22" s="25"/>
      <c r="D22" s="24" t="s">
        <v>347</v>
      </c>
      <c r="E22" s="23">
        <v>3879660</v>
      </c>
      <c r="F22" s="23">
        <f>G22+H22+L22</f>
        <v>1572991</v>
      </c>
      <c r="G22" s="23">
        <v>0</v>
      </c>
      <c r="H22" s="23">
        <v>0</v>
      </c>
      <c r="I22" s="23">
        <v>0</v>
      </c>
      <c r="J22" s="164">
        <v>0</v>
      </c>
      <c r="K22" s="165"/>
      <c r="L22" s="23">
        <v>1572991</v>
      </c>
      <c r="M22" s="22"/>
    </row>
    <row r="23" spans="1:13" ht="22.5">
      <c r="A23" s="25"/>
      <c r="B23" s="25"/>
      <c r="C23" s="25"/>
      <c r="D23" s="24" t="s">
        <v>348</v>
      </c>
      <c r="E23" s="23">
        <v>684646</v>
      </c>
      <c r="F23" s="23">
        <f>G23+H23+L23</f>
        <v>277587</v>
      </c>
      <c r="G23" s="23">
        <v>277587</v>
      </c>
      <c r="H23" s="23">
        <v>0</v>
      </c>
      <c r="I23" s="23">
        <v>0</v>
      </c>
      <c r="J23" s="164">
        <v>0</v>
      </c>
      <c r="K23" s="165"/>
      <c r="L23" s="23">
        <v>0</v>
      </c>
      <c r="M23" s="22"/>
    </row>
    <row r="24" spans="1:13" ht="78.75">
      <c r="A24" s="25" t="s">
        <v>99</v>
      </c>
      <c r="B24" s="25">
        <v>700</v>
      </c>
      <c r="C24" s="25">
        <v>70005</v>
      </c>
      <c r="D24" s="26" t="s">
        <v>145</v>
      </c>
      <c r="E24" s="23">
        <v>155800</v>
      </c>
      <c r="F24" s="23">
        <f>G24</f>
        <v>155800</v>
      </c>
      <c r="G24" s="23">
        <f>SUM(G25:G26)</f>
        <v>155800</v>
      </c>
      <c r="H24" s="23">
        <v>0</v>
      </c>
      <c r="I24" s="23">
        <v>0</v>
      </c>
      <c r="J24" s="166" t="s">
        <v>70</v>
      </c>
      <c r="K24" s="167"/>
      <c r="L24" s="23">
        <v>0</v>
      </c>
      <c r="M24" s="22" t="s">
        <v>69</v>
      </c>
    </row>
    <row r="25" spans="1:13" ht="12.75">
      <c r="A25" s="25"/>
      <c r="B25" s="25"/>
      <c r="C25" s="25"/>
      <c r="D25" s="24" t="s">
        <v>117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164">
        <v>0</v>
      </c>
      <c r="K25" s="165"/>
      <c r="L25" s="23">
        <v>0</v>
      </c>
      <c r="M25" s="22"/>
    </row>
    <row r="26" spans="1:13" ht="12.75">
      <c r="A26" s="25"/>
      <c r="B26" s="25"/>
      <c r="C26" s="25"/>
      <c r="D26" s="24" t="s">
        <v>116</v>
      </c>
      <c r="E26" s="23">
        <f>E24</f>
        <v>155800</v>
      </c>
      <c r="F26" s="23">
        <f>G26</f>
        <v>155800</v>
      </c>
      <c r="G26" s="23">
        <v>155800</v>
      </c>
      <c r="H26" s="23">
        <v>0</v>
      </c>
      <c r="I26" s="23">
        <v>0</v>
      </c>
      <c r="J26" s="164">
        <v>0</v>
      </c>
      <c r="K26" s="165"/>
      <c r="L26" s="23">
        <f>L24</f>
        <v>0</v>
      </c>
      <c r="M26" s="22"/>
    </row>
    <row r="27" spans="1:13" ht="56.25">
      <c r="A27" s="25" t="s">
        <v>98</v>
      </c>
      <c r="B27" s="25">
        <v>700</v>
      </c>
      <c r="C27" s="25">
        <v>70005</v>
      </c>
      <c r="D27" s="26" t="s">
        <v>139</v>
      </c>
      <c r="E27" s="23">
        <v>108184</v>
      </c>
      <c r="F27" s="23">
        <v>108184</v>
      </c>
      <c r="G27" s="23">
        <v>108184</v>
      </c>
      <c r="H27" s="23">
        <v>0</v>
      </c>
      <c r="I27" s="23">
        <v>0</v>
      </c>
      <c r="J27" s="166" t="s">
        <v>70</v>
      </c>
      <c r="K27" s="167"/>
      <c r="L27" s="23">
        <v>0</v>
      </c>
      <c r="M27" s="22" t="s">
        <v>69</v>
      </c>
    </row>
    <row r="28" spans="1:13" ht="12.75">
      <c r="A28" s="25"/>
      <c r="B28" s="25"/>
      <c r="C28" s="25"/>
      <c r="D28" s="24" t="s">
        <v>117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164">
        <v>0</v>
      </c>
      <c r="K28" s="165"/>
      <c r="L28" s="23">
        <v>0</v>
      </c>
      <c r="M28" s="22"/>
    </row>
    <row r="29" spans="1:13" ht="12.75">
      <c r="A29" s="25"/>
      <c r="B29" s="25"/>
      <c r="C29" s="25"/>
      <c r="D29" s="24" t="s">
        <v>116</v>
      </c>
      <c r="E29" s="23">
        <f>E27</f>
        <v>108184</v>
      </c>
      <c r="F29" s="23">
        <f>F27</f>
        <v>108184</v>
      </c>
      <c r="G29" s="23">
        <f>G27</f>
        <v>108184</v>
      </c>
      <c r="H29" s="23">
        <v>0</v>
      </c>
      <c r="I29" s="23">
        <v>0</v>
      </c>
      <c r="J29" s="164">
        <v>0</v>
      </c>
      <c r="K29" s="165"/>
      <c r="L29" s="23">
        <f>L27</f>
        <v>0</v>
      </c>
      <c r="M29" s="22"/>
    </row>
    <row r="30" spans="1:13" ht="67.5">
      <c r="A30" s="25" t="s">
        <v>97</v>
      </c>
      <c r="B30" s="25">
        <v>710</v>
      </c>
      <c r="C30" s="25">
        <v>71095</v>
      </c>
      <c r="D30" s="24" t="s">
        <v>146</v>
      </c>
      <c r="E30" s="23">
        <f>SUM(E31:E32)</f>
        <v>3002600</v>
      </c>
      <c r="F30" s="23">
        <f>G30+H30+L30</f>
        <v>1990317</v>
      </c>
      <c r="G30" s="23">
        <f>SUM(G31:G32)</f>
        <v>298547</v>
      </c>
      <c r="H30" s="23">
        <v>0</v>
      </c>
      <c r="I30" s="23">
        <v>0</v>
      </c>
      <c r="J30" s="166" t="s">
        <v>70</v>
      </c>
      <c r="K30" s="167"/>
      <c r="L30" s="23">
        <f>SUM(L31:L32)</f>
        <v>1691770</v>
      </c>
      <c r="M30" s="22" t="s">
        <v>69</v>
      </c>
    </row>
    <row r="31" spans="1:13" ht="12.75">
      <c r="A31" s="25"/>
      <c r="B31" s="25"/>
      <c r="C31" s="25"/>
      <c r="D31" s="24" t="s">
        <v>117</v>
      </c>
      <c r="E31" s="23">
        <v>18000</v>
      </c>
      <c r="F31" s="23">
        <f>G31+H31+L31</f>
        <v>18000</v>
      </c>
      <c r="G31" s="23">
        <v>2700</v>
      </c>
      <c r="H31" s="23">
        <v>0</v>
      </c>
      <c r="I31" s="23">
        <v>0</v>
      </c>
      <c r="J31" s="164">
        <v>0</v>
      </c>
      <c r="K31" s="165"/>
      <c r="L31" s="23">
        <v>15300</v>
      </c>
      <c r="M31" s="22"/>
    </row>
    <row r="32" spans="1:13" ht="12.75">
      <c r="A32" s="25"/>
      <c r="B32" s="25"/>
      <c r="C32" s="25"/>
      <c r="D32" s="24" t="s">
        <v>116</v>
      </c>
      <c r="E32" s="23">
        <v>2984600</v>
      </c>
      <c r="F32" s="23">
        <f>G32+H32+L32</f>
        <v>1972317</v>
      </c>
      <c r="G32" s="23">
        <v>295847</v>
      </c>
      <c r="H32" s="23">
        <v>0</v>
      </c>
      <c r="I32" s="23">
        <v>0</v>
      </c>
      <c r="J32" s="164">
        <v>0</v>
      </c>
      <c r="K32" s="165"/>
      <c r="L32" s="23">
        <v>1676470</v>
      </c>
      <c r="M32" s="22"/>
    </row>
    <row r="33" spans="1:13" ht="56.25">
      <c r="A33" s="25" t="s">
        <v>96</v>
      </c>
      <c r="B33" s="25">
        <v>720</v>
      </c>
      <c r="C33" s="25">
        <v>72095</v>
      </c>
      <c r="D33" s="24" t="s">
        <v>131</v>
      </c>
      <c r="E33" s="23">
        <v>25215</v>
      </c>
      <c r="F33" s="23">
        <f>G33+H33+L33</f>
        <v>3075</v>
      </c>
      <c r="G33" s="23">
        <v>3075</v>
      </c>
      <c r="H33" s="23">
        <v>0</v>
      </c>
      <c r="I33" s="23">
        <v>0</v>
      </c>
      <c r="J33" s="166" t="s">
        <v>70</v>
      </c>
      <c r="K33" s="167"/>
      <c r="L33" s="23">
        <v>0</v>
      </c>
      <c r="M33" s="22" t="s">
        <v>69</v>
      </c>
    </row>
    <row r="34" spans="1:13" ht="12.75">
      <c r="A34" s="25"/>
      <c r="B34" s="25"/>
      <c r="C34" s="25"/>
      <c r="D34" s="24" t="s">
        <v>117</v>
      </c>
      <c r="E34" s="23">
        <f>E33</f>
        <v>25215</v>
      </c>
      <c r="F34" s="23">
        <f>F33</f>
        <v>3075</v>
      </c>
      <c r="G34" s="23">
        <f>G33</f>
        <v>3075</v>
      </c>
      <c r="H34" s="23">
        <v>0</v>
      </c>
      <c r="I34" s="23">
        <v>0</v>
      </c>
      <c r="J34" s="164">
        <v>0</v>
      </c>
      <c r="K34" s="165"/>
      <c r="L34" s="23">
        <v>0</v>
      </c>
      <c r="M34" s="22"/>
    </row>
    <row r="35" spans="1:13" ht="12.75">
      <c r="A35" s="25"/>
      <c r="B35" s="25"/>
      <c r="C35" s="25"/>
      <c r="D35" s="24" t="s">
        <v>116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164">
        <v>0</v>
      </c>
      <c r="K35" s="165"/>
      <c r="L35" s="23">
        <f>L33</f>
        <v>0</v>
      </c>
      <c r="M35" s="22"/>
    </row>
    <row r="36" spans="1:13" ht="33.75" customHeight="1">
      <c r="A36" s="25" t="s">
        <v>95</v>
      </c>
      <c r="B36" s="25">
        <v>750</v>
      </c>
      <c r="C36" s="25">
        <v>75020</v>
      </c>
      <c r="D36" s="24" t="s">
        <v>130</v>
      </c>
      <c r="E36" s="23">
        <v>59040</v>
      </c>
      <c r="F36" s="23">
        <f>G36+H36+L36</f>
        <v>59040</v>
      </c>
      <c r="G36" s="23">
        <v>59040</v>
      </c>
      <c r="H36" s="23">
        <v>0</v>
      </c>
      <c r="I36" s="23">
        <v>0</v>
      </c>
      <c r="J36" s="166" t="s">
        <v>70</v>
      </c>
      <c r="K36" s="167"/>
      <c r="L36" s="23">
        <v>0</v>
      </c>
      <c r="M36" s="22" t="s">
        <v>69</v>
      </c>
    </row>
    <row r="37" spans="1:13" ht="12.75">
      <c r="A37" s="25"/>
      <c r="B37" s="25"/>
      <c r="C37" s="25"/>
      <c r="D37" s="24" t="s">
        <v>117</v>
      </c>
      <c r="E37" s="23">
        <f>E36</f>
        <v>59040</v>
      </c>
      <c r="F37" s="23">
        <f>F36</f>
        <v>59040</v>
      </c>
      <c r="G37" s="23">
        <f>G36</f>
        <v>59040</v>
      </c>
      <c r="H37" s="23">
        <v>0</v>
      </c>
      <c r="I37" s="23">
        <v>0</v>
      </c>
      <c r="J37" s="164">
        <v>0</v>
      </c>
      <c r="K37" s="165"/>
      <c r="L37" s="23">
        <v>0</v>
      </c>
      <c r="M37" s="22"/>
    </row>
    <row r="38" spans="1:13" ht="12.75">
      <c r="A38" s="25"/>
      <c r="B38" s="25"/>
      <c r="C38" s="25"/>
      <c r="D38" s="24" t="s">
        <v>116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164">
        <v>0</v>
      </c>
      <c r="K38" s="165"/>
      <c r="L38" s="23">
        <f>L36</f>
        <v>0</v>
      </c>
      <c r="M38" s="22"/>
    </row>
    <row r="39" spans="1:13" ht="78.75">
      <c r="A39" s="25" t="s">
        <v>94</v>
      </c>
      <c r="B39" s="25">
        <v>750</v>
      </c>
      <c r="C39" s="25">
        <v>75020</v>
      </c>
      <c r="D39" s="24" t="s">
        <v>129</v>
      </c>
      <c r="E39" s="23">
        <v>49084</v>
      </c>
      <c r="F39" s="23">
        <f>G39</f>
        <v>49084</v>
      </c>
      <c r="G39" s="23">
        <f>SUM(G40:G41)</f>
        <v>49084</v>
      </c>
      <c r="H39" s="23">
        <v>0</v>
      </c>
      <c r="I39" s="23">
        <v>0</v>
      </c>
      <c r="J39" s="166" t="s">
        <v>70</v>
      </c>
      <c r="K39" s="167"/>
      <c r="L39" s="23">
        <v>0</v>
      </c>
      <c r="M39" s="22" t="s">
        <v>69</v>
      </c>
    </row>
    <row r="40" spans="1:13" ht="12.75">
      <c r="A40" s="25"/>
      <c r="B40" s="25"/>
      <c r="C40" s="25"/>
      <c r="D40" s="24" t="s">
        <v>117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164">
        <v>0</v>
      </c>
      <c r="K40" s="165"/>
      <c r="L40" s="23">
        <v>0</v>
      </c>
      <c r="M40" s="22"/>
    </row>
    <row r="41" spans="1:13" ht="12.75">
      <c r="A41" s="25"/>
      <c r="B41" s="25"/>
      <c r="C41" s="25"/>
      <c r="D41" s="24" t="s">
        <v>116</v>
      </c>
      <c r="E41" s="23">
        <f>E39</f>
        <v>49084</v>
      </c>
      <c r="F41" s="23">
        <f>G41</f>
        <v>49084</v>
      </c>
      <c r="G41" s="23">
        <v>49084</v>
      </c>
      <c r="H41" s="23">
        <v>0</v>
      </c>
      <c r="I41" s="23">
        <v>0</v>
      </c>
      <c r="J41" s="164">
        <v>0</v>
      </c>
      <c r="K41" s="165"/>
      <c r="L41" s="23">
        <f>L39</f>
        <v>0</v>
      </c>
      <c r="M41" s="22"/>
    </row>
    <row r="42" spans="1:13" ht="67.5">
      <c r="A42" s="25" t="s">
        <v>93</v>
      </c>
      <c r="B42" s="25">
        <v>754</v>
      </c>
      <c r="C42" s="25">
        <v>75495</v>
      </c>
      <c r="D42" s="24" t="s">
        <v>142</v>
      </c>
      <c r="E42" s="23">
        <f>SUM(E43:E44)</f>
        <v>2857501</v>
      </c>
      <c r="F42" s="23">
        <f>G42+H42+L42</f>
        <v>1999777</v>
      </c>
      <c r="G42" s="23">
        <f>SUM(G43:G44)</f>
        <v>0</v>
      </c>
      <c r="H42" s="23">
        <v>0</v>
      </c>
      <c r="I42" s="23">
        <v>0</v>
      </c>
      <c r="J42" s="166" t="s">
        <v>70</v>
      </c>
      <c r="K42" s="167"/>
      <c r="L42" s="23">
        <f>SUM(L43:L44)</f>
        <v>1999777</v>
      </c>
      <c r="M42" s="22" t="s">
        <v>69</v>
      </c>
    </row>
    <row r="43" spans="1:13" ht="12.75">
      <c r="A43" s="25"/>
      <c r="B43" s="25"/>
      <c r="C43" s="25"/>
      <c r="D43" s="24" t="s">
        <v>117</v>
      </c>
      <c r="E43" s="23">
        <v>2721707</v>
      </c>
      <c r="F43" s="23">
        <f>G43+H43+L43</f>
        <v>1863983</v>
      </c>
      <c r="G43" s="23">
        <v>0</v>
      </c>
      <c r="H43" s="23">
        <v>0</v>
      </c>
      <c r="I43" s="23">
        <v>0</v>
      </c>
      <c r="J43" s="164">
        <v>0</v>
      </c>
      <c r="K43" s="165"/>
      <c r="L43" s="23">
        <v>1863983</v>
      </c>
      <c r="M43" s="22"/>
    </row>
    <row r="44" spans="1:13" ht="12.75">
      <c r="A44" s="25"/>
      <c r="B44" s="25"/>
      <c r="C44" s="25"/>
      <c r="D44" s="24" t="s">
        <v>116</v>
      </c>
      <c r="E44" s="23">
        <v>135794</v>
      </c>
      <c r="F44" s="23">
        <f>G44+H44+L44</f>
        <v>135794</v>
      </c>
      <c r="G44" s="23">
        <v>0</v>
      </c>
      <c r="H44" s="23">
        <v>0</v>
      </c>
      <c r="I44" s="23">
        <v>0</v>
      </c>
      <c r="J44" s="164">
        <v>0</v>
      </c>
      <c r="K44" s="165"/>
      <c r="L44" s="23">
        <v>135794</v>
      </c>
      <c r="M44" s="22"/>
    </row>
    <row r="45" spans="1:13" ht="69.75" customHeight="1">
      <c r="A45" s="25" t="s">
        <v>91</v>
      </c>
      <c r="B45" s="25">
        <v>801</v>
      </c>
      <c r="C45" s="25">
        <v>80102</v>
      </c>
      <c r="D45" s="37" t="s">
        <v>147</v>
      </c>
      <c r="E45" s="23">
        <v>427484</v>
      </c>
      <c r="F45" s="23">
        <f>F46</f>
        <v>284357</v>
      </c>
      <c r="G45" s="23">
        <v>0</v>
      </c>
      <c r="H45" s="23">
        <v>0</v>
      </c>
      <c r="I45" s="23">
        <v>0</v>
      </c>
      <c r="J45" s="166" t="s">
        <v>148</v>
      </c>
      <c r="K45" s="167"/>
      <c r="L45" s="23">
        <v>241702</v>
      </c>
      <c r="M45" s="22" t="s">
        <v>69</v>
      </c>
    </row>
    <row r="46" spans="1:13" ht="12.75">
      <c r="A46" s="25"/>
      <c r="B46" s="25"/>
      <c r="C46" s="25"/>
      <c r="D46" s="24" t="s">
        <v>117</v>
      </c>
      <c r="E46" s="23">
        <f>E45</f>
        <v>427484</v>
      </c>
      <c r="F46" s="23">
        <f>G46+H46+J46+L46</f>
        <v>284357</v>
      </c>
      <c r="G46" s="23">
        <f>G45</f>
        <v>0</v>
      </c>
      <c r="H46" s="23">
        <v>0</v>
      </c>
      <c r="I46" s="23">
        <v>0</v>
      </c>
      <c r="J46" s="164">
        <v>42655</v>
      </c>
      <c r="K46" s="165"/>
      <c r="L46" s="23">
        <f>L45</f>
        <v>241702</v>
      </c>
      <c r="M46" s="22"/>
    </row>
    <row r="47" spans="1:13" ht="12.75">
      <c r="A47" s="25"/>
      <c r="B47" s="25"/>
      <c r="C47" s="25"/>
      <c r="D47" s="24" t="s">
        <v>116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164">
        <v>0</v>
      </c>
      <c r="K47" s="165"/>
      <c r="L47" s="23">
        <v>0</v>
      </c>
      <c r="M47" s="22"/>
    </row>
    <row r="48" spans="1:13" ht="80.25" customHeight="1">
      <c r="A48" s="25" t="s">
        <v>90</v>
      </c>
      <c r="B48" s="25">
        <v>801</v>
      </c>
      <c r="C48" s="25">
        <v>80115</v>
      </c>
      <c r="D48" s="24" t="s">
        <v>128</v>
      </c>
      <c r="E48" s="23">
        <v>1893108</v>
      </c>
      <c r="F48" s="23">
        <f>F49</f>
        <v>575584</v>
      </c>
      <c r="G48" s="23">
        <v>0</v>
      </c>
      <c r="H48" s="23">
        <v>0</v>
      </c>
      <c r="I48" s="23">
        <v>0</v>
      </c>
      <c r="J48" s="166" t="s">
        <v>149</v>
      </c>
      <c r="K48" s="167"/>
      <c r="L48" s="23">
        <v>516501</v>
      </c>
      <c r="M48" s="22" t="s">
        <v>69</v>
      </c>
    </row>
    <row r="49" spans="1:13" ht="16.5" customHeight="1">
      <c r="A49" s="25"/>
      <c r="B49" s="25"/>
      <c r="C49" s="25"/>
      <c r="D49" s="24" t="s">
        <v>117</v>
      </c>
      <c r="E49" s="23">
        <f>E48</f>
        <v>1893108</v>
      </c>
      <c r="F49" s="23">
        <f>G49+H49+J49+L49</f>
        <v>575584</v>
      </c>
      <c r="G49" s="23">
        <f>G48</f>
        <v>0</v>
      </c>
      <c r="H49" s="23">
        <v>0</v>
      </c>
      <c r="I49" s="23">
        <v>0</v>
      </c>
      <c r="J49" s="164">
        <v>59083</v>
      </c>
      <c r="K49" s="165"/>
      <c r="L49" s="23">
        <f>L48</f>
        <v>516501</v>
      </c>
      <c r="M49" s="22"/>
    </row>
    <row r="50" spans="1:13" ht="20.25" customHeight="1">
      <c r="A50" s="25"/>
      <c r="B50" s="25"/>
      <c r="C50" s="25"/>
      <c r="D50" s="24" t="s">
        <v>116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164">
        <v>0</v>
      </c>
      <c r="K50" s="165"/>
      <c r="L50" s="23">
        <v>0</v>
      </c>
      <c r="M50" s="22"/>
    </row>
    <row r="51" spans="1:13" ht="61.5" customHeight="1">
      <c r="A51" s="25" t="s">
        <v>89</v>
      </c>
      <c r="B51" s="25">
        <v>801</v>
      </c>
      <c r="C51" s="25">
        <v>80195</v>
      </c>
      <c r="D51" s="24" t="s">
        <v>127</v>
      </c>
      <c r="E51" s="23">
        <v>387640</v>
      </c>
      <c r="F51" s="23">
        <v>109200</v>
      </c>
      <c r="G51" s="23">
        <v>0</v>
      </c>
      <c r="H51" s="23">
        <v>0</v>
      </c>
      <c r="I51" s="23">
        <v>0</v>
      </c>
      <c r="J51" s="166" t="s">
        <v>175</v>
      </c>
      <c r="K51" s="167"/>
      <c r="L51" s="23">
        <v>0</v>
      </c>
      <c r="M51" s="83" t="s">
        <v>126</v>
      </c>
    </row>
    <row r="52" spans="1:13" ht="20.25" customHeight="1">
      <c r="A52" s="25"/>
      <c r="B52" s="25"/>
      <c r="C52" s="25"/>
      <c r="D52" s="24" t="s">
        <v>117</v>
      </c>
      <c r="E52" s="23">
        <v>387640</v>
      </c>
      <c r="F52" s="23">
        <f>F51</f>
        <v>109200</v>
      </c>
      <c r="G52" s="23">
        <f>G51</f>
        <v>0</v>
      </c>
      <c r="H52" s="23">
        <v>0</v>
      </c>
      <c r="I52" s="23">
        <v>0</v>
      </c>
      <c r="J52" s="164">
        <v>109200</v>
      </c>
      <c r="K52" s="165"/>
      <c r="L52" s="23">
        <f>L51</f>
        <v>0</v>
      </c>
      <c r="M52" s="22"/>
    </row>
    <row r="53" spans="1:13" ht="20.25" customHeight="1">
      <c r="A53" s="25"/>
      <c r="B53" s="25"/>
      <c r="C53" s="25"/>
      <c r="D53" s="24" t="s">
        <v>116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164">
        <v>0</v>
      </c>
      <c r="K53" s="165"/>
      <c r="L53" s="23">
        <v>0</v>
      </c>
      <c r="M53" s="22"/>
    </row>
    <row r="54" spans="1:13" ht="45" customHeight="1">
      <c r="A54" s="25" t="s">
        <v>88</v>
      </c>
      <c r="B54" s="25">
        <v>801</v>
      </c>
      <c r="C54" s="25">
        <v>80195</v>
      </c>
      <c r="D54" s="26" t="s">
        <v>143</v>
      </c>
      <c r="E54" s="23">
        <v>1023529</v>
      </c>
      <c r="F54" s="23">
        <v>1023529</v>
      </c>
      <c r="G54" s="23">
        <v>518515</v>
      </c>
      <c r="H54" s="23">
        <v>0</v>
      </c>
      <c r="I54" s="23">
        <v>0</v>
      </c>
      <c r="J54" s="166" t="s">
        <v>150</v>
      </c>
      <c r="K54" s="167"/>
      <c r="L54" s="23">
        <v>0</v>
      </c>
      <c r="M54" s="22" t="s">
        <v>69</v>
      </c>
    </row>
    <row r="55" spans="1:13" ht="12.75">
      <c r="A55" s="25"/>
      <c r="B55" s="25"/>
      <c r="C55" s="25"/>
      <c r="D55" s="24" t="s">
        <v>117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164">
        <v>0</v>
      </c>
      <c r="K55" s="165"/>
      <c r="L55" s="23">
        <v>0</v>
      </c>
      <c r="M55" s="22"/>
    </row>
    <row r="56" spans="1:13" ht="12.75">
      <c r="A56" s="25"/>
      <c r="B56" s="25"/>
      <c r="C56" s="25"/>
      <c r="D56" s="24" t="s">
        <v>116</v>
      </c>
      <c r="E56" s="23">
        <f>E54</f>
        <v>1023529</v>
      </c>
      <c r="F56" s="23">
        <f>F54</f>
        <v>1023529</v>
      </c>
      <c r="G56" s="23">
        <f>G54</f>
        <v>518515</v>
      </c>
      <c r="H56" s="23">
        <v>0</v>
      </c>
      <c r="I56" s="23">
        <v>0</v>
      </c>
      <c r="J56" s="164">
        <v>505014</v>
      </c>
      <c r="K56" s="165"/>
      <c r="L56" s="23">
        <f>L54</f>
        <v>0</v>
      </c>
      <c r="M56" s="22"/>
    </row>
    <row r="57" spans="1:13" ht="56.25">
      <c r="A57" s="25" t="s">
        <v>87</v>
      </c>
      <c r="B57" s="25">
        <v>851</v>
      </c>
      <c r="C57" s="25">
        <v>85195</v>
      </c>
      <c r="D57" s="26" t="s">
        <v>271</v>
      </c>
      <c r="E57" s="23">
        <v>1118255</v>
      </c>
      <c r="F57" s="23">
        <v>637608</v>
      </c>
      <c r="G57" s="23">
        <v>637608</v>
      </c>
      <c r="H57" s="23">
        <v>0</v>
      </c>
      <c r="I57" s="23">
        <v>0</v>
      </c>
      <c r="J57" s="166" t="s">
        <v>270</v>
      </c>
      <c r="K57" s="167"/>
      <c r="L57" s="23">
        <v>0</v>
      </c>
      <c r="M57" s="22" t="s">
        <v>69</v>
      </c>
    </row>
    <row r="58" spans="1:13" ht="12.75">
      <c r="A58" s="25"/>
      <c r="B58" s="25"/>
      <c r="C58" s="25"/>
      <c r="D58" s="24" t="s">
        <v>117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164">
        <v>0</v>
      </c>
      <c r="K58" s="165"/>
      <c r="L58" s="23">
        <v>0</v>
      </c>
      <c r="M58" s="22"/>
    </row>
    <row r="59" spans="1:13" ht="12.75">
      <c r="A59" s="25"/>
      <c r="B59" s="25"/>
      <c r="C59" s="25"/>
      <c r="D59" s="24" t="s">
        <v>116</v>
      </c>
      <c r="E59" s="23">
        <f>E57</f>
        <v>1118255</v>
      </c>
      <c r="F59" s="23">
        <f>F57</f>
        <v>637608</v>
      </c>
      <c r="G59" s="23">
        <f>G57</f>
        <v>637608</v>
      </c>
      <c r="H59" s="23">
        <v>0</v>
      </c>
      <c r="I59" s="23">
        <v>0</v>
      </c>
      <c r="J59" s="164">
        <v>0</v>
      </c>
      <c r="K59" s="165"/>
      <c r="L59" s="23">
        <f>L57</f>
        <v>0</v>
      </c>
      <c r="M59" s="22"/>
    </row>
    <row r="60" spans="1:13" ht="45">
      <c r="A60" s="25" t="s">
        <v>86</v>
      </c>
      <c r="B60" s="25">
        <v>851</v>
      </c>
      <c r="C60" s="25">
        <v>85111</v>
      </c>
      <c r="D60" s="26" t="s">
        <v>360</v>
      </c>
      <c r="E60" s="23">
        <v>1314072</v>
      </c>
      <c r="F60" s="23">
        <v>538066</v>
      </c>
      <c r="G60" s="23">
        <v>538066</v>
      </c>
      <c r="H60" s="23">
        <v>0</v>
      </c>
      <c r="I60" s="23">
        <v>0</v>
      </c>
      <c r="J60" s="166" t="s">
        <v>270</v>
      </c>
      <c r="K60" s="167"/>
      <c r="L60" s="23">
        <v>0</v>
      </c>
      <c r="M60" s="22" t="s">
        <v>69</v>
      </c>
    </row>
    <row r="61" spans="1:13" ht="12.75">
      <c r="A61" s="25"/>
      <c r="B61" s="25"/>
      <c r="C61" s="25"/>
      <c r="D61" s="24" t="s">
        <v>117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164">
        <v>0</v>
      </c>
      <c r="K61" s="165"/>
      <c r="L61" s="23">
        <v>0</v>
      </c>
      <c r="M61" s="22"/>
    </row>
    <row r="62" spans="1:13" ht="12.75">
      <c r="A62" s="25"/>
      <c r="B62" s="25"/>
      <c r="C62" s="25"/>
      <c r="D62" s="24" t="s">
        <v>116</v>
      </c>
      <c r="E62" s="23">
        <f>E60</f>
        <v>1314072</v>
      </c>
      <c r="F62" s="23">
        <f>F60</f>
        <v>538066</v>
      </c>
      <c r="G62" s="23">
        <f>G60</f>
        <v>538066</v>
      </c>
      <c r="H62" s="23">
        <v>0</v>
      </c>
      <c r="I62" s="23">
        <v>0</v>
      </c>
      <c r="J62" s="164">
        <v>0</v>
      </c>
      <c r="K62" s="165"/>
      <c r="L62" s="23">
        <f>L60</f>
        <v>0</v>
      </c>
      <c r="M62" s="22"/>
    </row>
    <row r="63" spans="1:13" ht="72.75" customHeight="1">
      <c r="A63" s="25" t="s">
        <v>85</v>
      </c>
      <c r="B63" s="25">
        <v>852</v>
      </c>
      <c r="C63" s="25">
        <v>85203</v>
      </c>
      <c r="D63" s="40" t="s">
        <v>144</v>
      </c>
      <c r="E63" s="23">
        <v>1686946</v>
      </c>
      <c r="F63" s="23">
        <v>560948</v>
      </c>
      <c r="G63" s="23">
        <v>31980</v>
      </c>
      <c r="H63" s="23">
        <v>0</v>
      </c>
      <c r="I63" s="23">
        <v>0</v>
      </c>
      <c r="J63" s="166" t="s">
        <v>158</v>
      </c>
      <c r="K63" s="167"/>
      <c r="L63" s="23">
        <v>0</v>
      </c>
      <c r="M63" s="22" t="s">
        <v>69</v>
      </c>
    </row>
    <row r="64" spans="1:13" ht="12.75">
      <c r="A64" s="25"/>
      <c r="B64" s="25"/>
      <c r="C64" s="25"/>
      <c r="D64" s="24" t="s">
        <v>117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164">
        <v>0</v>
      </c>
      <c r="K64" s="165"/>
      <c r="L64" s="23">
        <v>0</v>
      </c>
      <c r="M64" s="22"/>
    </row>
    <row r="65" spans="1:13" ht="12.75">
      <c r="A65" s="25"/>
      <c r="B65" s="25"/>
      <c r="C65" s="25"/>
      <c r="D65" s="24" t="s">
        <v>116</v>
      </c>
      <c r="E65" s="23">
        <f>E63</f>
        <v>1686946</v>
      </c>
      <c r="F65" s="23">
        <f>F63</f>
        <v>560948</v>
      </c>
      <c r="G65" s="23">
        <f>G63</f>
        <v>31980</v>
      </c>
      <c r="H65" s="23">
        <v>0</v>
      </c>
      <c r="I65" s="23">
        <v>0</v>
      </c>
      <c r="J65" s="164">
        <v>528968</v>
      </c>
      <c r="K65" s="165"/>
      <c r="L65" s="23">
        <f>L63</f>
        <v>0</v>
      </c>
      <c r="M65" s="22"/>
    </row>
    <row r="66" spans="1:13" ht="43.5" customHeight="1">
      <c r="A66" s="25" t="s">
        <v>83</v>
      </c>
      <c r="B66" s="25">
        <v>852</v>
      </c>
      <c r="C66" s="25">
        <v>85295</v>
      </c>
      <c r="D66" s="24" t="s">
        <v>151</v>
      </c>
      <c r="E66" s="23">
        <f>SUM(E67:E68)</f>
        <v>423000</v>
      </c>
      <c r="F66" s="23">
        <f>F67</f>
        <v>135000</v>
      </c>
      <c r="G66" s="23">
        <v>135000</v>
      </c>
      <c r="H66" s="23">
        <v>0</v>
      </c>
      <c r="I66" s="23">
        <v>0</v>
      </c>
      <c r="J66" s="166" t="s">
        <v>152</v>
      </c>
      <c r="K66" s="167"/>
      <c r="L66" s="23">
        <v>0</v>
      </c>
      <c r="M66" s="22" t="s">
        <v>125</v>
      </c>
    </row>
    <row r="67" spans="1:13" ht="12.75">
      <c r="A67" s="25"/>
      <c r="B67" s="25"/>
      <c r="C67" s="25"/>
      <c r="D67" s="24" t="s">
        <v>117</v>
      </c>
      <c r="E67" s="23">
        <v>423000</v>
      </c>
      <c r="F67" s="23">
        <f>G67+H67+J67+L67</f>
        <v>135000</v>
      </c>
      <c r="G67" s="23">
        <f>G66</f>
        <v>135000</v>
      </c>
      <c r="H67" s="23">
        <v>0</v>
      </c>
      <c r="I67" s="23">
        <v>0</v>
      </c>
      <c r="J67" s="164">
        <v>0</v>
      </c>
      <c r="K67" s="165"/>
      <c r="L67" s="23">
        <f>L66</f>
        <v>0</v>
      </c>
      <c r="M67" s="22"/>
    </row>
    <row r="68" spans="1:13" ht="12.75">
      <c r="A68" s="25"/>
      <c r="B68" s="25"/>
      <c r="C68" s="25"/>
      <c r="D68" s="24" t="s">
        <v>116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164">
        <v>0</v>
      </c>
      <c r="K68" s="165"/>
      <c r="L68" s="23">
        <v>0</v>
      </c>
      <c r="M68" s="22"/>
    </row>
    <row r="69" spans="1:13" ht="60" customHeight="1">
      <c r="A69" s="25" t="s">
        <v>82</v>
      </c>
      <c r="B69" s="25">
        <v>852</v>
      </c>
      <c r="C69" s="25">
        <v>85295</v>
      </c>
      <c r="D69" s="24" t="s">
        <v>153</v>
      </c>
      <c r="E69" s="23">
        <f>SUM(E70:E71)</f>
        <v>1323923.2</v>
      </c>
      <c r="F69" s="23">
        <f>SUM(F70:F71)</f>
        <v>167574</v>
      </c>
      <c r="G69" s="23">
        <f>SUM(G70:G71)</f>
        <v>113574</v>
      </c>
      <c r="H69" s="23">
        <v>0</v>
      </c>
      <c r="I69" s="23">
        <v>0</v>
      </c>
      <c r="J69" s="166" t="s">
        <v>124</v>
      </c>
      <c r="K69" s="167"/>
      <c r="L69" s="23">
        <v>0</v>
      </c>
      <c r="M69" s="22" t="s">
        <v>123</v>
      </c>
    </row>
    <row r="70" spans="1:13" ht="12.75">
      <c r="A70" s="25"/>
      <c r="B70" s="25"/>
      <c r="C70" s="25"/>
      <c r="D70" s="24" t="s">
        <v>117</v>
      </c>
      <c r="E70" s="23">
        <v>968871.4</v>
      </c>
      <c r="F70" s="23">
        <f>G70+H70+J70+L70</f>
        <v>167574</v>
      </c>
      <c r="G70" s="23">
        <v>113574</v>
      </c>
      <c r="H70" s="23">
        <v>0</v>
      </c>
      <c r="I70" s="23">
        <v>0</v>
      </c>
      <c r="J70" s="164">
        <v>54000</v>
      </c>
      <c r="K70" s="165"/>
      <c r="L70" s="23">
        <f>L69</f>
        <v>0</v>
      </c>
      <c r="M70" s="22"/>
    </row>
    <row r="71" spans="1:13" ht="12.75">
      <c r="A71" s="25"/>
      <c r="B71" s="25"/>
      <c r="C71" s="25"/>
      <c r="D71" s="24" t="s">
        <v>116</v>
      </c>
      <c r="E71" s="23">
        <v>355051.8</v>
      </c>
      <c r="F71" s="23">
        <f>G71+H71+J71+L71</f>
        <v>0</v>
      </c>
      <c r="G71" s="23">
        <v>0</v>
      </c>
      <c r="H71" s="23">
        <v>0</v>
      </c>
      <c r="I71" s="23">
        <v>0</v>
      </c>
      <c r="J71" s="164">
        <v>0</v>
      </c>
      <c r="K71" s="165"/>
      <c r="L71" s="23">
        <v>0</v>
      </c>
      <c r="M71" s="22"/>
    </row>
    <row r="72" spans="1:13" ht="45" customHeight="1">
      <c r="A72" s="25" t="s">
        <v>81</v>
      </c>
      <c r="B72" s="25">
        <v>852</v>
      </c>
      <c r="C72" s="25">
        <v>85295</v>
      </c>
      <c r="D72" s="24" t="s">
        <v>154</v>
      </c>
      <c r="E72" s="23">
        <f>SUM(E73:E74)</f>
        <v>1382342.6</v>
      </c>
      <c r="F72" s="23">
        <f>SUM(F73:F74)</f>
        <v>225330</v>
      </c>
      <c r="G72" s="23">
        <f>SUM(G73:G74)</f>
        <v>148530</v>
      </c>
      <c r="H72" s="23">
        <v>0</v>
      </c>
      <c r="I72" s="23">
        <v>0</v>
      </c>
      <c r="J72" s="166" t="s">
        <v>122</v>
      </c>
      <c r="K72" s="167"/>
      <c r="L72" s="23">
        <v>0</v>
      </c>
      <c r="M72" s="22" t="s">
        <v>121</v>
      </c>
    </row>
    <row r="73" spans="1:13" ht="12.75">
      <c r="A73" s="25"/>
      <c r="B73" s="25"/>
      <c r="C73" s="25"/>
      <c r="D73" s="24" t="s">
        <v>117</v>
      </c>
      <c r="E73" s="23">
        <v>1223090</v>
      </c>
      <c r="F73" s="23">
        <f>G73+H73+J73+L73</f>
        <v>225330</v>
      </c>
      <c r="G73" s="23">
        <v>148530</v>
      </c>
      <c r="H73" s="23">
        <v>0</v>
      </c>
      <c r="I73" s="23">
        <v>0</v>
      </c>
      <c r="J73" s="164">
        <v>76800</v>
      </c>
      <c r="K73" s="165"/>
      <c r="L73" s="23">
        <f>L72</f>
        <v>0</v>
      </c>
      <c r="M73" s="22"/>
    </row>
    <row r="74" spans="1:13" ht="12.75">
      <c r="A74" s="25"/>
      <c r="B74" s="25"/>
      <c r="C74" s="25"/>
      <c r="D74" s="24" t="s">
        <v>116</v>
      </c>
      <c r="E74" s="23">
        <v>159252.6</v>
      </c>
      <c r="F74" s="23">
        <f>G74+H74+J74+L74</f>
        <v>0</v>
      </c>
      <c r="G74" s="23">
        <v>0</v>
      </c>
      <c r="H74" s="23">
        <v>0</v>
      </c>
      <c r="I74" s="23">
        <v>0</v>
      </c>
      <c r="J74" s="164">
        <v>0</v>
      </c>
      <c r="K74" s="165"/>
      <c r="L74" s="23">
        <v>0</v>
      </c>
      <c r="M74" s="22"/>
    </row>
    <row r="75" spans="1:13" ht="67.5">
      <c r="A75" s="25" t="s">
        <v>80</v>
      </c>
      <c r="B75" s="25">
        <v>854</v>
      </c>
      <c r="C75" s="25">
        <v>85406</v>
      </c>
      <c r="D75" s="24" t="s">
        <v>120</v>
      </c>
      <c r="E75" s="23">
        <v>34600</v>
      </c>
      <c r="F75" s="23">
        <f>G75</f>
        <v>34600</v>
      </c>
      <c r="G75" s="23">
        <f>SUM(G76:G77)</f>
        <v>34600</v>
      </c>
      <c r="H75" s="23">
        <v>0</v>
      </c>
      <c r="I75" s="23">
        <v>0</v>
      </c>
      <c r="J75" s="166" t="s">
        <v>70</v>
      </c>
      <c r="K75" s="167"/>
      <c r="L75" s="23">
        <v>0</v>
      </c>
      <c r="M75" s="22" t="s">
        <v>69</v>
      </c>
    </row>
    <row r="76" spans="1:13" ht="12.75">
      <c r="A76" s="25"/>
      <c r="B76" s="25"/>
      <c r="C76" s="25"/>
      <c r="D76" s="24" t="s">
        <v>117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164">
        <v>0</v>
      </c>
      <c r="K76" s="165"/>
      <c r="L76" s="23">
        <v>0</v>
      </c>
      <c r="M76" s="22"/>
    </row>
    <row r="77" spans="1:13" ht="12.75">
      <c r="A77" s="25"/>
      <c r="B77" s="25"/>
      <c r="C77" s="25"/>
      <c r="D77" s="24" t="s">
        <v>116</v>
      </c>
      <c r="E77" s="23">
        <f>E75</f>
        <v>34600</v>
      </c>
      <c r="F77" s="23">
        <f>G77</f>
        <v>34600</v>
      </c>
      <c r="G77" s="23">
        <v>34600</v>
      </c>
      <c r="H77" s="23">
        <v>0</v>
      </c>
      <c r="I77" s="23">
        <v>0</v>
      </c>
      <c r="J77" s="164">
        <v>0</v>
      </c>
      <c r="K77" s="165"/>
      <c r="L77" s="23">
        <f>L75</f>
        <v>0</v>
      </c>
      <c r="M77" s="22"/>
    </row>
    <row r="78" spans="1:13" ht="89.25" customHeight="1">
      <c r="A78" s="25" t="s">
        <v>79</v>
      </c>
      <c r="B78" s="15">
        <v>900</v>
      </c>
      <c r="C78" s="15">
        <v>90095</v>
      </c>
      <c r="D78" s="37" t="s">
        <v>140</v>
      </c>
      <c r="E78" s="23">
        <v>137450</v>
      </c>
      <c r="F78" s="23">
        <f>G78+H78+L78</f>
        <v>90150</v>
      </c>
      <c r="G78" s="23">
        <v>90150</v>
      </c>
      <c r="H78" s="23">
        <v>0</v>
      </c>
      <c r="I78" s="23">
        <v>0</v>
      </c>
      <c r="J78" s="166" t="s">
        <v>70</v>
      </c>
      <c r="K78" s="167"/>
      <c r="L78" s="23">
        <v>0</v>
      </c>
      <c r="M78" s="22" t="s">
        <v>69</v>
      </c>
    </row>
    <row r="79" spans="1:13" ht="12.75">
      <c r="A79" s="25"/>
      <c r="B79" s="25"/>
      <c r="C79" s="25"/>
      <c r="D79" s="24" t="s">
        <v>117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164">
        <v>0</v>
      </c>
      <c r="K79" s="165"/>
      <c r="L79" s="23">
        <v>0</v>
      </c>
      <c r="M79" s="22"/>
    </row>
    <row r="80" spans="1:13" ht="12.75">
      <c r="A80" s="25"/>
      <c r="B80" s="25"/>
      <c r="C80" s="25"/>
      <c r="D80" s="24" t="s">
        <v>116</v>
      </c>
      <c r="E80" s="23">
        <f>E78</f>
        <v>137450</v>
      </c>
      <c r="F80" s="23">
        <v>90150</v>
      </c>
      <c r="G80" s="23">
        <v>90150</v>
      </c>
      <c r="H80" s="23">
        <v>0</v>
      </c>
      <c r="I80" s="23">
        <v>0</v>
      </c>
      <c r="J80" s="164">
        <v>0</v>
      </c>
      <c r="K80" s="165"/>
      <c r="L80" s="23">
        <f>L78</f>
        <v>0</v>
      </c>
      <c r="M80" s="22"/>
    </row>
    <row r="81" spans="1:13" ht="56.25">
      <c r="A81" s="25" t="s">
        <v>77</v>
      </c>
      <c r="B81" s="15">
        <v>926</v>
      </c>
      <c r="C81" s="15">
        <v>92695</v>
      </c>
      <c r="D81" s="16" t="s">
        <v>155</v>
      </c>
      <c r="E81" s="23">
        <f>(E82+E83)</f>
        <v>7000</v>
      </c>
      <c r="F81" s="23">
        <f>(F82+F83)</f>
        <v>1000</v>
      </c>
      <c r="G81" s="23">
        <v>1000</v>
      </c>
      <c r="H81" s="23">
        <v>0</v>
      </c>
      <c r="I81" s="23">
        <v>0</v>
      </c>
      <c r="J81" s="166" t="s">
        <v>118</v>
      </c>
      <c r="K81" s="167"/>
      <c r="L81" s="23">
        <f>(L82+L83)</f>
        <v>0</v>
      </c>
      <c r="M81" s="22" t="s">
        <v>69</v>
      </c>
    </row>
    <row r="82" spans="1:13" ht="12.75">
      <c r="A82" s="25"/>
      <c r="B82" s="25"/>
      <c r="C82" s="25"/>
      <c r="D82" s="24" t="s">
        <v>117</v>
      </c>
      <c r="E82" s="23">
        <v>7000</v>
      </c>
      <c r="F82" s="23">
        <f>G82+H82++J82+L82</f>
        <v>1000</v>
      </c>
      <c r="G82" s="23">
        <f>G81</f>
        <v>1000</v>
      </c>
      <c r="H82" s="23">
        <v>0</v>
      </c>
      <c r="I82" s="23">
        <v>0</v>
      </c>
      <c r="J82" s="164">
        <v>0</v>
      </c>
      <c r="K82" s="165"/>
      <c r="L82" s="23">
        <v>0</v>
      </c>
      <c r="M82" s="22"/>
    </row>
    <row r="83" spans="1:13" ht="12.75">
      <c r="A83" s="25"/>
      <c r="B83" s="25"/>
      <c r="C83" s="25"/>
      <c r="D83" s="24" t="s">
        <v>116</v>
      </c>
      <c r="E83" s="23">
        <v>0</v>
      </c>
      <c r="F83" s="23">
        <f>G83+H83+J83+L83</f>
        <v>0</v>
      </c>
      <c r="G83" s="23">
        <v>0</v>
      </c>
      <c r="H83" s="23">
        <v>0</v>
      </c>
      <c r="I83" s="23">
        <v>0</v>
      </c>
      <c r="J83" s="164">
        <v>0</v>
      </c>
      <c r="K83" s="165"/>
      <c r="L83" s="23">
        <v>0</v>
      </c>
      <c r="M83" s="22"/>
    </row>
    <row r="84" spans="1:13" ht="54.75" customHeight="1">
      <c r="A84" s="25" t="s">
        <v>272</v>
      </c>
      <c r="B84" s="15">
        <v>926</v>
      </c>
      <c r="C84" s="15">
        <v>92695</v>
      </c>
      <c r="D84" s="16" t="s">
        <v>156</v>
      </c>
      <c r="E84" s="23">
        <f>(E85+E86)</f>
        <v>7000</v>
      </c>
      <c r="F84" s="23">
        <f>(F85+F86)</f>
        <v>1000</v>
      </c>
      <c r="G84" s="23">
        <v>1000</v>
      </c>
      <c r="H84" s="23">
        <v>0</v>
      </c>
      <c r="I84" s="23">
        <v>0</v>
      </c>
      <c r="J84" s="166" t="s">
        <v>118</v>
      </c>
      <c r="K84" s="167"/>
      <c r="L84" s="23">
        <f>(L85+L86)</f>
        <v>0</v>
      </c>
      <c r="M84" s="22" t="s">
        <v>69</v>
      </c>
    </row>
    <row r="85" spans="1:13" ht="12.75">
      <c r="A85" s="25"/>
      <c r="B85" s="25"/>
      <c r="C85" s="25"/>
      <c r="D85" s="24" t="s">
        <v>117</v>
      </c>
      <c r="E85" s="23">
        <v>7000</v>
      </c>
      <c r="F85" s="23">
        <f>G85+H85++J85+L85</f>
        <v>1000</v>
      </c>
      <c r="G85" s="23">
        <f>G84</f>
        <v>1000</v>
      </c>
      <c r="H85" s="23">
        <v>0</v>
      </c>
      <c r="I85" s="23">
        <v>0</v>
      </c>
      <c r="J85" s="164">
        <v>0</v>
      </c>
      <c r="K85" s="165"/>
      <c r="L85" s="23">
        <v>0</v>
      </c>
      <c r="M85" s="22"/>
    </row>
    <row r="86" spans="1:13" ht="12.75">
      <c r="A86" s="25"/>
      <c r="B86" s="25"/>
      <c r="C86" s="25"/>
      <c r="D86" s="24" t="s">
        <v>116</v>
      </c>
      <c r="E86" s="23">
        <v>0</v>
      </c>
      <c r="F86" s="23">
        <f>G86+H86+J86+L86</f>
        <v>0</v>
      </c>
      <c r="G86" s="23">
        <v>0</v>
      </c>
      <c r="H86" s="23">
        <v>0</v>
      </c>
      <c r="I86" s="23">
        <v>0</v>
      </c>
      <c r="J86" s="164">
        <v>0</v>
      </c>
      <c r="K86" s="165"/>
      <c r="L86" s="23">
        <v>0</v>
      </c>
      <c r="M86" s="22"/>
    </row>
    <row r="87" spans="1:13" ht="56.25">
      <c r="A87" s="25" t="s">
        <v>362</v>
      </c>
      <c r="B87" s="15">
        <v>926</v>
      </c>
      <c r="C87" s="15">
        <v>92695</v>
      </c>
      <c r="D87" s="16" t="s">
        <v>119</v>
      </c>
      <c r="E87" s="23">
        <f>(E88+E89)</f>
        <v>7000</v>
      </c>
      <c r="F87" s="23">
        <f>(F88+F89)</f>
        <v>1000</v>
      </c>
      <c r="G87" s="23">
        <v>1000</v>
      </c>
      <c r="H87" s="23">
        <v>0</v>
      </c>
      <c r="I87" s="23">
        <v>0</v>
      </c>
      <c r="J87" s="166" t="s">
        <v>118</v>
      </c>
      <c r="K87" s="167"/>
      <c r="L87" s="23">
        <f>(L88+L89)</f>
        <v>0</v>
      </c>
      <c r="M87" s="22" t="s">
        <v>69</v>
      </c>
    </row>
    <row r="88" spans="1:13" ht="12.75">
      <c r="A88" s="25"/>
      <c r="B88" s="25"/>
      <c r="C88" s="25"/>
      <c r="D88" s="24" t="s">
        <v>117</v>
      </c>
      <c r="E88" s="23">
        <v>7000</v>
      </c>
      <c r="F88" s="23">
        <f>G88+H88++J88+L88</f>
        <v>1000</v>
      </c>
      <c r="G88" s="23">
        <f>G87</f>
        <v>1000</v>
      </c>
      <c r="H88" s="23">
        <v>0</v>
      </c>
      <c r="I88" s="23">
        <v>0</v>
      </c>
      <c r="J88" s="164">
        <v>0</v>
      </c>
      <c r="K88" s="165"/>
      <c r="L88" s="23">
        <v>0</v>
      </c>
      <c r="M88" s="22"/>
    </row>
    <row r="89" spans="1:13" ht="12.75">
      <c r="A89" s="25"/>
      <c r="B89" s="25"/>
      <c r="C89" s="25"/>
      <c r="D89" s="24" t="s">
        <v>116</v>
      </c>
      <c r="E89" s="23">
        <v>0</v>
      </c>
      <c r="F89" s="23">
        <f>G89+H89+J89+L89</f>
        <v>0</v>
      </c>
      <c r="G89" s="23">
        <v>0</v>
      </c>
      <c r="H89" s="23">
        <v>0</v>
      </c>
      <c r="I89" s="23">
        <v>0</v>
      </c>
      <c r="J89" s="164">
        <v>0</v>
      </c>
      <c r="K89" s="165"/>
      <c r="L89" s="23">
        <v>0</v>
      </c>
      <c r="M89" s="22"/>
    </row>
    <row r="90" spans="1:13" ht="21" customHeight="1">
      <c r="A90" s="171" t="s">
        <v>68</v>
      </c>
      <c r="B90" s="172"/>
      <c r="C90" s="172"/>
      <c r="D90" s="173"/>
      <c r="E90" s="20">
        <f aca="true" t="shared" si="0" ref="E90:I91">SUM(E11+E14+E17+E20+E24+E27+E30+E33+E36+E39+E42+E45+E48+E51+E54+E57+E60+E63+E66+E69+E72+E75+E78+E81+E84+E87)</f>
        <v>22576342.8</v>
      </c>
      <c r="F90" s="20">
        <f t="shared" si="0"/>
        <v>11152461</v>
      </c>
      <c r="G90" s="20">
        <f t="shared" si="0"/>
        <v>3741420</v>
      </c>
      <c r="H90" s="20">
        <f t="shared" si="0"/>
        <v>0</v>
      </c>
      <c r="I90" s="20">
        <f t="shared" si="0"/>
        <v>0</v>
      </c>
      <c r="J90" s="182">
        <v>1375720</v>
      </c>
      <c r="K90" s="183"/>
      <c r="L90" s="20">
        <f>SUM(L11+L14+L17+L20+L24+L27+L30+L33+L36+L39+L42+L45+L48+L51+L54+L57+L60+L63+L66+L69+L72+L75+L78+L81+L84+L87)</f>
        <v>6035321</v>
      </c>
      <c r="M90" s="107" t="s">
        <v>67</v>
      </c>
    </row>
    <row r="91" spans="1:13" ht="21" customHeight="1">
      <c r="A91" s="184" t="s">
        <v>68</v>
      </c>
      <c r="B91" s="185"/>
      <c r="C91" s="186"/>
      <c r="D91" s="21" t="s">
        <v>117</v>
      </c>
      <c r="E91" s="20">
        <f t="shared" si="0"/>
        <v>8635028.4</v>
      </c>
      <c r="F91" s="20">
        <f t="shared" si="0"/>
        <v>3881413</v>
      </c>
      <c r="G91" s="20">
        <f t="shared" si="0"/>
        <v>889609</v>
      </c>
      <c r="H91" s="20">
        <f t="shared" si="0"/>
        <v>0</v>
      </c>
      <c r="I91" s="20">
        <f t="shared" si="0"/>
        <v>0</v>
      </c>
      <c r="J91" s="180">
        <v>341738</v>
      </c>
      <c r="K91" s="181"/>
      <c r="L91" s="20">
        <f>SUM(L12+L15+L18+L21+L25+L28+L31+L34+L37+L40+L43+L46+L49+L52+L55+L58+L61+L64+L67+L70+L73+L76+L79+L82+L85+L88)</f>
        <v>2650066</v>
      </c>
      <c r="M91" s="19" t="s">
        <v>67</v>
      </c>
    </row>
    <row r="92" spans="1:13" ht="21" customHeight="1">
      <c r="A92" s="184" t="s">
        <v>68</v>
      </c>
      <c r="B92" s="185"/>
      <c r="C92" s="186"/>
      <c r="D92" s="21" t="s">
        <v>116</v>
      </c>
      <c r="E92" s="20">
        <f>SUM(E13+E16+E19+E22+E23+E26+E29+E32+E35+E38+E41+E44+E47+E50+E53+E56+E59+E62+E65+E68+E71+E74+E77+E80+E83+E86+E89)</f>
        <v>13941314.4</v>
      </c>
      <c r="F92" s="20">
        <f>SUM(F13+F16+F19+F22+F23+F26+F29+F32+F35+F38+F41+F44+F47+F50+F53+F56+F59+F62+F65+F68+F71+F74+F77+F80+F83+F86+F89)</f>
        <v>7271048</v>
      </c>
      <c r="G92" s="20">
        <f>SUM(G13+G16+G19+G22+G23+G26+G29+G32+G35+G38+G41+G44+G47+G50+G53+G56+G59+G62+G65+G68+G71+G74+G77+G80+G83+G86+G89)</f>
        <v>2851811</v>
      </c>
      <c r="H92" s="20">
        <f>SUM(H13+H16+H19+H22+H23+H26+H29+H32+H35+H38+H41+H44+H47+H50+H53+H56+H59+H62+H65+H68+H71+H74+H77+H80+H83+H86+H89)</f>
        <v>0</v>
      </c>
      <c r="I92" s="20">
        <f>SUM(I13+I16+I19+I22+I23+I26+I29+I32+I35+I38+I41+I44+I47+I50+I53+I56+I59+I62+I65+I68+I71+I74+I77+I80+I83+I86+I89)</f>
        <v>0</v>
      </c>
      <c r="J92" s="180">
        <v>1033982</v>
      </c>
      <c r="K92" s="181"/>
      <c r="L92" s="20">
        <f>SUM(L13+L16+L19+L22+L23+L26+L29+L32+L35+L38+L41+L44+L47+L50+L53+L56+L59+L62+L65+L68+L71+L74+L77+L80+L83+L86+L89)</f>
        <v>3385255</v>
      </c>
      <c r="M92" s="19" t="s">
        <v>67</v>
      </c>
    </row>
    <row r="93" spans="1:13" ht="4.5" customHeight="1">
      <c r="A93" s="29"/>
      <c r="B93" s="29"/>
      <c r="C93" s="29"/>
      <c r="D93" s="29"/>
      <c r="E93" s="29"/>
      <c r="F93" s="29"/>
      <c r="G93" s="38"/>
      <c r="H93" s="29"/>
      <c r="I93" s="29"/>
      <c r="J93" s="187"/>
      <c r="K93" s="187"/>
      <c r="L93" s="29"/>
      <c r="M93" s="29"/>
    </row>
    <row r="94" spans="1:13" ht="12.75">
      <c r="A94" s="179" t="s">
        <v>66</v>
      </c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</row>
    <row r="95" spans="1:13" ht="12.75">
      <c r="A95" s="178" t="s">
        <v>65</v>
      </c>
      <c r="B95" s="178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</row>
    <row r="96" spans="1:13" ht="12.75">
      <c r="A96" s="178" t="s">
        <v>64</v>
      </c>
      <c r="B96" s="178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</row>
    <row r="97" spans="1:13" ht="12.75">
      <c r="A97" s="178" t="s">
        <v>115</v>
      </c>
      <c r="B97" s="178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</row>
    <row r="98" spans="1:13" ht="12.75">
      <c r="A98" s="178" t="s">
        <v>62</v>
      </c>
      <c r="B98" s="178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</row>
    <row r="99" ht="7.5" customHeight="1"/>
    <row r="100" spans="1:13" ht="21" customHeight="1">
      <c r="A100" s="176"/>
      <c r="B100" s="177"/>
      <c r="C100" s="177"/>
      <c r="D100" s="177"/>
      <c r="E100" s="177"/>
      <c r="F100" s="177"/>
      <c r="G100" s="177"/>
      <c r="H100" s="177"/>
      <c r="I100" s="177"/>
      <c r="J100" s="177"/>
      <c r="K100" s="177"/>
      <c r="L100" s="177"/>
      <c r="M100" s="177"/>
    </row>
  </sheetData>
  <sheetProtection/>
  <mergeCells count="109">
    <mergeCell ref="J65:K65"/>
    <mergeCell ref="J54:K54"/>
    <mergeCell ref="J55:K55"/>
    <mergeCell ref="J76:K76"/>
    <mergeCell ref="J74:K74"/>
    <mergeCell ref="J59:K59"/>
    <mergeCell ref="J60:K60"/>
    <mergeCell ref="J61:K61"/>
    <mergeCell ref="J62:K62"/>
    <mergeCell ref="J40:K40"/>
    <mergeCell ref="J45:K45"/>
    <mergeCell ref="J71:K71"/>
    <mergeCell ref="J64:K64"/>
    <mergeCell ref="J66:K66"/>
    <mergeCell ref="J31:K31"/>
    <mergeCell ref="J48:K48"/>
    <mergeCell ref="J57:K57"/>
    <mergeCell ref="J58:K58"/>
    <mergeCell ref="J51:K51"/>
    <mergeCell ref="J47:K47"/>
    <mergeCell ref="J27:K27"/>
    <mergeCell ref="J75:K75"/>
    <mergeCell ref="J43:K43"/>
    <mergeCell ref="J42:K42"/>
    <mergeCell ref="J44:K44"/>
    <mergeCell ref="J73:K73"/>
    <mergeCell ref="J46:K46"/>
    <mergeCell ref="J67:K67"/>
    <mergeCell ref="J38:K38"/>
    <mergeCell ref="A91:C91"/>
    <mergeCell ref="A92:C92"/>
    <mergeCell ref="J93:K93"/>
    <mergeCell ref="J85:K85"/>
    <mergeCell ref="J69:K69"/>
    <mergeCell ref="J70:K70"/>
    <mergeCell ref="J82:K82"/>
    <mergeCell ref="J87:K87"/>
    <mergeCell ref="J79:K79"/>
    <mergeCell ref="J80:K80"/>
    <mergeCell ref="J92:K92"/>
    <mergeCell ref="J86:K86"/>
    <mergeCell ref="J90:K90"/>
    <mergeCell ref="J81:K81"/>
    <mergeCell ref="J89:K89"/>
    <mergeCell ref="J84:K84"/>
    <mergeCell ref="A100:M100"/>
    <mergeCell ref="J83:K83"/>
    <mergeCell ref="A96:M96"/>
    <mergeCell ref="A98:M98"/>
    <mergeCell ref="A90:D90"/>
    <mergeCell ref="A94:M94"/>
    <mergeCell ref="A95:M95"/>
    <mergeCell ref="J91:K91"/>
    <mergeCell ref="J88:K88"/>
    <mergeCell ref="A97:M97"/>
    <mergeCell ref="J16:K16"/>
    <mergeCell ref="B4:B9"/>
    <mergeCell ref="C4:C9"/>
    <mergeCell ref="J21:K21"/>
    <mergeCell ref="G6:G9"/>
    <mergeCell ref="E4:E9"/>
    <mergeCell ref="F4:L4"/>
    <mergeCell ref="J10:K10"/>
    <mergeCell ref="J12:K12"/>
    <mergeCell ref="J6:K9"/>
    <mergeCell ref="J1:M1"/>
    <mergeCell ref="L6:L9"/>
    <mergeCell ref="A2:M2"/>
    <mergeCell ref="A4:A9"/>
    <mergeCell ref="M4:M9"/>
    <mergeCell ref="I7:I9"/>
    <mergeCell ref="D4:D9"/>
    <mergeCell ref="G5:L5"/>
    <mergeCell ref="F5:F9"/>
    <mergeCell ref="J15:K15"/>
    <mergeCell ref="J28:K28"/>
    <mergeCell ref="J11:K11"/>
    <mergeCell ref="H6:H9"/>
    <mergeCell ref="J13:K13"/>
    <mergeCell ref="J41:K41"/>
    <mergeCell ref="J24:K24"/>
    <mergeCell ref="J26:K26"/>
    <mergeCell ref="J14:K14"/>
    <mergeCell ref="J35:K35"/>
    <mergeCell ref="J20:K20"/>
    <mergeCell ref="J17:K17"/>
    <mergeCell ref="J18:K18"/>
    <mergeCell ref="J19:K19"/>
    <mergeCell ref="J23:K23"/>
    <mergeCell ref="J37:K37"/>
    <mergeCell ref="J25:K25"/>
    <mergeCell ref="J30:K30"/>
    <mergeCell ref="J22:K22"/>
    <mergeCell ref="J39:K39"/>
    <mergeCell ref="J33:K33"/>
    <mergeCell ref="J32:K32"/>
    <mergeCell ref="J29:K29"/>
    <mergeCell ref="J36:K36"/>
    <mergeCell ref="J34:K34"/>
    <mergeCell ref="J49:K49"/>
    <mergeCell ref="J50:K50"/>
    <mergeCell ref="J63:K63"/>
    <mergeCell ref="J56:K56"/>
    <mergeCell ref="J52:K52"/>
    <mergeCell ref="J78:K78"/>
    <mergeCell ref="J77:K77"/>
    <mergeCell ref="J53:K53"/>
    <mergeCell ref="J72:K72"/>
    <mergeCell ref="J68:K6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K44"/>
  <sheetViews>
    <sheetView view="pageLayout" workbookViewId="0" topLeftCell="A1">
      <selection activeCell="I10" sqref="I10"/>
    </sheetView>
  </sheetViews>
  <sheetFormatPr defaultColWidth="9.33203125" defaultRowHeight="12.75"/>
  <cols>
    <col min="1" max="1" width="4.83203125" style="9" customWidth="1"/>
    <col min="2" max="2" width="6.5" style="9" customWidth="1"/>
    <col min="3" max="3" width="7.5" style="9" customWidth="1"/>
    <col min="4" max="4" width="21.83203125" style="9" customWidth="1"/>
    <col min="5" max="5" width="13" style="9" customWidth="1"/>
    <col min="6" max="6" width="12.33203125" style="9" customWidth="1"/>
    <col min="7" max="7" width="9" style="9" customWidth="1"/>
    <col min="8" max="8" width="8.83203125" style="9" customWidth="1"/>
    <col min="9" max="9" width="13.16015625" style="9" customWidth="1"/>
    <col min="10" max="10" width="9.5" style="9" customWidth="1"/>
    <col min="11" max="11" width="11.66015625" style="9" customWidth="1"/>
    <col min="12" max="16384" width="9.33203125" style="9" customWidth="1"/>
  </cols>
  <sheetData>
    <row r="1" spans="1:11" ht="18">
      <c r="A1" s="196" t="s">
        <v>251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ht="10.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18" t="s">
        <v>0</v>
      </c>
    </row>
    <row r="3" spans="1:11" s="10" customFormat="1" ht="19.5" customHeight="1">
      <c r="A3" s="197" t="s">
        <v>114</v>
      </c>
      <c r="B3" s="197" t="s">
        <v>1</v>
      </c>
      <c r="C3" s="197" t="s">
        <v>113</v>
      </c>
      <c r="D3" s="198" t="s">
        <v>112</v>
      </c>
      <c r="E3" s="198" t="s">
        <v>111</v>
      </c>
      <c r="F3" s="198"/>
      <c r="G3" s="198"/>
      <c r="H3" s="198"/>
      <c r="I3" s="198"/>
      <c r="J3" s="198"/>
      <c r="K3" s="198" t="s">
        <v>110</v>
      </c>
    </row>
    <row r="4" spans="1:11" s="10" customFormat="1" ht="19.5" customHeight="1">
      <c r="A4" s="197"/>
      <c r="B4" s="197"/>
      <c r="C4" s="197"/>
      <c r="D4" s="198"/>
      <c r="E4" s="198" t="s">
        <v>250</v>
      </c>
      <c r="F4" s="198" t="s">
        <v>109</v>
      </c>
      <c r="G4" s="198"/>
      <c r="H4" s="198"/>
      <c r="I4" s="198"/>
      <c r="J4" s="198"/>
      <c r="K4" s="198"/>
    </row>
    <row r="5" spans="1:11" s="10" customFormat="1" ht="19.5" customHeight="1">
      <c r="A5" s="197"/>
      <c r="B5" s="197"/>
      <c r="C5" s="197"/>
      <c r="D5" s="198"/>
      <c r="E5" s="198"/>
      <c r="F5" s="194" t="s">
        <v>108</v>
      </c>
      <c r="G5" s="191" t="s">
        <v>107</v>
      </c>
      <c r="H5" s="79" t="s">
        <v>25</v>
      </c>
      <c r="I5" s="194" t="s">
        <v>106</v>
      </c>
      <c r="J5" s="191" t="s">
        <v>105</v>
      </c>
      <c r="K5" s="198"/>
    </row>
    <row r="6" spans="1:11" s="10" customFormat="1" ht="29.25" customHeight="1">
      <c r="A6" s="197"/>
      <c r="B6" s="197"/>
      <c r="C6" s="197"/>
      <c r="D6" s="198"/>
      <c r="E6" s="198"/>
      <c r="F6" s="192"/>
      <c r="G6" s="192"/>
      <c r="H6" s="195" t="s">
        <v>104</v>
      </c>
      <c r="I6" s="192"/>
      <c r="J6" s="192"/>
      <c r="K6" s="198"/>
    </row>
    <row r="7" spans="1:11" s="10" customFormat="1" ht="19.5" customHeight="1">
      <c r="A7" s="197"/>
      <c r="B7" s="197"/>
      <c r="C7" s="197"/>
      <c r="D7" s="198"/>
      <c r="E7" s="198"/>
      <c r="F7" s="192"/>
      <c r="G7" s="192"/>
      <c r="H7" s="195"/>
      <c r="I7" s="192"/>
      <c r="J7" s="192"/>
      <c r="K7" s="198"/>
    </row>
    <row r="8" spans="1:11" s="10" customFormat="1" ht="51.75" customHeight="1">
      <c r="A8" s="197"/>
      <c r="B8" s="197"/>
      <c r="C8" s="197"/>
      <c r="D8" s="198"/>
      <c r="E8" s="198"/>
      <c r="F8" s="193"/>
      <c r="G8" s="193"/>
      <c r="H8" s="195"/>
      <c r="I8" s="193"/>
      <c r="J8" s="193"/>
      <c r="K8" s="198"/>
    </row>
    <row r="9" spans="1:11" ht="7.5" customHeight="1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</row>
    <row r="10" spans="1:11" ht="57" customHeight="1">
      <c r="A10" s="15" t="s">
        <v>103</v>
      </c>
      <c r="B10" s="15">
        <v>600</v>
      </c>
      <c r="C10" s="15">
        <v>60014</v>
      </c>
      <c r="D10" s="14" t="s">
        <v>249</v>
      </c>
      <c r="E10" s="82">
        <v>80000</v>
      </c>
      <c r="F10" s="82">
        <v>80000</v>
      </c>
      <c r="G10" s="82">
        <v>0</v>
      </c>
      <c r="H10" s="82">
        <v>0</v>
      </c>
      <c r="I10" s="16" t="s">
        <v>71</v>
      </c>
      <c r="J10" s="81">
        <v>0</v>
      </c>
      <c r="K10" s="13" t="s">
        <v>92</v>
      </c>
    </row>
    <row r="11" spans="1:11" ht="51" customHeight="1">
      <c r="A11" s="15" t="s">
        <v>102</v>
      </c>
      <c r="B11" s="15">
        <v>600</v>
      </c>
      <c r="C11" s="15">
        <v>60014</v>
      </c>
      <c r="D11" s="14" t="s">
        <v>269</v>
      </c>
      <c r="E11" s="82">
        <v>236101</v>
      </c>
      <c r="F11" s="82">
        <v>236101</v>
      </c>
      <c r="G11" s="82">
        <v>0</v>
      </c>
      <c r="H11" s="82">
        <v>0</v>
      </c>
      <c r="I11" s="16" t="s">
        <v>71</v>
      </c>
      <c r="J11" s="81">
        <v>0</v>
      </c>
      <c r="K11" s="13" t="s">
        <v>92</v>
      </c>
    </row>
    <row r="12" spans="1:11" ht="51" customHeight="1">
      <c r="A12" s="15" t="s">
        <v>101</v>
      </c>
      <c r="B12" s="15">
        <v>600</v>
      </c>
      <c r="C12" s="15">
        <v>60014</v>
      </c>
      <c r="D12" s="14" t="s">
        <v>248</v>
      </c>
      <c r="E12" s="82">
        <v>13899</v>
      </c>
      <c r="F12" s="82">
        <v>13899</v>
      </c>
      <c r="G12" s="82">
        <v>0</v>
      </c>
      <c r="H12" s="82">
        <v>0</v>
      </c>
      <c r="I12" s="16" t="s">
        <v>71</v>
      </c>
      <c r="J12" s="81">
        <v>0</v>
      </c>
      <c r="K12" s="13" t="s">
        <v>92</v>
      </c>
    </row>
    <row r="13" spans="1:11" ht="84.75" customHeight="1">
      <c r="A13" s="15" t="s">
        <v>100</v>
      </c>
      <c r="B13" s="15">
        <v>600</v>
      </c>
      <c r="C13" s="15">
        <v>60014</v>
      </c>
      <c r="D13" s="84" t="s">
        <v>247</v>
      </c>
      <c r="E13" s="82">
        <v>648170</v>
      </c>
      <c r="F13" s="82">
        <v>390862</v>
      </c>
      <c r="G13" s="82">
        <v>0</v>
      </c>
      <c r="H13" s="82">
        <v>0</v>
      </c>
      <c r="I13" s="16" t="s">
        <v>257</v>
      </c>
      <c r="J13" s="81">
        <v>0</v>
      </c>
      <c r="K13" s="13" t="s">
        <v>92</v>
      </c>
    </row>
    <row r="14" spans="1:11" ht="115.5" customHeight="1">
      <c r="A14" s="15" t="s">
        <v>99</v>
      </c>
      <c r="B14" s="15">
        <v>600</v>
      </c>
      <c r="C14" s="15">
        <v>60014</v>
      </c>
      <c r="D14" s="84" t="s">
        <v>246</v>
      </c>
      <c r="E14" s="82">
        <v>722714</v>
      </c>
      <c r="F14" s="82">
        <v>434888</v>
      </c>
      <c r="G14" s="82">
        <v>0</v>
      </c>
      <c r="H14" s="82">
        <v>0</v>
      </c>
      <c r="I14" s="16" t="s">
        <v>268</v>
      </c>
      <c r="J14" s="81">
        <v>0</v>
      </c>
      <c r="K14" s="13" t="s">
        <v>92</v>
      </c>
    </row>
    <row r="15" spans="1:11" ht="72" customHeight="1">
      <c r="A15" s="15" t="s">
        <v>98</v>
      </c>
      <c r="B15" s="15">
        <v>600</v>
      </c>
      <c r="C15" s="15">
        <v>60014</v>
      </c>
      <c r="D15" s="14" t="s">
        <v>245</v>
      </c>
      <c r="E15" s="82">
        <v>320231</v>
      </c>
      <c r="F15" s="82">
        <v>193044</v>
      </c>
      <c r="G15" s="82">
        <v>0</v>
      </c>
      <c r="H15" s="82">
        <v>0</v>
      </c>
      <c r="I15" s="16" t="s">
        <v>256</v>
      </c>
      <c r="J15" s="81">
        <v>0</v>
      </c>
      <c r="K15" s="13" t="s">
        <v>92</v>
      </c>
    </row>
    <row r="16" spans="1:11" ht="74.25" customHeight="1">
      <c r="A16" s="15" t="s">
        <v>97</v>
      </c>
      <c r="B16" s="15">
        <v>600</v>
      </c>
      <c r="C16" s="15">
        <v>60014</v>
      </c>
      <c r="D16" s="84" t="s">
        <v>356</v>
      </c>
      <c r="E16" s="82">
        <v>10000</v>
      </c>
      <c r="F16" s="82">
        <v>10000</v>
      </c>
      <c r="G16" s="82">
        <v>0</v>
      </c>
      <c r="H16" s="82">
        <v>0</v>
      </c>
      <c r="I16" s="16" t="s">
        <v>71</v>
      </c>
      <c r="J16" s="81">
        <v>0</v>
      </c>
      <c r="K16" s="13" t="s">
        <v>92</v>
      </c>
    </row>
    <row r="17" spans="1:11" ht="64.5" customHeight="1">
      <c r="A17" s="15" t="s">
        <v>96</v>
      </c>
      <c r="B17" s="15">
        <v>600</v>
      </c>
      <c r="C17" s="15">
        <v>60014</v>
      </c>
      <c r="D17" s="14" t="s">
        <v>358</v>
      </c>
      <c r="E17" s="82">
        <v>64000</v>
      </c>
      <c r="F17" s="82">
        <v>64000</v>
      </c>
      <c r="G17" s="82">
        <v>0</v>
      </c>
      <c r="H17" s="82">
        <v>0</v>
      </c>
      <c r="I17" s="16" t="s">
        <v>71</v>
      </c>
      <c r="J17" s="81">
        <v>0</v>
      </c>
      <c r="K17" s="13" t="s">
        <v>92</v>
      </c>
    </row>
    <row r="18" spans="1:11" ht="88.5" customHeight="1">
      <c r="A18" s="15" t="s">
        <v>95</v>
      </c>
      <c r="B18" s="15">
        <v>600</v>
      </c>
      <c r="C18" s="15">
        <v>60014</v>
      </c>
      <c r="D18" s="14" t="s">
        <v>357</v>
      </c>
      <c r="E18" s="82">
        <v>55000</v>
      </c>
      <c r="F18" s="82">
        <v>55000</v>
      </c>
      <c r="G18" s="82">
        <v>0</v>
      </c>
      <c r="H18" s="82">
        <v>0</v>
      </c>
      <c r="I18" s="16" t="s">
        <v>71</v>
      </c>
      <c r="J18" s="81">
        <v>0</v>
      </c>
      <c r="K18" s="13" t="s">
        <v>92</v>
      </c>
    </row>
    <row r="19" spans="1:11" ht="60" customHeight="1">
      <c r="A19" s="15" t="s">
        <v>94</v>
      </c>
      <c r="B19" s="15">
        <v>700</v>
      </c>
      <c r="C19" s="15">
        <v>70005</v>
      </c>
      <c r="D19" s="14" t="s">
        <v>244</v>
      </c>
      <c r="E19" s="82">
        <f aca="true" t="shared" si="0" ref="E19:E24">F19</f>
        <v>147600</v>
      </c>
      <c r="F19" s="82">
        <v>147600</v>
      </c>
      <c r="G19" s="82">
        <v>0</v>
      </c>
      <c r="H19" s="82">
        <v>0</v>
      </c>
      <c r="I19" s="16" t="s">
        <v>70</v>
      </c>
      <c r="J19" s="81">
        <v>0</v>
      </c>
      <c r="K19" s="13" t="s">
        <v>69</v>
      </c>
    </row>
    <row r="20" spans="1:11" ht="60" customHeight="1">
      <c r="A20" s="15" t="s">
        <v>93</v>
      </c>
      <c r="B20" s="15">
        <v>710</v>
      </c>
      <c r="C20" s="15">
        <v>71012</v>
      </c>
      <c r="D20" s="14" t="s">
        <v>243</v>
      </c>
      <c r="E20" s="82">
        <f t="shared" si="0"/>
        <v>30000</v>
      </c>
      <c r="F20" s="82">
        <v>30000</v>
      </c>
      <c r="G20" s="82">
        <v>0</v>
      </c>
      <c r="H20" s="82">
        <v>0</v>
      </c>
      <c r="I20" s="16" t="s">
        <v>70</v>
      </c>
      <c r="J20" s="81">
        <v>0</v>
      </c>
      <c r="K20" s="13" t="s">
        <v>69</v>
      </c>
    </row>
    <row r="21" spans="1:11" ht="51" customHeight="1">
      <c r="A21" s="15" t="s">
        <v>91</v>
      </c>
      <c r="B21" s="15">
        <v>750</v>
      </c>
      <c r="C21" s="15">
        <v>75020</v>
      </c>
      <c r="D21" s="14" t="s">
        <v>242</v>
      </c>
      <c r="E21" s="82">
        <f t="shared" si="0"/>
        <v>50000</v>
      </c>
      <c r="F21" s="82">
        <v>50000</v>
      </c>
      <c r="G21" s="82">
        <v>0</v>
      </c>
      <c r="H21" s="82">
        <v>0</v>
      </c>
      <c r="I21" s="16" t="s">
        <v>70</v>
      </c>
      <c r="J21" s="81">
        <v>0</v>
      </c>
      <c r="K21" s="13" t="s">
        <v>69</v>
      </c>
    </row>
    <row r="22" spans="1:11" ht="47.25" customHeight="1">
      <c r="A22" s="15" t="s">
        <v>90</v>
      </c>
      <c r="B22" s="15">
        <v>750</v>
      </c>
      <c r="C22" s="15">
        <v>75020</v>
      </c>
      <c r="D22" s="14" t="s">
        <v>84</v>
      </c>
      <c r="E22" s="82">
        <f t="shared" si="0"/>
        <v>30000</v>
      </c>
      <c r="F22" s="82">
        <v>30000</v>
      </c>
      <c r="G22" s="82">
        <v>0</v>
      </c>
      <c r="H22" s="82">
        <v>0</v>
      </c>
      <c r="I22" s="16" t="s">
        <v>70</v>
      </c>
      <c r="J22" s="81">
        <v>0</v>
      </c>
      <c r="K22" s="13" t="s">
        <v>69</v>
      </c>
    </row>
    <row r="23" spans="1:11" ht="68.25">
      <c r="A23" s="15" t="s">
        <v>89</v>
      </c>
      <c r="B23" s="15">
        <v>801</v>
      </c>
      <c r="C23" s="15">
        <v>80115</v>
      </c>
      <c r="D23" s="14" t="s">
        <v>241</v>
      </c>
      <c r="E23" s="82">
        <f t="shared" si="0"/>
        <v>180000</v>
      </c>
      <c r="F23" s="82">
        <v>180000</v>
      </c>
      <c r="G23" s="82">
        <v>0</v>
      </c>
      <c r="H23" s="82">
        <v>0</v>
      </c>
      <c r="I23" s="16" t="s">
        <v>70</v>
      </c>
      <c r="J23" s="81">
        <v>0</v>
      </c>
      <c r="K23" s="13" t="s">
        <v>78</v>
      </c>
    </row>
    <row r="24" spans="1:11" ht="45">
      <c r="A24" s="15" t="s">
        <v>88</v>
      </c>
      <c r="B24" s="15">
        <v>801</v>
      </c>
      <c r="C24" s="15">
        <v>80120</v>
      </c>
      <c r="D24" s="14" t="s">
        <v>240</v>
      </c>
      <c r="E24" s="82">
        <f t="shared" si="0"/>
        <v>284640</v>
      </c>
      <c r="F24" s="82">
        <v>284640</v>
      </c>
      <c r="G24" s="82">
        <v>0</v>
      </c>
      <c r="H24" s="82">
        <v>0</v>
      </c>
      <c r="I24" s="16" t="s">
        <v>70</v>
      </c>
      <c r="J24" s="81">
        <v>0</v>
      </c>
      <c r="K24" s="13" t="s">
        <v>69</v>
      </c>
    </row>
    <row r="25" spans="1:11" ht="80.25" customHeight="1">
      <c r="A25" s="15" t="s">
        <v>87</v>
      </c>
      <c r="B25" s="15">
        <v>801</v>
      </c>
      <c r="C25" s="15">
        <v>80120</v>
      </c>
      <c r="D25" s="14" t="s">
        <v>254</v>
      </c>
      <c r="E25" s="82">
        <f>F25</f>
        <v>17220</v>
      </c>
      <c r="F25" s="82">
        <v>17220</v>
      </c>
      <c r="G25" s="82">
        <v>0</v>
      </c>
      <c r="H25" s="82">
        <v>0</v>
      </c>
      <c r="I25" s="16" t="s">
        <v>70</v>
      </c>
      <c r="J25" s="81">
        <v>0</v>
      </c>
      <c r="K25" s="13" t="s">
        <v>76</v>
      </c>
    </row>
    <row r="26" spans="1:11" ht="65.25" customHeight="1">
      <c r="A26" s="15" t="s">
        <v>86</v>
      </c>
      <c r="B26" s="15">
        <v>801</v>
      </c>
      <c r="C26" s="15">
        <v>80120</v>
      </c>
      <c r="D26" s="14" t="s">
        <v>255</v>
      </c>
      <c r="E26" s="82">
        <f>F26</f>
        <v>90000</v>
      </c>
      <c r="F26" s="82">
        <v>90000</v>
      </c>
      <c r="G26" s="82">
        <v>0</v>
      </c>
      <c r="H26" s="82">
        <v>0</v>
      </c>
      <c r="I26" s="16" t="s">
        <v>70</v>
      </c>
      <c r="J26" s="81">
        <v>0</v>
      </c>
      <c r="K26" s="13" t="s">
        <v>69</v>
      </c>
    </row>
    <row r="27" spans="1:11" ht="45">
      <c r="A27" s="15" t="s">
        <v>85</v>
      </c>
      <c r="B27" s="15">
        <v>852</v>
      </c>
      <c r="C27" s="15">
        <v>85202</v>
      </c>
      <c r="D27" s="14" t="s">
        <v>239</v>
      </c>
      <c r="E27" s="82">
        <v>220000</v>
      </c>
      <c r="F27" s="82">
        <v>220000</v>
      </c>
      <c r="G27" s="82">
        <v>0</v>
      </c>
      <c r="H27" s="82">
        <v>0</v>
      </c>
      <c r="I27" s="16" t="s">
        <v>75</v>
      </c>
      <c r="J27" s="81">
        <v>0</v>
      </c>
      <c r="K27" s="13" t="s">
        <v>74</v>
      </c>
    </row>
    <row r="28" spans="1:11" ht="45">
      <c r="A28" s="15" t="s">
        <v>83</v>
      </c>
      <c r="B28" s="15">
        <v>852</v>
      </c>
      <c r="C28" s="15">
        <v>85202</v>
      </c>
      <c r="D28" s="14" t="s">
        <v>266</v>
      </c>
      <c r="E28" s="82">
        <v>20000</v>
      </c>
      <c r="F28" s="82">
        <v>20000</v>
      </c>
      <c r="G28" s="82">
        <v>0</v>
      </c>
      <c r="H28" s="82">
        <v>0</v>
      </c>
      <c r="I28" s="16" t="s">
        <v>75</v>
      </c>
      <c r="J28" s="81">
        <v>0</v>
      </c>
      <c r="K28" s="13" t="s">
        <v>74</v>
      </c>
    </row>
    <row r="29" spans="1:11" ht="45">
      <c r="A29" s="15" t="s">
        <v>82</v>
      </c>
      <c r="B29" s="15">
        <v>852</v>
      </c>
      <c r="C29" s="15">
        <v>85202</v>
      </c>
      <c r="D29" s="14" t="s">
        <v>267</v>
      </c>
      <c r="E29" s="82">
        <v>27000</v>
      </c>
      <c r="F29" s="82">
        <v>27000</v>
      </c>
      <c r="G29" s="82">
        <v>0</v>
      </c>
      <c r="H29" s="82">
        <v>0</v>
      </c>
      <c r="I29" s="16" t="s">
        <v>75</v>
      </c>
      <c r="J29" s="81">
        <v>0</v>
      </c>
      <c r="K29" s="13" t="s">
        <v>74</v>
      </c>
    </row>
    <row r="30" spans="1:11" ht="45">
      <c r="A30" s="15" t="s">
        <v>81</v>
      </c>
      <c r="B30" s="15">
        <v>853</v>
      </c>
      <c r="C30" s="15">
        <v>85311</v>
      </c>
      <c r="D30" s="14" t="s">
        <v>73</v>
      </c>
      <c r="E30" s="82">
        <v>60000</v>
      </c>
      <c r="F30" s="82">
        <v>60000</v>
      </c>
      <c r="G30" s="82">
        <v>0</v>
      </c>
      <c r="H30" s="82">
        <v>0</v>
      </c>
      <c r="I30" s="16" t="s">
        <v>71</v>
      </c>
      <c r="J30" s="81">
        <v>0</v>
      </c>
      <c r="K30" s="13" t="s">
        <v>72</v>
      </c>
    </row>
    <row r="31" spans="1:11" ht="78.75" customHeight="1">
      <c r="A31" s="15" t="s">
        <v>80</v>
      </c>
      <c r="B31" s="15">
        <v>855</v>
      </c>
      <c r="C31" s="15">
        <v>85510</v>
      </c>
      <c r="D31" s="14" t="s">
        <v>238</v>
      </c>
      <c r="E31" s="82">
        <v>2278261</v>
      </c>
      <c r="F31" s="82">
        <v>2278261</v>
      </c>
      <c r="G31" s="82">
        <v>0</v>
      </c>
      <c r="H31" s="82">
        <v>0</v>
      </c>
      <c r="I31" s="16" t="s">
        <v>71</v>
      </c>
      <c r="J31" s="81">
        <v>0</v>
      </c>
      <c r="K31" s="13" t="s">
        <v>69</v>
      </c>
    </row>
    <row r="32" spans="1:11" ht="48.75" customHeight="1">
      <c r="A32" s="188" t="s">
        <v>68</v>
      </c>
      <c r="B32" s="189"/>
      <c r="C32" s="189"/>
      <c r="D32" s="190"/>
      <c r="E32" s="85">
        <f>SUM(E10:E31)</f>
        <v>5584836</v>
      </c>
      <c r="F32" s="85">
        <f>SUM(F10:F31)</f>
        <v>4912515</v>
      </c>
      <c r="G32" s="85">
        <f>SUM(G10:G31)</f>
        <v>0</v>
      </c>
      <c r="H32" s="85">
        <f>SUM(H10:H31)</f>
        <v>0</v>
      </c>
      <c r="I32" s="86">
        <v>672321</v>
      </c>
      <c r="J32" s="87">
        <f>SUM(J10:J31)</f>
        <v>0</v>
      </c>
      <c r="K32" s="12" t="s">
        <v>67</v>
      </c>
    </row>
    <row r="33" spans="1:11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2.75">
      <c r="A34" s="10" t="s">
        <v>66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12.75">
      <c r="A35" s="10" t="s">
        <v>65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12.75">
      <c r="A36" s="10" t="s">
        <v>64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12.75">
      <c r="A37" s="10" t="s">
        <v>63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</row>
    <row r="38" spans="1:11" ht="12.75">
      <c r="A38" s="10" t="s">
        <v>62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39" spans="1:11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</row>
    <row r="40" spans="1:11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</row>
    <row r="41" spans="1:11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</row>
    <row r="42" spans="1:11" ht="12.75">
      <c r="A42" s="10"/>
      <c r="B42" s="10"/>
      <c r="C42" s="10"/>
      <c r="D42" s="10"/>
      <c r="E42" s="11"/>
      <c r="F42" s="10"/>
      <c r="G42" s="10"/>
      <c r="H42" s="10"/>
      <c r="I42" s="10"/>
      <c r="J42" s="10"/>
      <c r="K42" s="10"/>
    </row>
    <row r="43" spans="1:11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pans="1:9" ht="12.75">
      <c r="A44" s="10"/>
      <c r="B44" s="10"/>
      <c r="C44" s="10"/>
      <c r="D44" s="10"/>
      <c r="E44" s="10"/>
      <c r="F44" s="10"/>
      <c r="G44" s="10"/>
      <c r="H44" s="10"/>
      <c r="I44" s="10"/>
    </row>
  </sheetData>
  <sheetProtection/>
  <mergeCells count="15">
    <mergeCell ref="A1:K1"/>
    <mergeCell ref="A3:A8"/>
    <mergeCell ref="B3:B8"/>
    <mergeCell ref="C3:C8"/>
    <mergeCell ref="D3:D8"/>
    <mergeCell ref="E3:J3"/>
    <mergeCell ref="K3:K8"/>
    <mergeCell ref="E4:E8"/>
    <mergeCell ref="F4:J4"/>
    <mergeCell ref="A32:D32"/>
    <mergeCell ref="G5:G8"/>
    <mergeCell ref="I5:I8"/>
    <mergeCell ref="J5:J8"/>
    <mergeCell ref="F5:F8"/>
    <mergeCell ref="H6:H8"/>
  </mergeCells>
  <printOptions horizontalCentered="1"/>
  <pageMargins left="0.5118110236220472" right="0.3937007874015748" top="0.984251968503937" bottom="0.7874015748031497" header="0.5118110236220472" footer="0.5118110236220472"/>
  <pageSetup horizontalDpi="300" verticalDpi="300" orientation="portrait" paperSize="9" r:id="rId1"/>
  <headerFooter alignWithMargins="0">
    <oddHeader>&amp;R&amp;9Załącznik nr &amp;A
do uchwały Rady Powiatu w Opatowie nr XXXVIII.25.2021
z dnia 15 kwietnia 2021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I89"/>
  <sheetViews>
    <sheetView zoomScalePageLayoutView="0" workbookViewId="0" topLeftCell="A1">
      <selection activeCell="T2" sqref="T2"/>
    </sheetView>
  </sheetViews>
  <sheetFormatPr defaultColWidth="9.33203125" defaultRowHeight="12.75"/>
  <cols>
    <col min="1" max="1" width="4.66015625" style="33" customWidth="1"/>
    <col min="2" max="2" width="23.66015625" style="33" customWidth="1"/>
    <col min="3" max="3" width="10.66015625" style="33" customWidth="1"/>
    <col min="4" max="4" width="12" style="33" customWidth="1"/>
    <col min="5" max="5" width="7" style="33" customWidth="1"/>
    <col min="6" max="6" width="8.83203125" style="33" customWidth="1"/>
    <col min="7" max="7" width="19" style="33" customWidth="1"/>
    <col min="8" max="8" width="12.33203125" style="33" customWidth="1"/>
    <col min="9" max="9" width="12.66015625" style="33" customWidth="1"/>
    <col min="10" max="16384" width="9.33203125" style="33" customWidth="1"/>
  </cols>
  <sheetData>
    <row r="1" spans="1:9" ht="40.5" customHeight="1">
      <c r="A1" s="34"/>
      <c r="B1" s="34"/>
      <c r="C1" s="34"/>
      <c r="D1" s="34"/>
      <c r="E1" s="34"/>
      <c r="F1" s="34"/>
      <c r="G1" s="202" t="s">
        <v>375</v>
      </c>
      <c r="H1" s="202"/>
      <c r="I1" s="202"/>
    </row>
    <row r="2" spans="1:9" ht="12.75">
      <c r="A2" s="203" t="s">
        <v>305</v>
      </c>
      <c r="B2" s="203"/>
      <c r="C2" s="203"/>
      <c r="D2" s="203"/>
      <c r="E2" s="203"/>
      <c r="F2" s="203"/>
      <c r="G2" s="203"/>
      <c r="H2" s="203"/>
      <c r="I2" s="203"/>
    </row>
    <row r="3" spans="1:9" ht="12.75">
      <c r="A3" s="203"/>
      <c r="B3" s="203"/>
      <c r="C3" s="203"/>
      <c r="D3" s="203"/>
      <c r="E3" s="203"/>
      <c r="F3" s="203"/>
      <c r="G3" s="203"/>
      <c r="H3" s="203"/>
      <c r="I3" s="203"/>
    </row>
    <row r="4" spans="1:9" ht="12.75">
      <c r="A4" s="203"/>
      <c r="B4" s="203"/>
      <c r="C4" s="203"/>
      <c r="D4" s="203"/>
      <c r="E4" s="203"/>
      <c r="F4" s="203"/>
      <c r="G4" s="203"/>
      <c r="H4" s="203"/>
      <c r="I4" s="203"/>
    </row>
    <row r="5" spans="1:9" ht="12.75">
      <c r="A5" s="106"/>
      <c r="B5" s="106"/>
      <c r="C5" s="106"/>
      <c r="D5" s="106"/>
      <c r="E5" s="106"/>
      <c r="F5" s="106"/>
      <c r="G5" s="106"/>
      <c r="H5" s="106"/>
      <c r="I5" s="106"/>
    </row>
    <row r="6" spans="1:9" ht="22.5" customHeight="1">
      <c r="A6" s="204" t="s">
        <v>304</v>
      </c>
      <c r="B6" s="204" t="s">
        <v>303</v>
      </c>
      <c r="C6" s="204" t="s">
        <v>302</v>
      </c>
      <c r="D6" s="204" t="s">
        <v>110</v>
      </c>
      <c r="E6" s="204" t="s">
        <v>1</v>
      </c>
      <c r="F6" s="204" t="s">
        <v>2</v>
      </c>
      <c r="G6" s="204" t="s">
        <v>301</v>
      </c>
      <c r="H6" s="204"/>
      <c r="I6" s="204" t="s">
        <v>300</v>
      </c>
    </row>
    <row r="7" spans="1:9" ht="52.5" customHeight="1">
      <c r="A7" s="204"/>
      <c r="B7" s="204"/>
      <c r="C7" s="204"/>
      <c r="D7" s="204"/>
      <c r="E7" s="204"/>
      <c r="F7" s="204"/>
      <c r="G7" s="42" t="s">
        <v>299</v>
      </c>
      <c r="H7" s="42" t="s">
        <v>298</v>
      </c>
      <c r="I7" s="204"/>
    </row>
    <row r="8" spans="1:9" ht="12.75">
      <c r="A8" s="105">
        <v>1</v>
      </c>
      <c r="B8" s="105">
        <v>2</v>
      </c>
      <c r="C8" s="105">
        <v>3</v>
      </c>
      <c r="D8" s="105">
        <v>4</v>
      </c>
      <c r="E8" s="105">
        <v>5</v>
      </c>
      <c r="F8" s="105">
        <v>6</v>
      </c>
      <c r="G8" s="105">
        <v>7</v>
      </c>
      <c r="H8" s="105">
        <v>8</v>
      </c>
      <c r="I8" s="105">
        <v>9</v>
      </c>
    </row>
    <row r="9" spans="1:9" ht="33.75" customHeight="1">
      <c r="A9" s="108" t="s">
        <v>103</v>
      </c>
      <c r="B9" s="199" t="s">
        <v>285</v>
      </c>
      <c r="C9" s="101" t="s">
        <v>361</v>
      </c>
      <c r="D9" s="101" t="s">
        <v>69</v>
      </c>
      <c r="E9" s="124" t="s">
        <v>354</v>
      </c>
      <c r="F9" s="124" t="s">
        <v>351</v>
      </c>
      <c r="G9" s="100" t="s">
        <v>283</v>
      </c>
      <c r="H9" s="93">
        <f>H10+H14</f>
        <v>4608709</v>
      </c>
      <c r="I9" s="93">
        <f>I10+I14</f>
        <v>1865378</v>
      </c>
    </row>
    <row r="10" spans="1:9" ht="27" customHeight="1">
      <c r="A10" s="109"/>
      <c r="B10" s="200"/>
      <c r="C10" s="125"/>
      <c r="D10" s="125"/>
      <c r="E10" s="126"/>
      <c r="F10" s="126"/>
      <c r="G10" s="100" t="s">
        <v>278</v>
      </c>
      <c r="H10" s="93">
        <f>H11+H12+H13</f>
        <v>44403</v>
      </c>
      <c r="I10" s="93">
        <f>I11+I12+I13</f>
        <v>14800</v>
      </c>
    </row>
    <row r="11" spans="1:9" ht="15" customHeight="1">
      <c r="A11" s="109"/>
      <c r="B11" s="199" t="s">
        <v>352</v>
      </c>
      <c r="C11" s="125"/>
      <c r="D11" s="125"/>
      <c r="E11" s="126"/>
      <c r="F11" s="126"/>
      <c r="G11" s="99" t="s">
        <v>276</v>
      </c>
      <c r="H11" s="94">
        <v>6661</v>
      </c>
      <c r="I11" s="94">
        <v>2220</v>
      </c>
    </row>
    <row r="12" spans="1:9" ht="24.75" customHeight="1">
      <c r="A12" s="109"/>
      <c r="B12" s="201"/>
      <c r="C12" s="125"/>
      <c r="D12" s="125"/>
      <c r="E12" s="126"/>
      <c r="F12" s="126"/>
      <c r="G12" s="97" t="s">
        <v>275</v>
      </c>
      <c r="H12" s="94">
        <v>0</v>
      </c>
      <c r="I12" s="94">
        <v>0</v>
      </c>
    </row>
    <row r="13" spans="1:9" ht="36" customHeight="1">
      <c r="A13" s="109"/>
      <c r="B13" s="201" t="s">
        <v>355</v>
      </c>
      <c r="C13" s="125"/>
      <c r="D13" s="125"/>
      <c r="E13" s="126"/>
      <c r="F13" s="126"/>
      <c r="G13" s="97" t="s">
        <v>274</v>
      </c>
      <c r="H13" s="94">
        <v>37742</v>
      </c>
      <c r="I13" s="94">
        <v>12580</v>
      </c>
    </row>
    <row r="14" spans="1:9" ht="14.25" customHeight="1">
      <c r="A14" s="109"/>
      <c r="B14" s="201"/>
      <c r="C14" s="125"/>
      <c r="D14" s="125"/>
      <c r="E14" s="126"/>
      <c r="F14" s="126"/>
      <c r="G14" s="100" t="s">
        <v>277</v>
      </c>
      <c r="H14" s="93">
        <f>H15+H16+H17+H18</f>
        <v>4564306</v>
      </c>
      <c r="I14" s="93">
        <f>I15+I16+I17+I18</f>
        <v>1850578</v>
      </c>
    </row>
    <row r="15" spans="1:9" ht="16.5" customHeight="1">
      <c r="A15" s="109"/>
      <c r="B15" s="201"/>
      <c r="C15" s="125"/>
      <c r="D15" s="125"/>
      <c r="E15" s="126"/>
      <c r="F15" s="126"/>
      <c r="G15" s="99" t="s">
        <v>276</v>
      </c>
      <c r="H15" s="94">
        <v>684646</v>
      </c>
      <c r="I15" s="94">
        <v>277587</v>
      </c>
    </row>
    <row r="16" spans="1:9" ht="24.75" customHeight="1">
      <c r="A16" s="109"/>
      <c r="B16" s="201"/>
      <c r="C16" s="125"/>
      <c r="D16" s="125"/>
      <c r="E16" s="126"/>
      <c r="F16" s="126"/>
      <c r="G16" s="97" t="s">
        <v>275</v>
      </c>
      <c r="H16" s="94">
        <v>0</v>
      </c>
      <c r="I16" s="94">
        <v>0</v>
      </c>
    </row>
    <row r="17" spans="1:9" ht="36" customHeight="1">
      <c r="A17" s="109"/>
      <c r="B17" s="201" t="s">
        <v>353</v>
      </c>
      <c r="C17" s="125"/>
      <c r="D17" s="125"/>
      <c r="E17" s="126"/>
      <c r="F17" s="126"/>
      <c r="G17" s="97" t="s">
        <v>274</v>
      </c>
      <c r="H17" s="94">
        <v>3879660</v>
      </c>
      <c r="I17" s="94">
        <v>1572991</v>
      </c>
    </row>
    <row r="18" spans="1:9" ht="27.75" customHeight="1">
      <c r="A18" s="110"/>
      <c r="B18" s="200"/>
      <c r="C18" s="127"/>
      <c r="D18" s="127"/>
      <c r="E18" s="128"/>
      <c r="F18" s="128"/>
      <c r="G18" s="129" t="s">
        <v>273</v>
      </c>
      <c r="H18" s="94">
        <v>0</v>
      </c>
      <c r="I18" s="94">
        <v>0</v>
      </c>
    </row>
    <row r="19" spans="1:9" ht="44.25" customHeight="1">
      <c r="A19" s="205" t="s">
        <v>102</v>
      </c>
      <c r="B19" s="95" t="s">
        <v>285</v>
      </c>
      <c r="C19" s="228" t="s">
        <v>297</v>
      </c>
      <c r="D19" s="228" t="s">
        <v>69</v>
      </c>
      <c r="E19" s="231" t="s">
        <v>296</v>
      </c>
      <c r="F19" s="231" t="s">
        <v>295</v>
      </c>
      <c r="G19" s="100" t="s">
        <v>283</v>
      </c>
      <c r="H19" s="93">
        <f>H20+H24</f>
        <v>3002600</v>
      </c>
      <c r="I19" s="93">
        <f>I20+I24</f>
        <v>1990317</v>
      </c>
    </row>
    <row r="20" spans="1:9" ht="23.25" customHeight="1">
      <c r="A20" s="206"/>
      <c r="B20" s="95" t="s">
        <v>294</v>
      </c>
      <c r="C20" s="229"/>
      <c r="D20" s="229"/>
      <c r="E20" s="232"/>
      <c r="F20" s="232"/>
      <c r="G20" s="100" t="s">
        <v>278</v>
      </c>
      <c r="H20" s="93">
        <f>H21+H22+H23</f>
        <v>18000</v>
      </c>
      <c r="I20" s="93">
        <f>I21+I22+I23</f>
        <v>18000</v>
      </c>
    </row>
    <row r="21" spans="1:9" ht="18.75" customHeight="1">
      <c r="A21" s="206"/>
      <c r="B21" s="199" t="s">
        <v>293</v>
      </c>
      <c r="C21" s="229"/>
      <c r="D21" s="229"/>
      <c r="E21" s="232"/>
      <c r="F21" s="232"/>
      <c r="G21" s="99" t="s">
        <v>276</v>
      </c>
      <c r="H21" s="94">
        <v>2700</v>
      </c>
      <c r="I21" s="94">
        <v>2700</v>
      </c>
    </row>
    <row r="22" spans="1:9" ht="24" customHeight="1">
      <c r="A22" s="206"/>
      <c r="B22" s="201"/>
      <c r="C22" s="229"/>
      <c r="D22" s="229"/>
      <c r="E22" s="232"/>
      <c r="F22" s="232"/>
      <c r="G22" s="97" t="s">
        <v>275</v>
      </c>
      <c r="H22" s="94">
        <v>0</v>
      </c>
      <c r="I22" s="94">
        <v>0</v>
      </c>
    </row>
    <row r="23" spans="1:9" ht="34.5" customHeight="1">
      <c r="A23" s="206"/>
      <c r="B23" s="201"/>
      <c r="C23" s="229"/>
      <c r="D23" s="229"/>
      <c r="E23" s="232"/>
      <c r="F23" s="232"/>
      <c r="G23" s="97" t="s">
        <v>274</v>
      </c>
      <c r="H23" s="94">
        <v>15300</v>
      </c>
      <c r="I23" s="94">
        <v>15300</v>
      </c>
    </row>
    <row r="24" spans="1:9" ht="15" customHeight="1">
      <c r="A24" s="206"/>
      <c r="B24" s="201"/>
      <c r="C24" s="229"/>
      <c r="D24" s="229"/>
      <c r="E24" s="232"/>
      <c r="F24" s="232"/>
      <c r="G24" s="100" t="s">
        <v>277</v>
      </c>
      <c r="H24" s="93">
        <f>H25+H26+H27+H28</f>
        <v>2984600</v>
      </c>
      <c r="I24" s="93">
        <f>I25+I26+I27+I28</f>
        <v>1972317</v>
      </c>
    </row>
    <row r="25" spans="1:9" ht="15.75" customHeight="1">
      <c r="A25" s="206"/>
      <c r="B25" s="201"/>
      <c r="C25" s="229"/>
      <c r="D25" s="229"/>
      <c r="E25" s="232"/>
      <c r="F25" s="232"/>
      <c r="G25" s="99" t="s">
        <v>276</v>
      </c>
      <c r="H25" s="94">
        <v>447690</v>
      </c>
      <c r="I25" s="94">
        <v>295847</v>
      </c>
    </row>
    <row r="26" spans="1:9" ht="26.25" customHeight="1">
      <c r="A26" s="206"/>
      <c r="B26" s="201"/>
      <c r="C26" s="229"/>
      <c r="D26" s="229"/>
      <c r="E26" s="232"/>
      <c r="F26" s="232"/>
      <c r="G26" s="97" t="s">
        <v>275</v>
      </c>
      <c r="H26" s="94">
        <v>0</v>
      </c>
      <c r="I26" s="94">
        <v>0</v>
      </c>
    </row>
    <row r="27" spans="1:9" ht="33.75" customHeight="1">
      <c r="A27" s="206"/>
      <c r="B27" s="201"/>
      <c r="C27" s="229"/>
      <c r="D27" s="229"/>
      <c r="E27" s="232"/>
      <c r="F27" s="232"/>
      <c r="G27" s="97" t="s">
        <v>274</v>
      </c>
      <c r="H27" s="94">
        <v>2536910</v>
      </c>
      <c r="I27" s="94">
        <v>1676470</v>
      </c>
    </row>
    <row r="28" spans="1:9" ht="48.75" customHeight="1">
      <c r="A28" s="207"/>
      <c r="B28" s="200"/>
      <c r="C28" s="230"/>
      <c r="D28" s="230"/>
      <c r="E28" s="233"/>
      <c r="F28" s="233"/>
      <c r="G28" s="95" t="s">
        <v>273</v>
      </c>
      <c r="H28" s="94">
        <v>0</v>
      </c>
      <c r="I28" s="94">
        <v>0</v>
      </c>
    </row>
    <row r="29" spans="1:9" ht="14.25" customHeight="1">
      <c r="A29" s="205" t="s">
        <v>101</v>
      </c>
      <c r="B29" s="199" t="s">
        <v>285</v>
      </c>
      <c r="C29" s="102" t="s">
        <v>292</v>
      </c>
      <c r="D29" s="199" t="s">
        <v>69</v>
      </c>
      <c r="E29" s="102">
        <v>754</v>
      </c>
      <c r="F29" s="102">
        <v>75495</v>
      </c>
      <c r="G29" s="100" t="s">
        <v>283</v>
      </c>
      <c r="H29" s="104">
        <f>SUM(H30+H34)</f>
        <v>2857501</v>
      </c>
      <c r="I29" s="104">
        <f>SUM(I30+I34)</f>
        <v>1999777</v>
      </c>
    </row>
    <row r="30" spans="1:9" ht="22.5" customHeight="1">
      <c r="A30" s="206"/>
      <c r="B30" s="208"/>
      <c r="C30" s="111"/>
      <c r="D30" s="201"/>
      <c r="E30" s="98"/>
      <c r="F30" s="98"/>
      <c r="G30" s="100" t="s">
        <v>278</v>
      </c>
      <c r="H30" s="104">
        <f>SUM(H31:H33)</f>
        <v>2721707</v>
      </c>
      <c r="I30" s="104">
        <f>SUM(I31:I33)</f>
        <v>1863983</v>
      </c>
    </row>
    <row r="31" spans="1:9" ht="20.25" customHeight="1">
      <c r="A31" s="206"/>
      <c r="B31" s="208"/>
      <c r="C31" s="111"/>
      <c r="D31" s="201"/>
      <c r="E31" s="98"/>
      <c r="F31" s="98"/>
      <c r="G31" s="99" t="s">
        <v>276</v>
      </c>
      <c r="H31" s="103">
        <v>0</v>
      </c>
      <c r="I31" s="103">
        <v>0</v>
      </c>
    </row>
    <row r="32" spans="1:9" ht="27" customHeight="1">
      <c r="A32" s="206"/>
      <c r="B32" s="209"/>
      <c r="C32" s="111"/>
      <c r="D32" s="201"/>
      <c r="E32" s="98"/>
      <c r="F32" s="98"/>
      <c r="G32" s="97" t="s">
        <v>275</v>
      </c>
      <c r="H32" s="103">
        <v>0</v>
      </c>
      <c r="I32" s="103">
        <v>0</v>
      </c>
    </row>
    <row r="33" spans="1:9" ht="37.5" customHeight="1">
      <c r="A33" s="206"/>
      <c r="B33" s="101" t="s">
        <v>291</v>
      </c>
      <c r="C33" s="111"/>
      <c r="D33" s="201"/>
      <c r="E33" s="98"/>
      <c r="F33" s="98"/>
      <c r="G33" s="97" t="s">
        <v>274</v>
      </c>
      <c r="H33" s="103">
        <v>2721707</v>
      </c>
      <c r="I33" s="103">
        <v>1863983</v>
      </c>
    </row>
    <row r="34" spans="1:9" ht="30" customHeight="1">
      <c r="A34" s="206"/>
      <c r="B34" s="201" t="s">
        <v>290</v>
      </c>
      <c r="C34" s="111"/>
      <c r="D34" s="201"/>
      <c r="E34" s="98"/>
      <c r="F34" s="98"/>
      <c r="G34" s="100" t="s">
        <v>277</v>
      </c>
      <c r="H34" s="104">
        <f>SUM(H35:H38)</f>
        <v>135794</v>
      </c>
      <c r="I34" s="104">
        <f>SUM(I35:I38)</f>
        <v>135794</v>
      </c>
    </row>
    <row r="35" spans="1:9" ht="27.75" customHeight="1">
      <c r="A35" s="206"/>
      <c r="B35" s="201"/>
      <c r="C35" s="111"/>
      <c r="D35" s="201"/>
      <c r="E35" s="98"/>
      <c r="F35" s="98"/>
      <c r="G35" s="99" t="s">
        <v>276</v>
      </c>
      <c r="H35" s="103">
        <v>0</v>
      </c>
      <c r="I35" s="103">
        <v>0</v>
      </c>
    </row>
    <row r="36" spans="1:9" ht="26.25" customHeight="1">
      <c r="A36" s="206"/>
      <c r="B36" s="201"/>
      <c r="C36" s="111"/>
      <c r="D36" s="201"/>
      <c r="E36" s="98"/>
      <c r="F36" s="98"/>
      <c r="G36" s="97" t="s">
        <v>275</v>
      </c>
      <c r="H36" s="103">
        <v>0</v>
      </c>
      <c r="I36" s="103">
        <v>0</v>
      </c>
    </row>
    <row r="37" spans="1:9" ht="39" customHeight="1">
      <c r="A37" s="206"/>
      <c r="B37" s="201" t="s">
        <v>289</v>
      </c>
      <c r="C37" s="111"/>
      <c r="D37" s="201"/>
      <c r="E37" s="98"/>
      <c r="F37" s="98"/>
      <c r="G37" s="97" t="s">
        <v>274</v>
      </c>
      <c r="H37" s="103">
        <v>135794</v>
      </c>
      <c r="I37" s="103">
        <v>135794</v>
      </c>
    </row>
    <row r="38" spans="1:9" ht="48.75" customHeight="1">
      <c r="A38" s="207"/>
      <c r="B38" s="200"/>
      <c r="C38" s="112"/>
      <c r="D38" s="200"/>
      <c r="E38" s="96"/>
      <c r="F38" s="96"/>
      <c r="G38" s="95" t="s">
        <v>273</v>
      </c>
      <c r="H38" s="103">
        <v>0</v>
      </c>
      <c r="I38" s="103">
        <v>0</v>
      </c>
    </row>
    <row r="39" spans="1:9" ht="17.25" customHeight="1">
      <c r="A39" s="205" t="s">
        <v>100</v>
      </c>
      <c r="B39" s="199" t="s">
        <v>285</v>
      </c>
      <c r="C39" s="101" t="s">
        <v>288</v>
      </c>
      <c r="D39" s="199" t="s">
        <v>69</v>
      </c>
      <c r="E39" s="102">
        <v>801</v>
      </c>
      <c r="F39" s="102">
        <v>80102</v>
      </c>
      <c r="G39" s="100" t="s">
        <v>283</v>
      </c>
      <c r="H39" s="93">
        <f>SUM(H40+H44)</f>
        <v>427484</v>
      </c>
      <c r="I39" s="93">
        <f>SUM(I40+I44)</f>
        <v>284357</v>
      </c>
    </row>
    <row r="40" spans="1:9" ht="18.75" customHeight="1">
      <c r="A40" s="206"/>
      <c r="B40" s="208"/>
      <c r="C40" s="111"/>
      <c r="D40" s="201"/>
      <c r="E40" s="98"/>
      <c r="F40" s="98"/>
      <c r="G40" s="100" t="s">
        <v>278</v>
      </c>
      <c r="H40" s="93">
        <f>SUM(H41:H43)</f>
        <v>427484</v>
      </c>
      <c r="I40" s="93">
        <f>SUM(I41:I43)</f>
        <v>284357</v>
      </c>
    </row>
    <row r="41" spans="1:9" ht="18.75" customHeight="1">
      <c r="A41" s="206"/>
      <c r="B41" s="208"/>
      <c r="C41" s="111"/>
      <c r="D41" s="201"/>
      <c r="E41" s="98"/>
      <c r="F41" s="98"/>
      <c r="G41" s="99" t="s">
        <v>276</v>
      </c>
      <c r="H41" s="94">
        <v>43689</v>
      </c>
      <c r="I41" s="94">
        <v>29062</v>
      </c>
    </row>
    <row r="42" spans="1:9" ht="26.25" customHeight="1">
      <c r="A42" s="206"/>
      <c r="B42" s="209"/>
      <c r="C42" s="111"/>
      <c r="D42" s="201"/>
      <c r="E42" s="98"/>
      <c r="F42" s="98"/>
      <c r="G42" s="97" t="s">
        <v>275</v>
      </c>
      <c r="H42" s="94">
        <v>20434</v>
      </c>
      <c r="I42" s="94">
        <v>13593</v>
      </c>
    </row>
    <row r="43" spans="1:9" ht="39" customHeight="1">
      <c r="A43" s="206"/>
      <c r="B43" s="101" t="s">
        <v>282</v>
      </c>
      <c r="C43" s="111"/>
      <c r="D43" s="201"/>
      <c r="E43" s="98"/>
      <c r="F43" s="98"/>
      <c r="G43" s="97" t="s">
        <v>274</v>
      </c>
      <c r="H43" s="94">
        <v>363361</v>
      </c>
      <c r="I43" s="94">
        <v>241702</v>
      </c>
    </row>
    <row r="44" spans="1:9" ht="22.5" customHeight="1">
      <c r="A44" s="206"/>
      <c r="B44" s="201" t="s">
        <v>287</v>
      </c>
      <c r="C44" s="111"/>
      <c r="D44" s="201"/>
      <c r="E44" s="98"/>
      <c r="F44" s="98"/>
      <c r="G44" s="100" t="s">
        <v>277</v>
      </c>
      <c r="H44" s="93">
        <f>SUM(H45:H48)</f>
        <v>0</v>
      </c>
      <c r="I44" s="93">
        <f>SUM(I45:I48)</f>
        <v>0</v>
      </c>
    </row>
    <row r="45" spans="1:9" ht="27.75" customHeight="1">
      <c r="A45" s="206"/>
      <c r="B45" s="201"/>
      <c r="C45" s="111"/>
      <c r="D45" s="201"/>
      <c r="E45" s="98"/>
      <c r="F45" s="98"/>
      <c r="G45" s="99" t="s">
        <v>276</v>
      </c>
      <c r="H45" s="94">
        <v>0</v>
      </c>
      <c r="I45" s="94">
        <v>0</v>
      </c>
    </row>
    <row r="46" spans="1:9" ht="26.25" customHeight="1">
      <c r="A46" s="206"/>
      <c r="B46" s="201"/>
      <c r="C46" s="111"/>
      <c r="D46" s="201"/>
      <c r="E46" s="98"/>
      <c r="F46" s="98"/>
      <c r="G46" s="97" t="s">
        <v>275</v>
      </c>
      <c r="H46" s="94">
        <v>0</v>
      </c>
      <c r="I46" s="94">
        <v>0</v>
      </c>
    </row>
    <row r="47" spans="1:9" ht="36" customHeight="1">
      <c r="A47" s="206"/>
      <c r="B47" s="201" t="s">
        <v>286</v>
      </c>
      <c r="C47" s="111"/>
      <c r="D47" s="201"/>
      <c r="E47" s="98"/>
      <c r="F47" s="98"/>
      <c r="G47" s="97" t="s">
        <v>274</v>
      </c>
      <c r="H47" s="94">
        <v>0</v>
      </c>
      <c r="I47" s="94">
        <v>0</v>
      </c>
    </row>
    <row r="48" spans="1:9" ht="48.75" customHeight="1">
      <c r="A48" s="207"/>
      <c r="B48" s="200"/>
      <c r="C48" s="112"/>
      <c r="D48" s="200"/>
      <c r="E48" s="96"/>
      <c r="F48" s="96"/>
      <c r="G48" s="95" t="s">
        <v>273</v>
      </c>
      <c r="H48" s="94">
        <v>0</v>
      </c>
      <c r="I48" s="94">
        <v>0</v>
      </c>
    </row>
    <row r="49" spans="1:9" ht="17.25" customHeight="1">
      <c r="A49" s="205" t="s">
        <v>99</v>
      </c>
      <c r="B49" s="199" t="s">
        <v>285</v>
      </c>
      <c r="C49" s="101" t="s">
        <v>284</v>
      </c>
      <c r="D49" s="199" t="s">
        <v>69</v>
      </c>
      <c r="E49" s="102">
        <v>801</v>
      </c>
      <c r="F49" s="102">
        <v>80115</v>
      </c>
      <c r="G49" s="100" t="s">
        <v>283</v>
      </c>
      <c r="H49" s="93">
        <f>SUM(H50+H54)</f>
        <v>1893108</v>
      </c>
      <c r="I49" s="93">
        <f>SUM(I50+I54)</f>
        <v>575584</v>
      </c>
    </row>
    <row r="50" spans="1:9" ht="23.25" customHeight="1">
      <c r="A50" s="206"/>
      <c r="B50" s="208"/>
      <c r="C50" s="111"/>
      <c r="D50" s="201"/>
      <c r="E50" s="98"/>
      <c r="F50" s="98"/>
      <c r="G50" s="100" t="s">
        <v>278</v>
      </c>
      <c r="H50" s="93">
        <f>SUM(H51:H53)</f>
        <v>1893108</v>
      </c>
      <c r="I50" s="93">
        <f>SUM(I51:I53)</f>
        <v>575584</v>
      </c>
    </row>
    <row r="51" spans="1:9" ht="22.5" customHeight="1">
      <c r="A51" s="206"/>
      <c r="B51" s="208"/>
      <c r="C51" s="111"/>
      <c r="D51" s="201"/>
      <c r="E51" s="98"/>
      <c r="F51" s="98"/>
      <c r="G51" s="99" t="s">
        <v>276</v>
      </c>
      <c r="H51" s="94">
        <v>0</v>
      </c>
      <c r="I51" s="94">
        <v>0</v>
      </c>
    </row>
    <row r="52" spans="1:9" ht="25.5" customHeight="1">
      <c r="A52" s="206"/>
      <c r="B52" s="209"/>
      <c r="C52" s="111"/>
      <c r="D52" s="201"/>
      <c r="E52" s="98"/>
      <c r="F52" s="98"/>
      <c r="G52" s="97" t="s">
        <v>275</v>
      </c>
      <c r="H52" s="94">
        <v>184010</v>
      </c>
      <c r="I52" s="94">
        <v>59083</v>
      </c>
    </row>
    <row r="53" spans="1:9" ht="37.5" customHeight="1">
      <c r="A53" s="206"/>
      <c r="B53" s="101" t="s">
        <v>282</v>
      </c>
      <c r="C53" s="111"/>
      <c r="D53" s="201"/>
      <c r="E53" s="98"/>
      <c r="F53" s="98"/>
      <c r="G53" s="97" t="s">
        <v>274</v>
      </c>
      <c r="H53" s="94">
        <v>1709098</v>
      </c>
      <c r="I53" s="94">
        <v>516501</v>
      </c>
    </row>
    <row r="54" spans="1:9" ht="14.25" customHeight="1">
      <c r="A54" s="206"/>
      <c r="B54" s="201" t="s">
        <v>281</v>
      </c>
      <c r="C54" s="111"/>
      <c r="D54" s="201"/>
      <c r="E54" s="98"/>
      <c r="F54" s="98"/>
      <c r="G54" s="100" t="s">
        <v>277</v>
      </c>
      <c r="H54" s="93">
        <f>SUM(H55:H58)</f>
        <v>0</v>
      </c>
      <c r="I54" s="93">
        <f>SUM(I55:I58)</f>
        <v>0</v>
      </c>
    </row>
    <row r="55" spans="1:9" ht="13.5" customHeight="1">
      <c r="A55" s="206"/>
      <c r="B55" s="201"/>
      <c r="C55" s="111"/>
      <c r="D55" s="201"/>
      <c r="E55" s="98"/>
      <c r="F55" s="98"/>
      <c r="G55" s="99" t="s">
        <v>276</v>
      </c>
      <c r="H55" s="94">
        <v>0</v>
      </c>
      <c r="I55" s="94">
        <v>0</v>
      </c>
    </row>
    <row r="56" spans="1:9" ht="27.75" customHeight="1">
      <c r="A56" s="206"/>
      <c r="B56" s="201"/>
      <c r="C56" s="111"/>
      <c r="D56" s="201"/>
      <c r="E56" s="98"/>
      <c r="F56" s="98"/>
      <c r="G56" s="97" t="s">
        <v>275</v>
      </c>
      <c r="H56" s="94">
        <v>0</v>
      </c>
      <c r="I56" s="94">
        <v>0</v>
      </c>
    </row>
    <row r="57" spans="1:9" ht="36.75" customHeight="1">
      <c r="A57" s="206"/>
      <c r="B57" s="201" t="s">
        <v>280</v>
      </c>
      <c r="C57" s="111"/>
      <c r="D57" s="201"/>
      <c r="E57" s="98"/>
      <c r="F57" s="98"/>
      <c r="G57" s="97" t="s">
        <v>274</v>
      </c>
      <c r="H57" s="94">
        <v>0</v>
      </c>
      <c r="I57" s="94">
        <v>0</v>
      </c>
    </row>
    <row r="58" spans="1:9" ht="48.75" customHeight="1">
      <c r="A58" s="207"/>
      <c r="B58" s="200"/>
      <c r="C58" s="112"/>
      <c r="D58" s="200"/>
      <c r="E58" s="96"/>
      <c r="F58" s="96"/>
      <c r="G58" s="95" t="s">
        <v>273</v>
      </c>
      <c r="H58" s="94">
        <v>0</v>
      </c>
      <c r="I58" s="94">
        <v>0</v>
      </c>
    </row>
    <row r="59" spans="1:9" ht="19.5" customHeight="1">
      <c r="A59" s="109" t="s">
        <v>98</v>
      </c>
      <c r="B59" s="199" t="s">
        <v>309</v>
      </c>
      <c r="C59" s="109">
        <v>2021</v>
      </c>
      <c r="D59" s="223" t="s">
        <v>306</v>
      </c>
      <c r="E59" s="98">
        <v>852</v>
      </c>
      <c r="F59" s="98">
        <v>85202</v>
      </c>
      <c r="G59" s="100" t="s">
        <v>283</v>
      </c>
      <c r="H59" s="104">
        <f>SUM(H60+H64)</f>
        <v>572414.42</v>
      </c>
      <c r="I59" s="104">
        <f>SUM(I60+I64)</f>
        <v>572414.42</v>
      </c>
    </row>
    <row r="60" spans="1:9" ht="15.75" customHeight="1">
      <c r="A60" s="109"/>
      <c r="B60" s="208"/>
      <c r="C60" s="130"/>
      <c r="D60" s="224"/>
      <c r="E60" s="98"/>
      <c r="F60" s="98"/>
      <c r="G60" s="100" t="s">
        <v>278</v>
      </c>
      <c r="H60" s="104">
        <f>SUM(H61:H63)</f>
        <v>572414.42</v>
      </c>
      <c r="I60" s="104">
        <f>SUM(I61:I63)</f>
        <v>572414.42</v>
      </c>
    </row>
    <row r="61" spans="1:9" ht="14.25" customHeight="1">
      <c r="A61" s="109"/>
      <c r="B61" s="208"/>
      <c r="C61" s="130"/>
      <c r="D61" s="224"/>
      <c r="E61" s="98"/>
      <c r="F61" s="98"/>
      <c r="G61" s="99" t="s">
        <v>276</v>
      </c>
      <c r="H61" s="103">
        <v>0</v>
      </c>
      <c r="I61" s="103">
        <v>0</v>
      </c>
    </row>
    <row r="62" spans="1:9" ht="25.5" customHeight="1">
      <c r="A62" s="109"/>
      <c r="B62" s="209"/>
      <c r="C62" s="130"/>
      <c r="D62" s="224"/>
      <c r="E62" s="98"/>
      <c r="F62" s="98"/>
      <c r="G62" s="97" t="s">
        <v>275</v>
      </c>
      <c r="H62" s="103">
        <v>89983.55</v>
      </c>
      <c r="I62" s="103">
        <v>89983.55</v>
      </c>
    </row>
    <row r="63" spans="1:9" ht="33.75" customHeight="1">
      <c r="A63" s="109"/>
      <c r="B63" s="101" t="s">
        <v>307</v>
      </c>
      <c r="C63" s="130"/>
      <c r="D63" s="131"/>
      <c r="E63" s="98"/>
      <c r="F63" s="98"/>
      <c r="G63" s="97" t="s">
        <v>274</v>
      </c>
      <c r="H63" s="103">
        <v>482430.87</v>
      </c>
      <c r="I63" s="103">
        <v>482430.87</v>
      </c>
    </row>
    <row r="64" spans="1:9" ht="13.5" customHeight="1">
      <c r="A64" s="109"/>
      <c r="B64" s="225"/>
      <c r="C64" s="130"/>
      <c r="D64" s="131"/>
      <c r="E64" s="98"/>
      <c r="F64" s="98"/>
      <c r="G64" s="100" t="s">
        <v>277</v>
      </c>
      <c r="H64" s="104">
        <f>SUM(H65:H68)</f>
        <v>0</v>
      </c>
      <c r="I64" s="104">
        <f>SUM(I65:I68)</f>
        <v>0</v>
      </c>
    </row>
    <row r="65" spans="1:9" ht="15" customHeight="1">
      <c r="A65" s="109"/>
      <c r="B65" s="226"/>
      <c r="C65" s="130"/>
      <c r="D65" s="131"/>
      <c r="E65" s="98"/>
      <c r="F65" s="98"/>
      <c r="G65" s="99" t="s">
        <v>276</v>
      </c>
      <c r="H65" s="103">
        <v>0</v>
      </c>
      <c r="I65" s="103">
        <v>0</v>
      </c>
    </row>
    <row r="66" spans="1:9" ht="27" customHeight="1">
      <c r="A66" s="109"/>
      <c r="B66" s="227"/>
      <c r="C66" s="130"/>
      <c r="D66" s="131"/>
      <c r="E66" s="98"/>
      <c r="F66" s="98"/>
      <c r="G66" s="97" t="s">
        <v>275</v>
      </c>
      <c r="H66" s="103">
        <v>0</v>
      </c>
      <c r="I66" s="103">
        <v>0</v>
      </c>
    </row>
    <row r="67" spans="1:9" ht="37.5" customHeight="1">
      <c r="A67" s="109"/>
      <c r="B67" s="101" t="s">
        <v>308</v>
      </c>
      <c r="C67" s="130"/>
      <c r="D67" s="131"/>
      <c r="E67" s="98"/>
      <c r="F67" s="98"/>
      <c r="G67" s="97" t="s">
        <v>274</v>
      </c>
      <c r="H67" s="103">
        <v>0</v>
      </c>
      <c r="I67" s="103">
        <v>0</v>
      </c>
    </row>
    <row r="68" spans="1:9" ht="48.75" customHeight="1">
      <c r="A68" s="109"/>
      <c r="B68" s="101"/>
      <c r="C68" s="130"/>
      <c r="D68" s="131"/>
      <c r="E68" s="98"/>
      <c r="F68" s="98"/>
      <c r="G68" s="95" t="s">
        <v>273</v>
      </c>
      <c r="H68" s="103">
        <v>0</v>
      </c>
      <c r="I68" s="103">
        <v>0</v>
      </c>
    </row>
    <row r="69" spans="1:9" ht="19.5" customHeight="1">
      <c r="A69" s="132"/>
      <c r="B69" s="100" t="s">
        <v>279</v>
      </c>
      <c r="C69" s="212"/>
      <c r="D69" s="213"/>
      <c r="E69" s="213"/>
      <c r="F69" s="213"/>
      <c r="G69" s="214"/>
      <c r="H69" s="93">
        <f>H70+H75</f>
        <v>13361816.42</v>
      </c>
      <c r="I69" s="93">
        <f>I70+I75</f>
        <v>7287827.42</v>
      </c>
    </row>
    <row r="70" spans="1:9" ht="21.75" customHeight="1">
      <c r="A70" s="133"/>
      <c r="B70" s="100" t="s">
        <v>278</v>
      </c>
      <c r="C70" s="212"/>
      <c r="D70" s="213"/>
      <c r="E70" s="213"/>
      <c r="F70" s="213"/>
      <c r="G70" s="214"/>
      <c r="H70" s="93">
        <f aca="true" t="shared" si="0" ref="H70:I73">H10+H20+H30+H40+H50+H60</f>
        <v>5677116.42</v>
      </c>
      <c r="I70" s="93">
        <f t="shared" si="0"/>
        <v>3329138.42</v>
      </c>
    </row>
    <row r="71" spans="1:9" ht="18" customHeight="1">
      <c r="A71" s="133"/>
      <c r="B71" s="99" t="s">
        <v>276</v>
      </c>
      <c r="C71" s="215"/>
      <c r="D71" s="216"/>
      <c r="E71" s="216"/>
      <c r="F71" s="216"/>
      <c r="G71" s="217"/>
      <c r="H71" s="94">
        <f t="shared" si="0"/>
        <v>53050</v>
      </c>
      <c r="I71" s="94">
        <f t="shared" si="0"/>
        <v>33982</v>
      </c>
    </row>
    <row r="72" spans="1:9" ht="19.5" customHeight="1">
      <c r="A72" s="133"/>
      <c r="B72" s="99" t="s">
        <v>275</v>
      </c>
      <c r="C72" s="215"/>
      <c r="D72" s="216"/>
      <c r="E72" s="216"/>
      <c r="F72" s="216"/>
      <c r="G72" s="217"/>
      <c r="H72" s="94">
        <f t="shared" si="0"/>
        <v>294427.55</v>
      </c>
      <c r="I72" s="94">
        <f t="shared" si="0"/>
        <v>162659.55</v>
      </c>
    </row>
    <row r="73" spans="1:9" ht="32.25" customHeight="1">
      <c r="A73" s="133"/>
      <c r="B73" s="97" t="s">
        <v>274</v>
      </c>
      <c r="C73" s="215"/>
      <c r="D73" s="216"/>
      <c r="E73" s="216"/>
      <c r="F73" s="216"/>
      <c r="G73" s="217"/>
      <c r="H73" s="94">
        <f t="shared" si="0"/>
        <v>5329638.87</v>
      </c>
      <c r="I73" s="94">
        <f t="shared" si="0"/>
        <v>3132496.87</v>
      </c>
    </row>
    <row r="74" spans="1:9" ht="32.25" customHeight="1">
      <c r="A74" s="133"/>
      <c r="B74" s="95" t="s">
        <v>273</v>
      </c>
      <c r="C74" s="215"/>
      <c r="D74" s="216"/>
      <c r="E74" s="216"/>
      <c r="F74" s="216"/>
      <c r="G74" s="217"/>
      <c r="H74" s="93">
        <v>0</v>
      </c>
      <c r="I74" s="93">
        <v>0</v>
      </c>
    </row>
    <row r="75" spans="1:9" ht="16.5" customHeight="1">
      <c r="A75" s="133"/>
      <c r="B75" s="134" t="s">
        <v>277</v>
      </c>
      <c r="C75" s="212"/>
      <c r="D75" s="213"/>
      <c r="E75" s="213"/>
      <c r="F75" s="213"/>
      <c r="G75" s="214"/>
      <c r="H75" s="93">
        <f aca="true" t="shared" si="1" ref="H75:I79">H14+H24+H34+H44+H54+H64</f>
        <v>7684700</v>
      </c>
      <c r="I75" s="93">
        <f t="shared" si="1"/>
        <v>3958689</v>
      </c>
    </row>
    <row r="76" spans="1:9" ht="18.75" customHeight="1">
      <c r="A76" s="133"/>
      <c r="B76" s="135" t="s">
        <v>276</v>
      </c>
      <c r="C76" s="215"/>
      <c r="D76" s="216"/>
      <c r="E76" s="216"/>
      <c r="F76" s="216"/>
      <c r="G76" s="217"/>
      <c r="H76" s="94">
        <f t="shared" si="1"/>
        <v>1132336</v>
      </c>
      <c r="I76" s="94">
        <f t="shared" si="1"/>
        <v>573434</v>
      </c>
    </row>
    <row r="77" spans="1:9" ht="20.25" customHeight="1">
      <c r="A77" s="133"/>
      <c r="B77" s="135" t="s">
        <v>275</v>
      </c>
      <c r="C77" s="215"/>
      <c r="D77" s="218"/>
      <c r="E77" s="218"/>
      <c r="F77" s="218"/>
      <c r="G77" s="219"/>
      <c r="H77" s="94">
        <f t="shared" si="1"/>
        <v>0</v>
      </c>
      <c r="I77" s="94">
        <f t="shared" si="1"/>
        <v>0</v>
      </c>
    </row>
    <row r="78" spans="1:9" ht="32.25" customHeight="1">
      <c r="A78" s="133"/>
      <c r="B78" s="136" t="s">
        <v>274</v>
      </c>
      <c r="C78" s="215"/>
      <c r="D78" s="218"/>
      <c r="E78" s="218"/>
      <c r="F78" s="218"/>
      <c r="G78" s="219"/>
      <c r="H78" s="94">
        <f t="shared" si="1"/>
        <v>6552364</v>
      </c>
      <c r="I78" s="94">
        <f t="shared" si="1"/>
        <v>3385255</v>
      </c>
    </row>
    <row r="79" spans="1:9" ht="33" customHeight="1">
      <c r="A79" s="92"/>
      <c r="B79" s="91" t="s">
        <v>273</v>
      </c>
      <c r="C79" s="221"/>
      <c r="D79" s="222"/>
      <c r="E79" s="222"/>
      <c r="F79" s="222"/>
      <c r="G79" s="222"/>
      <c r="H79" s="90">
        <f t="shared" si="1"/>
        <v>0</v>
      </c>
      <c r="I79" s="90">
        <f t="shared" si="1"/>
        <v>0</v>
      </c>
    </row>
    <row r="80" spans="1:9" ht="12.75">
      <c r="A80" s="89"/>
      <c r="B80" s="89"/>
      <c r="C80" s="89"/>
      <c r="D80" s="89"/>
      <c r="E80" s="89"/>
      <c r="F80" s="89"/>
      <c r="G80" s="89"/>
      <c r="H80" s="89"/>
      <c r="I80" s="89"/>
    </row>
    <row r="81" spans="1:9" ht="12.75" customHeight="1" hidden="1">
      <c r="A81" s="88"/>
      <c r="B81" s="220"/>
      <c r="C81" s="220"/>
      <c r="D81" s="220"/>
      <c r="E81" s="220"/>
      <c r="F81" s="220"/>
      <c r="G81" s="220"/>
      <c r="H81" s="220"/>
      <c r="I81" s="220"/>
    </row>
    <row r="82" spans="1:9" ht="8.25" customHeight="1">
      <c r="A82" s="210"/>
      <c r="B82" s="211"/>
      <c r="C82" s="211"/>
      <c r="D82" s="211"/>
      <c r="E82" s="211"/>
      <c r="F82" s="211"/>
      <c r="G82" s="211"/>
      <c r="H82" s="211"/>
      <c r="I82" s="211"/>
    </row>
    <row r="83" spans="1:9" ht="39" customHeight="1">
      <c r="A83" s="210"/>
      <c r="B83" s="211"/>
      <c r="C83" s="211"/>
      <c r="D83" s="211"/>
      <c r="E83" s="211"/>
      <c r="F83" s="211"/>
      <c r="G83" s="211"/>
      <c r="H83" s="211"/>
      <c r="I83" s="211"/>
    </row>
    <row r="84" spans="1:9" ht="12.75" customHeight="1" hidden="1">
      <c r="A84" s="210"/>
      <c r="B84" s="211"/>
      <c r="C84" s="211"/>
      <c r="D84" s="211"/>
      <c r="E84" s="211"/>
      <c r="F84" s="211"/>
      <c r="G84" s="211"/>
      <c r="H84" s="211"/>
      <c r="I84" s="211"/>
    </row>
    <row r="85" spans="1:9" ht="12.75">
      <c r="A85" s="34"/>
      <c r="B85" s="34"/>
      <c r="C85" s="34"/>
      <c r="D85" s="34"/>
      <c r="E85" s="34"/>
      <c r="F85" s="34"/>
      <c r="G85" s="34"/>
      <c r="H85" s="34"/>
      <c r="I85" s="34"/>
    </row>
    <row r="86" spans="1:9" ht="12.75">
      <c r="A86" s="34"/>
      <c r="B86" s="34"/>
      <c r="C86" s="34"/>
      <c r="D86" s="34"/>
      <c r="E86" s="34"/>
      <c r="F86" s="34"/>
      <c r="G86" s="34"/>
      <c r="H86" s="34"/>
      <c r="I86" s="34"/>
    </row>
    <row r="87" spans="1:9" ht="12.75">
      <c r="A87" s="34"/>
      <c r="B87" s="34"/>
      <c r="C87" s="34"/>
      <c r="D87" s="34"/>
      <c r="E87" s="34"/>
      <c r="F87" s="34"/>
      <c r="G87" s="34"/>
      <c r="H87" s="34"/>
      <c r="I87" s="34"/>
    </row>
    <row r="88" spans="1:9" ht="12.75">
      <c r="A88" s="34"/>
      <c r="B88" s="34"/>
      <c r="C88" s="34"/>
      <c r="D88" s="34"/>
      <c r="E88" s="34"/>
      <c r="F88" s="34"/>
      <c r="G88" s="34"/>
      <c r="H88" s="34"/>
      <c r="I88" s="34"/>
    </row>
    <row r="89" spans="1:9" ht="12.75">
      <c r="A89" s="34"/>
      <c r="B89" s="34"/>
      <c r="C89" s="34"/>
      <c r="D89" s="34"/>
      <c r="E89" s="34"/>
      <c r="F89" s="34"/>
      <c r="G89" s="34"/>
      <c r="H89" s="34"/>
      <c r="I89" s="34"/>
    </row>
  </sheetData>
  <sheetProtection/>
  <mergeCells count="52">
    <mergeCell ref="C74:G74"/>
    <mergeCell ref="B59:B62"/>
    <mergeCell ref="C70:G70"/>
    <mergeCell ref="C69:G69"/>
    <mergeCell ref="B54:B56"/>
    <mergeCell ref="C72:G72"/>
    <mergeCell ref="C73:G73"/>
    <mergeCell ref="D59:D62"/>
    <mergeCell ref="B64:B66"/>
    <mergeCell ref="C71:G71"/>
    <mergeCell ref="A19:A28"/>
    <mergeCell ref="C19:C28"/>
    <mergeCell ref="D19:D28"/>
    <mergeCell ref="E19:E28"/>
    <mergeCell ref="F19:F28"/>
    <mergeCell ref="A29:A38"/>
    <mergeCell ref="B29:B32"/>
    <mergeCell ref="D29:D38"/>
    <mergeCell ref="B34:B36"/>
    <mergeCell ref="B37:B38"/>
    <mergeCell ref="B49:B52"/>
    <mergeCell ref="D49:D58"/>
    <mergeCell ref="B57:B58"/>
    <mergeCell ref="A49:A58"/>
    <mergeCell ref="A82:A84"/>
    <mergeCell ref="B82:I84"/>
    <mergeCell ref="C75:G75"/>
    <mergeCell ref="C76:G76"/>
    <mergeCell ref="C77:G77"/>
    <mergeCell ref="B81:I81"/>
    <mergeCell ref="C78:G78"/>
    <mergeCell ref="C79:G79"/>
    <mergeCell ref="E6:E7"/>
    <mergeCell ref="F6:F7"/>
    <mergeCell ref="G6:H6"/>
    <mergeCell ref="D6:D7"/>
    <mergeCell ref="A39:A48"/>
    <mergeCell ref="B39:B42"/>
    <mergeCell ref="D39:D48"/>
    <mergeCell ref="B44:B46"/>
    <mergeCell ref="B47:B48"/>
    <mergeCell ref="B21:B28"/>
    <mergeCell ref="B9:B10"/>
    <mergeCell ref="B11:B12"/>
    <mergeCell ref="B13:B16"/>
    <mergeCell ref="B17:B18"/>
    <mergeCell ref="G1:I1"/>
    <mergeCell ref="A2:I4"/>
    <mergeCell ref="A6:A7"/>
    <mergeCell ref="B6:B7"/>
    <mergeCell ref="C6:C7"/>
    <mergeCell ref="I6:I7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H43"/>
  <sheetViews>
    <sheetView view="pageLayout" workbookViewId="0" topLeftCell="A1">
      <selection activeCell="E8" sqref="E8"/>
    </sheetView>
  </sheetViews>
  <sheetFormatPr defaultColWidth="9.33203125" defaultRowHeight="12.75"/>
  <cols>
    <col min="1" max="1" width="9.33203125" style="32" customWidth="1"/>
    <col min="2" max="2" width="69.33203125" style="32" customWidth="1"/>
    <col min="3" max="3" width="18" style="32" customWidth="1"/>
    <col min="4" max="4" width="19.5" style="32" customWidth="1"/>
    <col min="5" max="16384" width="9.33203125" style="32" customWidth="1"/>
  </cols>
  <sheetData>
    <row r="1" spans="1:4" ht="12.75">
      <c r="A1" s="35"/>
      <c r="B1" s="35"/>
      <c r="C1" s="35"/>
      <c r="D1" s="35"/>
    </row>
    <row r="2" spans="1:4" ht="18">
      <c r="A2" s="235" t="s">
        <v>237</v>
      </c>
      <c r="B2" s="235"/>
      <c r="C2" s="235"/>
      <c r="D2" s="235"/>
    </row>
    <row r="3" spans="1:4" ht="12.75">
      <c r="A3" s="78"/>
      <c r="B3" s="36"/>
      <c r="C3" s="36"/>
      <c r="D3" s="36"/>
    </row>
    <row r="4" spans="1:8" ht="12.75">
      <c r="A4" s="36"/>
      <c r="B4" s="36"/>
      <c r="C4" s="36"/>
      <c r="D4" s="77" t="s">
        <v>0</v>
      </c>
      <c r="H4" s="76"/>
    </row>
    <row r="5" spans="1:4" ht="12.75">
      <c r="A5" s="236" t="s">
        <v>114</v>
      </c>
      <c r="B5" s="236" t="s">
        <v>236</v>
      </c>
      <c r="C5" s="237" t="s">
        <v>235</v>
      </c>
      <c r="D5" s="238" t="s">
        <v>234</v>
      </c>
    </row>
    <row r="6" spans="1:4" ht="12.75">
      <c r="A6" s="236"/>
      <c r="B6" s="236"/>
      <c r="C6" s="236"/>
      <c r="D6" s="238"/>
    </row>
    <row r="7" spans="1:4" ht="12.75">
      <c r="A7" s="236"/>
      <c r="B7" s="236"/>
      <c r="C7" s="236"/>
      <c r="D7" s="238"/>
    </row>
    <row r="8" spans="1:4" ht="12.75">
      <c r="A8" s="61">
        <v>1</v>
      </c>
      <c r="B8" s="61">
        <v>2</v>
      </c>
      <c r="C8" s="61">
        <v>3</v>
      </c>
      <c r="D8" s="61">
        <v>4</v>
      </c>
    </row>
    <row r="9" spans="1:4" ht="12.75">
      <c r="A9" s="239" t="s">
        <v>233</v>
      </c>
      <c r="B9" s="239"/>
      <c r="C9" s="61"/>
      <c r="D9" s="69">
        <f>SUM(D10:D28)</f>
        <v>2572258</v>
      </c>
    </row>
    <row r="10" spans="1:4" ht="12.75">
      <c r="A10" s="71" t="s">
        <v>103</v>
      </c>
      <c r="B10" s="75" t="s">
        <v>232</v>
      </c>
      <c r="C10" s="70" t="s">
        <v>230</v>
      </c>
      <c r="D10" s="60">
        <v>0</v>
      </c>
    </row>
    <row r="11" spans="1:4" ht="22.5">
      <c r="A11" s="73" t="s">
        <v>200</v>
      </c>
      <c r="B11" s="62" t="s">
        <v>224</v>
      </c>
      <c r="C11" s="74" t="s">
        <v>230</v>
      </c>
      <c r="D11" s="60">
        <v>0</v>
      </c>
    </row>
    <row r="12" spans="1:4" ht="12.75">
      <c r="A12" s="71" t="s">
        <v>102</v>
      </c>
      <c r="B12" s="62" t="s">
        <v>231</v>
      </c>
      <c r="C12" s="70" t="s">
        <v>230</v>
      </c>
      <c r="D12" s="60">
        <v>0</v>
      </c>
    </row>
    <row r="13" spans="1:4" ht="22.5">
      <c r="A13" s="71" t="s">
        <v>101</v>
      </c>
      <c r="B13" s="62" t="s">
        <v>229</v>
      </c>
      <c r="C13" s="70" t="s">
        <v>228</v>
      </c>
      <c r="D13" s="60">
        <v>0</v>
      </c>
    </row>
    <row r="14" spans="1:4" ht="22.5">
      <c r="A14" s="71" t="s">
        <v>100</v>
      </c>
      <c r="B14" s="62" t="s">
        <v>227</v>
      </c>
      <c r="C14" s="70" t="s">
        <v>226</v>
      </c>
      <c r="D14" s="60">
        <v>0</v>
      </c>
    </row>
    <row r="15" spans="1:4" ht="12.75">
      <c r="A15" s="71" t="s">
        <v>99</v>
      </c>
      <c r="B15" s="62" t="s">
        <v>225</v>
      </c>
      <c r="C15" s="70" t="s">
        <v>223</v>
      </c>
      <c r="D15" s="60">
        <v>0</v>
      </c>
    </row>
    <row r="16" spans="1:4" ht="22.5">
      <c r="A16" s="71" t="s">
        <v>191</v>
      </c>
      <c r="B16" s="62" t="s">
        <v>224</v>
      </c>
      <c r="C16" s="70" t="s">
        <v>223</v>
      </c>
      <c r="D16" s="60">
        <v>0</v>
      </c>
    </row>
    <row r="17" spans="1:4" ht="22.5">
      <c r="A17" s="71" t="s">
        <v>98</v>
      </c>
      <c r="B17" s="62" t="s">
        <v>222</v>
      </c>
      <c r="C17" s="70" t="s">
        <v>219</v>
      </c>
      <c r="D17" s="60">
        <v>0</v>
      </c>
    </row>
    <row r="18" spans="1:4" ht="22.5">
      <c r="A18" s="71" t="s">
        <v>187</v>
      </c>
      <c r="B18" s="62" t="s">
        <v>221</v>
      </c>
      <c r="C18" s="70" t="s">
        <v>219</v>
      </c>
      <c r="D18" s="60">
        <v>0</v>
      </c>
    </row>
    <row r="19" spans="1:4" ht="22.5">
      <c r="A19" s="71" t="s">
        <v>97</v>
      </c>
      <c r="B19" s="62" t="s">
        <v>220</v>
      </c>
      <c r="C19" s="70" t="s">
        <v>219</v>
      </c>
      <c r="D19" s="60">
        <v>0</v>
      </c>
    </row>
    <row r="20" spans="1:4" ht="22.5">
      <c r="A20" s="73" t="s">
        <v>96</v>
      </c>
      <c r="B20" s="62" t="s">
        <v>218</v>
      </c>
      <c r="C20" s="72" t="s">
        <v>217</v>
      </c>
      <c r="D20" s="60">
        <v>0</v>
      </c>
    </row>
    <row r="21" spans="1:4" ht="22.5">
      <c r="A21" s="71" t="s">
        <v>95</v>
      </c>
      <c r="B21" s="62" t="s">
        <v>216</v>
      </c>
      <c r="C21" s="70" t="s">
        <v>215</v>
      </c>
      <c r="D21" s="60">
        <v>1463468</v>
      </c>
    </row>
    <row r="22" spans="1:4" ht="12.75">
      <c r="A22" s="71" t="s">
        <v>94</v>
      </c>
      <c r="B22" s="62" t="s">
        <v>214</v>
      </c>
      <c r="C22" s="70" t="s">
        <v>213</v>
      </c>
      <c r="D22" s="60">
        <v>0</v>
      </c>
    </row>
    <row r="23" spans="1:4" ht="12.75">
      <c r="A23" s="71" t="s">
        <v>93</v>
      </c>
      <c r="B23" s="64" t="s">
        <v>212</v>
      </c>
      <c r="C23" s="70" t="s">
        <v>211</v>
      </c>
      <c r="D23" s="60">
        <v>0</v>
      </c>
    </row>
    <row r="24" spans="1:4" ht="45">
      <c r="A24" s="71" t="s">
        <v>91</v>
      </c>
      <c r="B24" s="62" t="s">
        <v>210</v>
      </c>
      <c r="C24" s="66" t="s">
        <v>209</v>
      </c>
      <c r="D24" s="60">
        <v>1108790</v>
      </c>
    </row>
    <row r="25" spans="1:4" ht="33.75">
      <c r="A25" s="71" t="s">
        <v>90</v>
      </c>
      <c r="B25" s="62" t="s">
        <v>208</v>
      </c>
      <c r="C25" s="66" t="s">
        <v>207</v>
      </c>
      <c r="D25" s="60">
        <v>0</v>
      </c>
    </row>
    <row r="26" spans="1:4" ht="12.75">
      <c r="A26" s="71" t="s">
        <v>89</v>
      </c>
      <c r="B26" s="68" t="s">
        <v>206</v>
      </c>
      <c r="C26" s="70" t="s">
        <v>178</v>
      </c>
      <c r="D26" s="60">
        <v>0</v>
      </c>
    </row>
    <row r="27" spans="1:4" ht="12.75">
      <c r="A27" s="71" t="s">
        <v>88</v>
      </c>
      <c r="B27" s="68" t="s">
        <v>205</v>
      </c>
      <c r="C27" s="70" t="s">
        <v>204</v>
      </c>
      <c r="D27" s="60">
        <v>0</v>
      </c>
    </row>
    <row r="28" spans="1:4" ht="12.75">
      <c r="A28" s="71" t="s">
        <v>87</v>
      </c>
      <c r="B28" s="62" t="s">
        <v>203</v>
      </c>
      <c r="C28" s="70" t="s">
        <v>176</v>
      </c>
      <c r="D28" s="60">
        <v>0</v>
      </c>
    </row>
    <row r="29" spans="1:4" ht="12.75">
      <c r="A29" s="234" t="s">
        <v>202</v>
      </c>
      <c r="B29" s="234"/>
      <c r="C29" s="61"/>
      <c r="D29" s="69">
        <f>SUM(D30:D36)</f>
        <v>0</v>
      </c>
    </row>
    <row r="30" spans="1:4" ht="12.75">
      <c r="A30" s="65" t="s">
        <v>103</v>
      </c>
      <c r="B30" s="68" t="s">
        <v>201</v>
      </c>
      <c r="C30" s="61" t="s">
        <v>198</v>
      </c>
      <c r="D30" s="60">
        <v>0</v>
      </c>
    </row>
    <row r="31" spans="1:4" ht="22.5">
      <c r="A31" s="65" t="s">
        <v>200</v>
      </c>
      <c r="B31" s="67" t="s">
        <v>190</v>
      </c>
      <c r="C31" s="61" t="s">
        <v>198</v>
      </c>
      <c r="D31" s="60">
        <v>0</v>
      </c>
    </row>
    <row r="32" spans="1:4" ht="12.75">
      <c r="A32" s="65" t="s">
        <v>102</v>
      </c>
      <c r="B32" s="64" t="s">
        <v>199</v>
      </c>
      <c r="C32" s="61" t="s">
        <v>198</v>
      </c>
      <c r="D32" s="60">
        <v>0</v>
      </c>
    </row>
    <row r="33" spans="1:4" ht="22.5">
      <c r="A33" s="65" t="s">
        <v>197</v>
      </c>
      <c r="B33" s="67" t="s">
        <v>196</v>
      </c>
      <c r="C33" s="61" t="s">
        <v>195</v>
      </c>
      <c r="D33" s="60">
        <v>0</v>
      </c>
    </row>
    <row r="34" spans="1:4" ht="22.5">
      <c r="A34" s="65" t="s">
        <v>100</v>
      </c>
      <c r="B34" s="67" t="s">
        <v>194</v>
      </c>
      <c r="C34" s="61" t="s">
        <v>193</v>
      </c>
      <c r="D34" s="60">
        <v>0</v>
      </c>
    </row>
    <row r="35" spans="1:4" ht="12.75">
      <c r="A35" s="65" t="s">
        <v>99</v>
      </c>
      <c r="B35" s="67" t="s">
        <v>192</v>
      </c>
      <c r="C35" s="61" t="s">
        <v>189</v>
      </c>
      <c r="D35" s="60">
        <v>0</v>
      </c>
    </row>
    <row r="36" spans="1:4" ht="22.5">
      <c r="A36" s="65" t="s">
        <v>191</v>
      </c>
      <c r="B36" s="67" t="s">
        <v>190</v>
      </c>
      <c r="C36" s="61" t="s">
        <v>189</v>
      </c>
      <c r="D36" s="60">
        <v>0</v>
      </c>
    </row>
    <row r="37" spans="1:4" ht="22.5">
      <c r="A37" s="65" t="s">
        <v>98</v>
      </c>
      <c r="B37" s="62" t="s">
        <v>188</v>
      </c>
      <c r="C37" s="61" t="s">
        <v>184</v>
      </c>
      <c r="D37" s="60">
        <v>0</v>
      </c>
    </row>
    <row r="38" spans="1:4" ht="22.5">
      <c r="A38" s="65" t="s">
        <v>187</v>
      </c>
      <c r="B38" s="67" t="s">
        <v>186</v>
      </c>
      <c r="C38" s="61" t="s">
        <v>184</v>
      </c>
      <c r="D38" s="60">
        <v>0</v>
      </c>
    </row>
    <row r="39" spans="1:4" ht="22.5">
      <c r="A39" s="65" t="s">
        <v>97</v>
      </c>
      <c r="B39" s="67" t="s">
        <v>185</v>
      </c>
      <c r="C39" s="61" t="s">
        <v>184</v>
      </c>
      <c r="D39" s="60">
        <v>0</v>
      </c>
    </row>
    <row r="40" spans="1:4" ht="12.75">
      <c r="A40" s="65" t="s">
        <v>96</v>
      </c>
      <c r="B40" s="62" t="s">
        <v>183</v>
      </c>
      <c r="C40" s="66" t="s">
        <v>182</v>
      </c>
      <c r="D40" s="60">
        <v>0</v>
      </c>
    </row>
    <row r="41" spans="1:4" ht="12.75">
      <c r="A41" s="65" t="s">
        <v>95</v>
      </c>
      <c r="B41" s="64" t="s">
        <v>181</v>
      </c>
      <c r="C41" s="61" t="s">
        <v>180</v>
      </c>
      <c r="D41" s="60">
        <v>0</v>
      </c>
    </row>
    <row r="42" spans="1:4" ht="12.75">
      <c r="A42" s="63" t="s">
        <v>94</v>
      </c>
      <c r="B42" s="64" t="s">
        <v>179</v>
      </c>
      <c r="C42" s="61" t="s">
        <v>178</v>
      </c>
      <c r="D42" s="60">
        <v>0</v>
      </c>
    </row>
    <row r="43" spans="1:4" ht="12.75">
      <c r="A43" s="63" t="s">
        <v>93</v>
      </c>
      <c r="B43" s="62" t="s">
        <v>177</v>
      </c>
      <c r="C43" s="61" t="s">
        <v>176</v>
      </c>
      <c r="D43" s="60">
        <v>0</v>
      </c>
    </row>
  </sheetData>
  <sheetProtection/>
  <mergeCells count="7">
    <mergeCell ref="A29:B29"/>
    <mergeCell ref="A2:D2"/>
    <mergeCell ref="A5:A7"/>
    <mergeCell ref="B5:B7"/>
    <mergeCell ref="C5:C7"/>
    <mergeCell ref="D5:D7"/>
    <mergeCell ref="A9:B9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6" r:id="rId1"/>
  <headerFooter alignWithMargins="0">
    <oddHeader>&amp;RZałącznik nr &amp;A
do uchwały Rady Powiatu w Opatowie nr XXXVIII.25.2021
z dnia 15 kwietnia 2021 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F18"/>
  <sheetViews>
    <sheetView view="pageLayout" workbookViewId="0" topLeftCell="A1">
      <selection activeCell="G4" sqref="G4"/>
    </sheetView>
  </sheetViews>
  <sheetFormatPr defaultColWidth="9.33203125" defaultRowHeight="12.75"/>
  <cols>
    <col min="1" max="1" width="5.5" style="32" customWidth="1"/>
    <col min="2" max="2" width="9.33203125" style="32" customWidth="1"/>
    <col min="3" max="3" width="12.33203125" style="32" customWidth="1"/>
    <col min="4" max="4" width="27" style="32" customWidth="1"/>
    <col min="5" max="5" width="28.33203125" style="32" customWidth="1"/>
    <col min="6" max="6" width="17.16015625" style="32" customWidth="1"/>
    <col min="7" max="16384" width="9.33203125" style="32" customWidth="1"/>
  </cols>
  <sheetData>
    <row r="1" spans="1:6" ht="12.75">
      <c r="A1" s="33"/>
      <c r="B1" s="33"/>
      <c r="C1" s="33"/>
      <c r="D1" s="33"/>
      <c r="E1" s="33"/>
      <c r="F1" s="33"/>
    </row>
    <row r="2" spans="1:6" ht="18">
      <c r="A2" s="240" t="s">
        <v>173</v>
      </c>
      <c r="B2" s="240"/>
      <c r="C2" s="240"/>
      <c r="D2" s="240"/>
      <c r="E2" s="240"/>
      <c r="F2" s="240"/>
    </row>
    <row r="3" spans="1:6" ht="12.75">
      <c r="A3" s="35"/>
      <c r="B3" s="35"/>
      <c r="C3" s="35"/>
      <c r="D3" s="36"/>
      <c r="E3" s="36"/>
      <c r="F3" s="59" t="s">
        <v>0</v>
      </c>
    </row>
    <row r="4" spans="1:6" ht="43.5" customHeight="1">
      <c r="A4" s="58" t="s">
        <v>114</v>
      </c>
      <c r="B4" s="58" t="s">
        <v>1</v>
      </c>
      <c r="C4" s="58" t="s">
        <v>2</v>
      </c>
      <c r="D4" s="57" t="s">
        <v>172</v>
      </c>
      <c r="E4" s="58" t="s">
        <v>171</v>
      </c>
      <c r="F4" s="57" t="s">
        <v>170</v>
      </c>
    </row>
    <row r="5" spans="1:6" ht="12.75">
      <c r="A5" s="56">
        <v>1</v>
      </c>
      <c r="B5" s="56">
        <v>2</v>
      </c>
      <c r="C5" s="56">
        <v>3</v>
      </c>
      <c r="D5" s="56">
        <v>4</v>
      </c>
      <c r="E5" s="56">
        <v>5</v>
      </c>
      <c r="F5" s="56">
        <v>6</v>
      </c>
    </row>
    <row r="6" spans="1:6" ht="26.25" customHeight="1">
      <c r="A6" s="244" t="s">
        <v>169</v>
      </c>
      <c r="B6" s="245"/>
      <c r="C6" s="245"/>
      <c r="D6" s="245"/>
      <c r="E6" s="246"/>
      <c r="F6" s="55">
        <f>SUM(F7:F10)</f>
        <v>174997</v>
      </c>
    </row>
    <row r="7" spans="1:6" ht="55.5" customHeight="1">
      <c r="A7" s="51" t="s">
        <v>103</v>
      </c>
      <c r="B7" s="54">
        <v>853</v>
      </c>
      <c r="C7" s="54">
        <v>85311</v>
      </c>
      <c r="D7" s="53" t="s">
        <v>168</v>
      </c>
      <c r="E7" s="53" t="s">
        <v>167</v>
      </c>
      <c r="F7" s="52">
        <v>19287</v>
      </c>
    </row>
    <row r="8" spans="1:6" ht="55.5" customHeight="1">
      <c r="A8" s="51" t="s">
        <v>102</v>
      </c>
      <c r="B8" s="54">
        <v>853</v>
      </c>
      <c r="C8" s="54">
        <v>85311</v>
      </c>
      <c r="D8" s="53" t="s">
        <v>174</v>
      </c>
      <c r="E8" s="53" t="s">
        <v>167</v>
      </c>
      <c r="F8" s="52">
        <v>36161</v>
      </c>
    </row>
    <row r="9" spans="1:6" ht="43.5" customHeight="1">
      <c r="A9" s="51" t="s">
        <v>101</v>
      </c>
      <c r="B9" s="51">
        <v>855</v>
      </c>
      <c r="C9" s="51">
        <v>85508</v>
      </c>
      <c r="D9" s="50" t="s">
        <v>166</v>
      </c>
      <c r="E9" s="50" t="s">
        <v>165</v>
      </c>
      <c r="F9" s="49">
        <v>99549</v>
      </c>
    </row>
    <row r="10" spans="1:6" ht="33.75" customHeight="1">
      <c r="A10" s="51" t="s">
        <v>100</v>
      </c>
      <c r="B10" s="51">
        <v>921</v>
      </c>
      <c r="C10" s="51">
        <v>92116</v>
      </c>
      <c r="D10" s="50" t="s">
        <v>164</v>
      </c>
      <c r="E10" s="50" t="s">
        <v>163</v>
      </c>
      <c r="F10" s="49">
        <v>20000</v>
      </c>
    </row>
    <row r="11" spans="1:6" ht="33.75" customHeight="1">
      <c r="A11" s="247" t="s">
        <v>162</v>
      </c>
      <c r="B11" s="248"/>
      <c r="C11" s="248"/>
      <c r="D11" s="248"/>
      <c r="E11" s="249"/>
      <c r="F11" s="48">
        <f>SUM(F12:F14)</f>
        <v>995686</v>
      </c>
    </row>
    <row r="12" spans="1:6" ht="46.5" customHeight="1">
      <c r="A12" s="47" t="s">
        <v>103</v>
      </c>
      <c r="B12" s="47">
        <v>755</v>
      </c>
      <c r="C12" s="47">
        <v>75515</v>
      </c>
      <c r="D12" s="46" t="s">
        <v>161</v>
      </c>
      <c r="E12" s="46" t="s">
        <v>160</v>
      </c>
      <c r="F12" s="45">
        <v>64020</v>
      </c>
    </row>
    <row r="13" spans="1:6" ht="71.25" customHeight="1">
      <c r="A13" s="47" t="s">
        <v>102</v>
      </c>
      <c r="B13" s="47">
        <v>851</v>
      </c>
      <c r="C13" s="47">
        <v>85111</v>
      </c>
      <c r="D13" s="46" t="s">
        <v>252</v>
      </c>
      <c r="E13" s="46" t="s">
        <v>253</v>
      </c>
      <c r="F13" s="45">
        <v>393600</v>
      </c>
    </row>
    <row r="14" spans="1:6" ht="54" customHeight="1">
      <c r="A14" s="47" t="s">
        <v>101</v>
      </c>
      <c r="B14" s="47">
        <v>851</v>
      </c>
      <c r="C14" s="47">
        <v>85111</v>
      </c>
      <c r="D14" s="46" t="s">
        <v>252</v>
      </c>
      <c r="E14" s="46" t="s">
        <v>359</v>
      </c>
      <c r="F14" s="45">
        <v>538066</v>
      </c>
    </row>
    <row r="15" spans="1:6" ht="21" customHeight="1">
      <c r="A15" s="241" t="s">
        <v>68</v>
      </c>
      <c r="B15" s="242"/>
      <c r="C15" s="242"/>
      <c r="D15" s="243"/>
      <c r="E15" s="44"/>
      <c r="F15" s="43">
        <f>SUM(F6+F11)</f>
        <v>1170683</v>
      </c>
    </row>
    <row r="16" spans="1:6" ht="12.75">
      <c r="A16" s="35"/>
      <c r="B16" s="35"/>
      <c r="C16" s="35"/>
      <c r="D16" s="35"/>
      <c r="E16" s="35"/>
      <c r="F16" s="35"/>
    </row>
    <row r="17" spans="1:6" ht="12.75">
      <c r="A17" s="34"/>
      <c r="B17" s="34"/>
      <c r="C17" s="34"/>
      <c r="D17" s="34"/>
      <c r="E17" s="34"/>
      <c r="F17" s="34"/>
    </row>
    <row r="18" spans="1:6" ht="12.75">
      <c r="A18" s="34"/>
      <c r="B18" s="34"/>
      <c r="C18" s="34"/>
      <c r="D18" s="34"/>
      <c r="E18" s="34"/>
      <c r="F18" s="34"/>
    </row>
  </sheetData>
  <sheetProtection/>
  <mergeCells count="4">
    <mergeCell ref="A2:F2"/>
    <mergeCell ref="A15:D15"/>
    <mergeCell ref="A6:E6"/>
    <mergeCell ref="A11:E11"/>
  </mergeCells>
  <printOptions/>
  <pageMargins left="0.75" right="0.75" top="1.09375" bottom="1" header="0.5" footer="0.5"/>
  <pageSetup horizontalDpi="300" verticalDpi="300" orientation="portrait" paperSize="9" r:id="rId1"/>
  <headerFooter alignWithMargins="0">
    <oddHeader>&amp;RZałącznik nr &amp;A
do uchwały Rady Powiatu w Opatowie nr XXXVIII.25.2021
z dnia 15 kwietnia 2021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2021-04-13T07:44:11Z</cp:lastPrinted>
  <dcterms:created xsi:type="dcterms:W3CDTF">2014-11-12T06:55:05Z</dcterms:created>
  <dcterms:modified xsi:type="dcterms:W3CDTF">2021-04-21T06:09:23Z</dcterms:modified>
  <cp:category/>
  <cp:version/>
  <cp:contentType/>
  <cp:contentStatus/>
</cp:coreProperties>
</file>