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<sst xmlns="http://schemas.openxmlformats.org/spreadsheetml/2006/main" count="333" uniqueCount="154">
  <si>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</si>
  <si>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</si>
  <si>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</si>
  <si>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</si>
  <si>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</si>
  <si>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</si>
  <si>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</si>
  <si>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</si>
  <si>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</si>
  <si>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</si>
  <si>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</si>
  <si>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</si>
  <si>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</si>
  <si>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</si>
  <si>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</si>
  <si>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</si>
  <si>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</si>
  <si>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</si>
  <si>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</si>
  <si>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</si>
  <si>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</si>
  <si>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</si>
  <si>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</si>
  <si>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</si>
  <si>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</si>
  <si>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</si>
  <si>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</si>
  <si>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</si>
  <si>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</si>
  <si>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</si>
  <si>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</si>
  <si>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</si>
  <si>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</si>
  <si>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</si>
  <si>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</si>
  <si>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</si>
  <si>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</si>
  <si>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</si>
  <si>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</si>
  <si>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</si>
  <si>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</si>
  <si>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</si>
  <si>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</si>
  <si>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</si>
  <si>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</si>
  <si>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</si>
  <si>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</si>
  <si>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700</t>
  </si>
  <si>
    <t>Zmiany w planie wydatków budżetowych w 2023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</si>
  <si>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</si>
  <si>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</si>
  <si>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</si>
  <si>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</si>
  <si>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</si>
  <si>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</si>
  <si>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</si>
  <si>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</si>
  <si>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</si>
  <si>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</si>
  <si>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</si>
  <si>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</si>
  <si>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</si>
  <si>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</si>
  <si>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</si>
  <si>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</si>
  <si>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</si>
  <si>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</si>
  <si>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</si>
  <si>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</si>
  <si>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</si>
  <si>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</si>
  <si>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</si>
  <si>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w  złotych</t>
  </si>
  <si>
    <t>Dochody budżetu powiatu na 2023 rok</t>
  </si>
  <si>
    <t>801</t>
  </si>
  <si>
    <t>Oświata i wychowanie</t>
  </si>
  <si>
    <t>80115</t>
  </si>
  <si>
    <t>Technika</t>
  </si>
  <si>
    <t>80120</t>
  </si>
  <si>
    <t>Licea ogólnokształcące</t>
  </si>
  <si>
    <t>Dochody i wydatki związane z realizacją zadań z zakresu administracji rządowej i innych zadań zleconych odrębnymi ustawami w 2023 r.</t>
  </si>
  <si>
    <t>Rehabilitacja zawodowa i społeczna osób niepełnosprawnych</t>
  </si>
  <si>
    <t>Lokalna Grupa Działania Powiatu Opatowskiego (WTZ Czekarzewice Drugie)</t>
  </si>
  <si>
    <t>6.</t>
  </si>
  <si>
    <t>Stowarzyszenie Akademia Pomysłu w Bidzinach (WTZ Bidziny)</t>
  </si>
  <si>
    <t>5.</t>
  </si>
  <si>
    <t>Działalność oświatowa</t>
  </si>
  <si>
    <t>Szkoły Niepubliczne</t>
  </si>
  <si>
    <t>4.</t>
  </si>
  <si>
    <t>3.</t>
  </si>
  <si>
    <t>2.</t>
  </si>
  <si>
    <t>Działalność oświatowa, związana z kształceniem, wychowaniem i opieką nad dziećmi i uczniami będącymi obywatelami Ukrainy</t>
  </si>
  <si>
    <t>1.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</si>
  <si>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</si>
  <si>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</si>
  <si>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</si>
  <si>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</si>
  <si>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</si>
  <si>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</si>
  <si>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</si>
  <si>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Lp.</t>
  </si>
  <si>
    <t>Dotacje podmiotowe w 2023 roku</t>
  </si>
  <si>
    <t>758</t>
  </si>
  <si>
    <t>Różne rozliczenia</t>
  </si>
  <si>
    <t>75814</t>
  </si>
  <si>
    <t>Różne rozliczenia finansowe</t>
  </si>
  <si>
    <t>2100</t>
  </si>
  <si>
    <t>Środki z Funduszu Pomocy na finansowanie lub dofinansowanie zadań bieżących w zakresie pomocy obywatelom Ukrainy</t>
  </si>
  <si>
    <t>80102</t>
  </si>
  <si>
    <t>Szkoły podstawowe specjalne</t>
  </si>
  <si>
    <t>854</t>
  </si>
  <si>
    <t>Edukacyjna opieka wychowawcza</t>
  </si>
  <si>
    <t>85406</t>
  </si>
  <si>
    <t>Poradnie psychologiczno-pedagogiczne, w tym poradnie specjalistyczne</t>
  </si>
  <si>
    <t>85410</t>
  </si>
  <si>
    <t>Internaty i bursy szkolne</t>
  </si>
  <si>
    <t>853</t>
  </si>
  <si>
    <t>Pozostałe zadania w zakresie polityki społecznej</t>
  </si>
  <si>
    <t>85321</t>
  </si>
  <si>
    <t>Zespoły do spraw orzekania o niepełnosprawności</t>
  </si>
  <si>
    <t>Gospodarka mieszkaniowa</t>
  </si>
  <si>
    <t>70005</t>
  </si>
  <si>
    <t>Gospodarka gruntami i nieruchomościami</t>
  </si>
  <si>
    <t>710</t>
  </si>
  <si>
    <t>Działalność usługowa</t>
  </si>
  <si>
    <t>71015</t>
  </si>
  <si>
    <t>Nadzór budowlany</t>
  </si>
  <si>
    <t>852</t>
  </si>
  <si>
    <t>Pomoc społeczna</t>
  </si>
  <si>
    <t>85218</t>
  </si>
  <si>
    <t>Powiatowe centra pomocy rodzinie</t>
  </si>
  <si>
    <t>63 352 208,62</t>
  </si>
  <si>
    <t>137 127,00</t>
  </si>
  <si>
    <t>63 489 335,62</t>
  </si>
  <si>
    <t>2 178 885,32</t>
  </si>
  <si>
    <t>2 316 012,32</t>
  </si>
  <si>
    <t>1 172 588,15</t>
  </si>
  <si>
    <t>1 309 715,15</t>
  </si>
  <si>
    <t>138 215 242,08</t>
  </si>
  <si>
    <t>138 352 369,08</t>
  </si>
  <si>
    <t>202 535,28</t>
  </si>
  <si>
    <t>25 208 786,21</t>
  </si>
  <si>
    <t>6 848 990,90</t>
  </si>
  <si>
    <t>163 424 028,29</t>
  </si>
  <si>
    <t>163 561 155,29</t>
  </si>
  <si>
    <t>7 051 526,18</t>
  </si>
  <si>
    <t>80105</t>
  </si>
  <si>
    <t>Przedszkola specjalne</t>
  </si>
  <si>
    <t>80117</t>
  </si>
  <si>
    <t>Branżowe szkoły I i II stopnia</t>
  </si>
  <si>
    <t>80146</t>
  </si>
  <si>
    <t>Dokształcanie i doskonalenie nauczycieli</t>
  </si>
  <si>
    <t>Załącznik Nr 2                                                                                                                                        do uchwały Zarządu Powiatu w Opatowie Nr 262.125.2023                                                                             z dnia 20 grudnia 2023 r.</t>
  </si>
  <si>
    <t>Załącznik Nr 1                                                                                                          do uchwały Zarządu Powiatu w Opatowie Nr 262.125.2023                                                     z dnia 20 grudnia 2023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</si>
</sst>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8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53"/>
      <name val="Arial CE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10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4"/>
      <name val="Calibri"/>
      <family val="2"/>
    </font>
    <font>
      <sz val="6"/>
      <color indexed="8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6"/>
      <name val="Calibri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6"/>
      <color indexed="8"/>
      <name val="Arial"/>
      <family val="2"/>
    </font>
    <font>
      <sz val="5"/>
      <color indexed="8"/>
      <name val="Arial"/>
      <family val="0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6" fillId="32" borderId="0" applyNumberFormat="0" applyBorder="0" applyAlignment="0" applyProtection="0"/>
  </cellStyleXfs>
  <cellXfs count="11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7" fillId="34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49" fontId="8" fillId="34" borderId="0" xfId="50" applyNumberFormat="1" applyFont="1" applyFill="1" applyAlignment="1" applyProtection="1">
      <alignment horizontal="center" vertical="center" wrapText="1"/>
      <protection locked="0"/>
    </xf>
    <xf numFmtId="0" fontId="4" fillId="0" borderId="0" xfId="52">
      <alignment/>
      <protection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vertical="center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172" fontId="13" fillId="35" borderId="10" xfId="52" applyNumberFormat="1" applyFont="1" applyFill="1" applyBorder="1" applyAlignment="1">
      <alignment vertical="center"/>
      <protection/>
    </xf>
    <xf numFmtId="172" fontId="11" fillId="35" borderId="10" xfId="52" applyNumberFormat="1" applyFont="1" applyFill="1" applyBorder="1" applyAlignment="1">
      <alignment vertical="center"/>
      <protection/>
    </xf>
    <xf numFmtId="172" fontId="15" fillId="0" borderId="0" xfId="52" applyNumberFormat="1" applyFont="1">
      <alignment/>
      <protection/>
    </xf>
    <xf numFmtId="172" fontId="13" fillId="36" borderId="10" xfId="52" applyNumberFormat="1" applyFont="1" applyFill="1" applyBorder="1" applyAlignment="1">
      <alignment vertical="center"/>
      <protection/>
    </xf>
    <xf numFmtId="0" fontId="13" fillId="36" borderId="10" xfId="52" applyFont="1" applyFill="1" applyBorder="1" applyAlignment="1">
      <alignment horizontal="center" vertical="center" wrapText="1"/>
      <protection/>
    </xf>
    <xf numFmtId="0" fontId="10" fillId="36" borderId="10" xfId="52" applyFont="1" applyFill="1" applyBorder="1" applyAlignment="1">
      <alignment horizontal="center" vertical="center" wrapText="1"/>
      <protection/>
    </xf>
    <xf numFmtId="172" fontId="11" fillId="36" borderId="10" xfId="52" applyNumberFormat="1" applyFont="1" applyFill="1" applyBorder="1" applyAlignment="1">
      <alignment vertical="center"/>
      <protection/>
    </xf>
    <xf numFmtId="0" fontId="11" fillId="36" borderId="10" xfId="52" applyFont="1" applyFill="1" applyBorder="1" applyAlignment="1">
      <alignment horizontal="center" vertical="center"/>
      <protection/>
    </xf>
    <xf numFmtId="0" fontId="14" fillId="36" borderId="10" xfId="52" applyFont="1" applyFill="1" applyBorder="1" applyAlignment="1">
      <alignment horizontal="center" vertical="center" wrapText="1"/>
      <protection/>
    </xf>
    <xf numFmtId="172" fontId="11" fillId="35" borderId="10" xfId="52" applyNumberFormat="1" applyFont="1" applyFill="1" applyBorder="1" applyAlignment="1">
      <alignment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17" fillId="0" borderId="0" xfId="52" applyFont="1">
      <alignment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/>
      <protection/>
    </xf>
    <xf numFmtId="0" fontId="22" fillId="0" borderId="0" xfId="52" applyFont="1" applyAlignment="1">
      <alignment horizontal="center" vertical="center"/>
      <protection/>
    </xf>
    <xf numFmtId="0" fontId="23" fillId="0" borderId="0" xfId="52" applyFont="1" applyAlignment="1">
      <alignment vertical="center" wrapText="1"/>
      <protection/>
    </xf>
    <xf numFmtId="0" fontId="16" fillId="36" borderId="10" xfId="52" applyFont="1" applyFill="1" applyBorder="1" applyAlignment="1">
      <alignment horizontal="center" vertical="center" wrapText="1"/>
      <protection/>
    </xf>
    <xf numFmtId="172" fontId="11" fillId="36" borderId="10" xfId="52" applyNumberFormat="1" applyFont="1" applyFill="1" applyBorder="1" applyAlignment="1">
      <alignment vertical="center" wrapText="1"/>
      <protection/>
    </xf>
    <xf numFmtId="170" fontId="13" fillId="36" borderId="10" xfId="52" applyNumberFormat="1" applyFont="1" applyFill="1" applyBorder="1" applyAlignment="1">
      <alignment vertical="center" wrapText="1"/>
      <protection/>
    </xf>
    <xf numFmtId="170" fontId="11" fillId="36" borderId="10" xfId="52" applyNumberFormat="1" applyFont="1" applyFill="1" applyBorder="1" applyAlignment="1">
      <alignment vertical="center" wrapText="1"/>
      <protection/>
    </xf>
    <xf numFmtId="170" fontId="11" fillId="36" borderId="10" xfId="52" applyNumberFormat="1" applyFont="1" applyFill="1" applyBorder="1" applyAlignment="1">
      <alignment vertical="center"/>
      <protection/>
    </xf>
    <xf numFmtId="170" fontId="13" fillId="36" borderId="10" xfId="52" applyNumberFormat="1" applyFont="1" applyFill="1" applyBorder="1" applyAlignment="1">
      <alignment vertical="center"/>
      <protection/>
    </xf>
    <xf numFmtId="170" fontId="11" fillId="0" borderId="10" xfId="52" applyNumberFormat="1" applyFont="1" applyBorder="1" applyAlignment="1">
      <alignment vertical="center"/>
      <protection/>
    </xf>
    <xf numFmtId="0" fontId="25" fillId="37" borderId="0" xfId="0" applyFont="1" applyFill="1" applyAlignment="1">
      <alignment horizontal="left" vertical="top" wrapText="1"/>
    </xf>
    <xf numFmtId="0" fontId="10" fillId="35" borderId="0" xfId="52" applyFont="1" applyFill="1">
      <alignment/>
      <protection/>
    </xf>
    <xf numFmtId="0" fontId="10" fillId="35" borderId="0" xfId="52" applyFont="1" applyFill="1" applyAlignment="1">
      <alignment vertical="center"/>
      <protection/>
    </xf>
    <xf numFmtId="0" fontId="28" fillId="35" borderId="13" xfId="52" applyFont="1" applyFill="1" applyBorder="1" applyAlignment="1">
      <alignment horizontal="center" vertical="center"/>
      <protection/>
    </xf>
    <xf numFmtId="0" fontId="12" fillId="35" borderId="10" xfId="52" applyFont="1" applyFill="1" applyBorder="1" applyAlignment="1">
      <alignment horizontal="center" vertical="center"/>
      <protection/>
    </xf>
    <xf numFmtId="0" fontId="10" fillId="36" borderId="10" xfId="52" applyFont="1" applyFill="1" applyBorder="1" applyAlignment="1">
      <alignment horizontal="left" vertical="center" wrapText="1"/>
      <protection/>
    </xf>
    <xf numFmtId="0" fontId="10" fillId="36" borderId="10" xfId="52" applyFont="1" applyFill="1" applyBorder="1" applyAlignment="1">
      <alignment horizontal="center" vertical="center"/>
      <protection/>
    </xf>
    <xf numFmtId="0" fontId="30" fillId="35" borderId="10" xfId="52" applyFont="1" applyFill="1" applyBorder="1" applyAlignment="1">
      <alignment horizontal="center" vertical="center"/>
      <protection/>
    </xf>
    <xf numFmtId="0" fontId="12" fillId="35" borderId="1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right" vertical="center"/>
      <protection/>
    </xf>
    <xf numFmtId="49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35" borderId="10" xfId="52" applyNumberFormat="1" applyFont="1" applyFill="1" applyBorder="1" applyAlignment="1">
      <alignment vertical="center"/>
      <protection/>
    </xf>
    <xf numFmtId="4" fontId="10" fillId="36" borderId="10" xfId="52" applyNumberFormat="1" applyFont="1" applyFill="1" applyBorder="1" applyAlignment="1">
      <alignment vertical="center"/>
      <protection/>
    </xf>
    <xf numFmtId="4" fontId="27" fillId="35" borderId="14" xfId="52" applyNumberFormat="1" applyFont="1" applyFill="1" applyBorder="1">
      <alignment/>
      <protection/>
    </xf>
    <xf numFmtId="0" fontId="11" fillId="36" borderId="10" xfId="52" applyFont="1" applyFill="1" applyBorder="1" applyAlignment="1">
      <alignment horizontal="center" vertical="center" wrapText="1"/>
      <protection/>
    </xf>
    <xf numFmtId="0" fontId="13" fillId="36" borderId="10" xfId="52" applyFont="1" applyFill="1" applyBorder="1" applyAlignment="1">
      <alignment horizontal="center" vertical="center"/>
      <protection/>
    </xf>
    <xf numFmtId="0" fontId="26" fillId="36" borderId="10" xfId="52" applyFont="1" applyFill="1" applyBorder="1" applyAlignment="1">
      <alignment horizontal="left" vertical="center" wrapText="1"/>
      <protection/>
    </xf>
    <xf numFmtId="170" fontId="11" fillId="38" borderId="10" xfId="52" applyNumberFormat="1" applyFont="1" applyFill="1" applyBorder="1" applyAlignment="1">
      <alignment vertical="center"/>
      <protection/>
    </xf>
    <xf numFmtId="0" fontId="10" fillId="38" borderId="0" xfId="52" applyFont="1" applyFill="1" applyAlignment="1">
      <alignment vertical="center"/>
      <protection/>
    </xf>
    <xf numFmtId="0" fontId="10" fillId="38" borderId="0" xfId="52" applyFont="1" applyFill="1" applyAlignment="1">
      <alignment horizontal="center" vertical="center"/>
      <protection/>
    </xf>
    <xf numFmtId="0" fontId="10" fillId="38" borderId="0" xfId="52" applyFont="1" applyFill="1">
      <alignment/>
      <protection/>
    </xf>
    <xf numFmtId="39" fontId="77" fillId="37" borderId="15" xfId="0" applyNumberFormat="1" applyFont="1" applyFill="1" applyBorder="1" applyAlignment="1">
      <alignment horizontal="left" vertical="center" wrapText="1"/>
    </xf>
    <xf numFmtId="39" fontId="78" fillId="37" borderId="15" xfId="0" applyNumberFormat="1" applyFont="1" applyFill="1" applyBorder="1" applyAlignment="1">
      <alignment horizontal="left" vertical="center" wrapText="1"/>
    </xf>
    <xf numFmtId="0" fontId="79" fillId="37" borderId="15" xfId="0" applyFont="1" applyFill="1" applyBorder="1" applyAlignment="1">
      <alignment horizontal="center" vertical="center" wrapText="1"/>
    </xf>
    <xf numFmtId="0" fontId="78" fillId="37" borderId="15" xfId="0" applyFont="1" applyFill="1" applyBorder="1" applyAlignment="1">
      <alignment horizontal="center" vertical="center" wrapText="1"/>
    </xf>
    <xf numFmtId="0" fontId="20" fillId="36" borderId="10" xfId="52" applyFont="1" applyFill="1" applyBorder="1" applyAlignment="1">
      <alignment horizontal="left" vertical="center" wrapText="1"/>
      <protection/>
    </xf>
    <xf numFmtId="49" fontId="14" fillId="36" borderId="10" xfId="52" applyNumberFormat="1" applyFont="1" applyFill="1" applyBorder="1" applyAlignment="1">
      <alignment horizontal="center" vertical="center" wrapText="1"/>
      <protection/>
    </xf>
    <xf numFmtId="49" fontId="11" fillId="36" borderId="10" xfId="52" applyNumberFormat="1" applyFont="1" applyFill="1" applyBorder="1" applyAlignment="1">
      <alignment horizontal="center" vertical="center" wrapText="1"/>
      <protection/>
    </xf>
    <xf numFmtId="49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2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3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50" applyNumberFormat="1" applyFont="1" applyFill="1" applyBorder="1" applyAlignment="1" applyProtection="1">
      <alignment horizontal="right" wrapText="1"/>
      <protection locked="0"/>
    </xf>
    <xf numFmtId="0" fontId="12" fillId="0" borderId="0" xfId="5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80" fillId="37" borderId="15" xfId="0" applyFont="1" applyFill="1" applyBorder="1" applyAlignment="1">
      <alignment horizontal="center" vertical="center" wrapText="1"/>
    </xf>
    <xf numFmtId="0" fontId="79" fillId="37" borderId="15" xfId="0" applyFont="1" applyFill="1" applyBorder="1" applyAlignment="1">
      <alignment horizontal="left" vertical="center" wrapText="1"/>
    </xf>
    <xf numFmtId="39" fontId="77" fillId="37" borderId="15" xfId="0" applyNumberFormat="1" applyFont="1" applyFill="1" applyBorder="1" applyAlignment="1">
      <alignment horizontal="left" vertical="center" wrapText="1"/>
    </xf>
    <xf numFmtId="39" fontId="78" fillId="37" borderId="15" xfId="0" applyNumberFormat="1" applyFont="1" applyFill="1" applyBorder="1" applyAlignment="1">
      <alignment horizontal="left" vertical="center" wrapText="1"/>
    </xf>
    <xf numFmtId="0" fontId="79" fillId="37" borderId="15" xfId="0" applyFont="1" applyFill="1" applyBorder="1" applyAlignment="1">
      <alignment horizontal="center" vertical="center" wrapText="1"/>
    </xf>
    <xf numFmtId="0" fontId="78" fillId="37" borderId="15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right" wrapText="1"/>
      <protection locked="0"/>
    </xf>
    <xf numFmtId="0" fontId="56" fillId="0" borderId="0" xfId="0" applyNumberFormat="1" applyFont="1" applyFill="1" applyBorder="1" applyAlignment="1" applyProtection="1">
      <alignment horizontal="center"/>
      <protection locked="0"/>
    </xf>
    <xf numFmtId="0" fontId="12" fillId="38" borderId="10" xfId="52" applyFont="1" applyFill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24" fillId="0" borderId="0" xfId="52" applyFont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24" fillId="35" borderId="0" xfId="52" applyFont="1" applyFill="1" applyAlignment="1">
      <alignment horizontal="center" vertical="center" wrapText="1"/>
      <protection/>
    </xf>
    <xf numFmtId="0" fontId="29" fillId="35" borderId="10" xfId="52" applyFont="1" applyFill="1" applyBorder="1" applyAlignment="1">
      <alignment horizontal="left" vertical="center"/>
      <protection/>
    </xf>
    <xf numFmtId="0" fontId="12" fillId="35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Normalny 4" xfId="53"/>
    <cellStyle name="Normalny 4 3" xfId="54"/>
    <cellStyle name="Obliczenia" xfId="55"/>
    <cellStyle name="Followed Hyperlink" xfId="56"/>
    <cellStyle name="Suma" xfId="57"/>
    <cellStyle name="Tekst objaśnienia" xfId="58"/>
    <cellStyle name="Tekst ostrzeżenia" xfId="59"/>
    <cellStyle name="Tytuł" xfId="60"/>
    <cellStyle name="Uwaga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81</xdr:row>
      <xdr:rowOff>0</xdr:rowOff>
    </xdr:from>
    <xdr:to>
      <xdr:col>8</xdr:col>
      <xdr:colOff>476250</xdr:colOff>
      <xdr:row>81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811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476250</xdr:colOff>
      <xdr:row>81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3811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476250</xdr:colOff>
      <xdr:row>84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142970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476250</xdr:colOff>
      <xdr:row>84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42970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"/>
  <sheetViews>
    <sheetView showGridLines="0" tabSelected="1" zoomScalePageLayoutView="0" workbookViewId="0" topLeftCell="A1">
      <selection activeCell="W10" sqref="W10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91" t="s">
        <v>153</v>
      </c>
      <c r="L1" s="91"/>
      <c r="M1" s="91"/>
      <c r="N1" s="91"/>
      <c r="O1" s="91"/>
      <c r="P1" s="91"/>
      <c r="Q1" s="6"/>
    </row>
    <row r="2" spans="1:17" ht="25.5" customHeight="1">
      <c r="A2" s="92" t="s">
        <v>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61</v>
      </c>
      <c r="O3" s="89"/>
      <c r="P3" s="89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85" t="s">
        <v>60</v>
      </c>
      <c r="E5" s="85"/>
      <c r="F5" s="85" t="s">
        <v>2</v>
      </c>
      <c r="G5" s="85"/>
      <c r="H5" s="85"/>
      <c r="I5" s="85" t="s">
        <v>59</v>
      </c>
      <c r="J5" s="85"/>
      <c r="K5" s="5" t="s">
        <v>58</v>
      </c>
      <c r="L5" s="5" t="s">
        <v>57</v>
      </c>
      <c r="M5" s="85" t="s">
        <v>56</v>
      </c>
      <c r="N5" s="85"/>
      <c r="O5" s="85"/>
      <c r="P5" s="85"/>
      <c r="Q5" s="85"/>
    </row>
    <row r="6" spans="1:17" ht="11.25" customHeight="1">
      <c r="A6" s="4"/>
      <c r="B6" s="53" t="s">
        <v>26</v>
      </c>
      <c r="C6" s="53" t="s">
        <v>25</v>
      </c>
      <c r="D6" s="88" t="s">
        <v>24</v>
      </c>
      <c r="E6" s="88"/>
      <c r="F6" s="88" t="s">
        <v>23</v>
      </c>
      <c r="G6" s="88"/>
      <c r="H6" s="88"/>
      <c r="I6" s="88" t="s">
        <v>22</v>
      </c>
      <c r="J6" s="88"/>
      <c r="K6" s="53" t="s">
        <v>21</v>
      </c>
      <c r="L6" s="53" t="s">
        <v>20</v>
      </c>
      <c r="M6" s="88" t="s">
        <v>19</v>
      </c>
      <c r="N6" s="88"/>
      <c r="O6" s="88"/>
      <c r="P6" s="88"/>
      <c r="Q6" s="88"/>
    </row>
    <row r="7" spans="1:17" ht="18.75" customHeight="1">
      <c r="A7" s="4"/>
      <c r="B7" s="77" t="s">
        <v>55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21.75" customHeight="1">
      <c r="A8" s="4"/>
      <c r="B8" s="53" t="s">
        <v>102</v>
      </c>
      <c r="C8" s="54"/>
      <c r="D8" s="93"/>
      <c r="E8" s="93"/>
      <c r="F8" s="86" t="s">
        <v>103</v>
      </c>
      <c r="G8" s="86"/>
      <c r="H8" s="86"/>
      <c r="I8" s="87" t="s">
        <v>131</v>
      </c>
      <c r="J8" s="87"/>
      <c r="K8" s="55" t="s">
        <v>50</v>
      </c>
      <c r="L8" s="55" t="s">
        <v>132</v>
      </c>
      <c r="M8" s="87" t="s">
        <v>133</v>
      </c>
      <c r="N8" s="87"/>
      <c r="O8" s="87"/>
      <c r="P8" s="87"/>
      <c r="Q8" s="87"/>
    </row>
    <row r="9" spans="1:17" ht="29.25" customHeight="1">
      <c r="A9" s="4"/>
      <c r="B9" s="5"/>
      <c r="C9" s="54"/>
      <c r="D9" s="93"/>
      <c r="E9" s="93"/>
      <c r="F9" s="86" t="s">
        <v>51</v>
      </c>
      <c r="G9" s="86"/>
      <c r="H9" s="86"/>
      <c r="I9" s="87" t="s">
        <v>50</v>
      </c>
      <c r="J9" s="87"/>
      <c r="K9" s="55" t="s">
        <v>50</v>
      </c>
      <c r="L9" s="55" t="s">
        <v>50</v>
      </c>
      <c r="M9" s="87" t="s">
        <v>50</v>
      </c>
      <c r="N9" s="87"/>
      <c r="O9" s="87"/>
      <c r="P9" s="87"/>
      <c r="Q9" s="87"/>
    </row>
    <row r="10" spans="1:17" ht="21.75" customHeight="1">
      <c r="A10" s="4"/>
      <c r="B10" s="54"/>
      <c r="C10" s="53" t="s">
        <v>104</v>
      </c>
      <c r="D10" s="93"/>
      <c r="E10" s="93"/>
      <c r="F10" s="86" t="s">
        <v>105</v>
      </c>
      <c r="G10" s="86"/>
      <c r="H10" s="86"/>
      <c r="I10" s="87" t="s">
        <v>134</v>
      </c>
      <c r="J10" s="87"/>
      <c r="K10" s="55" t="s">
        <v>50</v>
      </c>
      <c r="L10" s="55" t="s">
        <v>132</v>
      </c>
      <c r="M10" s="87" t="s">
        <v>135</v>
      </c>
      <c r="N10" s="87"/>
      <c r="O10" s="87"/>
      <c r="P10" s="87"/>
      <c r="Q10" s="87"/>
    </row>
    <row r="11" spans="1:17" ht="29.25" customHeight="1">
      <c r="A11" s="4"/>
      <c r="B11" s="54"/>
      <c r="C11" s="5"/>
      <c r="D11" s="93"/>
      <c r="E11" s="93"/>
      <c r="F11" s="86" t="s">
        <v>51</v>
      </c>
      <c r="G11" s="86"/>
      <c r="H11" s="86"/>
      <c r="I11" s="87" t="s">
        <v>50</v>
      </c>
      <c r="J11" s="87"/>
      <c r="K11" s="55" t="s">
        <v>50</v>
      </c>
      <c r="L11" s="55" t="s">
        <v>50</v>
      </c>
      <c r="M11" s="87" t="s">
        <v>50</v>
      </c>
      <c r="N11" s="87"/>
      <c r="O11" s="87"/>
      <c r="P11" s="87"/>
      <c r="Q11" s="87"/>
    </row>
    <row r="12" spans="1:17" ht="33" customHeight="1">
      <c r="A12" s="4"/>
      <c r="B12" s="54"/>
      <c r="C12" s="54"/>
      <c r="D12" s="88" t="s">
        <v>106</v>
      </c>
      <c r="E12" s="88"/>
      <c r="F12" s="86" t="s">
        <v>107</v>
      </c>
      <c r="G12" s="86"/>
      <c r="H12" s="86"/>
      <c r="I12" s="87" t="s">
        <v>136</v>
      </c>
      <c r="J12" s="87"/>
      <c r="K12" s="55" t="s">
        <v>50</v>
      </c>
      <c r="L12" s="55" t="s">
        <v>132</v>
      </c>
      <c r="M12" s="87" t="s">
        <v>137</v>
      </c>
      <c r="N12" s="87"/>
      <c r="O12" s="87"/>
      <c r="P12" s="87"/>
      <c r="Q12" s="87"/>
    </row>
    <row r="13" spans="1:17" ht="20.25" customHeight="1">
      <c r="A13" s="4"/>
      <c r="B13" s="80" t="s">
        <v>55</v>
      </c>
      <c r="C13" s="80"/>
      <c r="D13" s="80"/>
      <c r="E13" s="80"/>
      <c r="F13" s="80"/>
      <c r="G13" s="80"/>
      <c r="H13" s="56" t="s">
        <v>53</v>
      </c>
      <c r="I13" s="82" t="s">
        <v>138</v>
      </c>
      <c r="J13" s="82"/>
      <c r="K13" s="57" t="s">
        <v>50</v>
      </c>
      <c r="L13" s="57" t="s">
        <v>132</v>
      </c>
      <c r="M13" s="82" t="s">
        <v>139</v>
      </c>
      <c r="N13" s="82"/>
      <c r="O13" s="82"/>
      <c r="P13" s="82"/>
      <c r="Q13" s="82"/>
    </row>
    <row r="14" spans="1:17" ht="27" customHeight="1">
      <c r="A14" s="4"/>
      <c r="B14" s="81"/>
      <c r="C14" s="81"/>
      <c r="D14" s="81"/>
      <c r="E14" s="81"/>
      <c r="F14" s="84" t="s">
        <v>51</v>
      </c>
      <c r="G14" s="84"/>
      <c r="H14" s="84"/>
      <c r="I14" s="83" t="s">
        <v>140</v>
      </c>
      <c r="J14" s="83"/>
      <c r="K14" s="58" t="s">
        <v>50</v>
      </c>
      <c r="L14" s="58" t="s">
        <v>50</v>
      </c>
      <c r="M14" s="83" t="s">
        <v>140</v>
      </c>
      <c r="N14" s="83"/>
      <c r="O14" s="83"/>
      <c r="P14" s="83"/>
      <c r="Q14" s="83"/>
    </row>
    <row r="15" spans="1:17" ht="20.25" customHeight="1">
      <c r="A15" s="4"/>
      <c r="B15" s="77" t="s">
        <v>54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28.5" customHeight="1">
      <c r="A16" s="4"/>
      <c r="B16" s="80" t="s">
        <v>54</v>
      </c>
      <c r="C16" s="80"/>
      <c r="D16" s="80"/>
      <c r="E16" s="80"/>
      <c r="F16" s="80"/>
      <c r="G16" s="80"/>
      <c r="H16" s="56" t="s">
        <v>53</v>
      </c>
      <c r="I16" s="82" t="s">
        <v>141</v>
      </c>
      <c r="J16" s="82"/>
      <c r="K16" s="57" t="s">
        <v>50</v>
      </c>
      <c r="L16" s="57" t="s">
        <v>50</v>
      </c>
      <c r="M16" s="82" t="s">
        <v>141</v>
      </c>
      <c r="N16" s="82"/>
      <c r="O16" s="82"/>
      <c r="P16" s="82"/>
      <c r="Q16" s="82"/>
    </row>
    <row r="17" spans="1:17" ht="30" customHeight="1">
      <c r="A17" s="4"/>
      <c r="B17" s="81"/>
      <c r="C17" s="81"/>
      <c r="D17" s="81"/>
      <c r="E17" s="81"/>
      <c r="F17" s="84" t="s">
        <v>51</v>
      </c>
      <c r="G17" s="84"/>
      <c r="H17" s="84"/>
      <c r="I17" s="83" t="s">
        <v>142</v>
      </c>
      <c r="J17" s="83"/>
      <c r="K17" s="58" t="s">
        <v>50</v>
      </c>
      <c r="L17" s="58" t="s">
        <v>50</v>
      </c>
      <c r="M17" s="83" t="s">
        <v>142</v>
      </c>
      <c r="N17" s="83"/>
      <c r="O17" s="83"/>
      <c r="P17" s="83"/>
      <c r="Q17" s="83"/>
    </row>
    <row r="18" spans="1:17" ht="19.5" customHeight="1">
      <c r="A18" s="4"/>
      <c r="B18" s="77" t="s">
        <v>52</v>
      </c>
      <c r="C18" s="77"/>
      <c r="D18" s="77"/>
      <c r="E18" s="77"/>
      <c r="F18" s="77"/>
      <c r="G18" s="77"/>
      <c r="H18" s="77"/>
      <c r="I18" s="82" t="s">
        <v>143</v>
      </c>
      <c r="J18" s="82"/>
      <c r="K18" s="57" t="s">
        <v>50</v>
      </c>
      <c r="L18" s="57" t="s">
        <v>132</v>
      </c>
      <c r="M18" s="82" t="s">
        <v>144</v>
      </c>
      <c r="N18" s="82"/>
      <c r="O18" s="82"/>
      <c r="P18" s="82"/>
      <c r="Q18" s="82"/>
    </row>
    <row r="19" spans="1:17" ht="36" customHeight="1">
      <c r="A19" s="4"/>
      <c r="B19" s="77"/>
      <c r="C19" s="77"/>
      <c r="D19" s="77"/>
      <c r="E19" s="77"/>
      <c r="F19" s="94" t="s">
        <v>51</v>
      </c>
      <c r="G19" s="94"/>
      <c r="H19" s="94"/>
      <c r="I19" s="90" t="s">
        <v>145</v>
      </c>
      <c r="J19" s="90"/>
      <c r="K19" s="59" t="s">
        <v>50</v>
      </c>
      <c r="L19" s="59" t="s">
        <v>50</v>
      </c>
      <c r="M19" s="90" t="s">
        <v>145</v>
      </c>
      <c r="N19" s="90"/>
      <c r="O19" s="90"/>
      <c r="P19" s="90"/>
      <c r="Q19" s="90"/>
    </row>
    <row r="20" spans="1:17" ht="36" customHeight="1">
      <c r="A20" s="4"/>
      <c r="B20" s="78" t="s">
        <v>49</v>
      </c>
      <c r="C20" s="78"/>
      <c r="D20" s="78"/>
      <c r="E20" s="78"/>
      <c r="F20" s="78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</sheetData>
  <sheetProtection/>
  <mergeCells count="56">
    <mergeCell ref="F19:H19"/>
    <mergeCell ref="M19:Q19"/>
    <mergeCell ref="D10:E10"/>
    <mergeCell ref="F10:H10"/>
    <mergeCell ref="D11:E11"/>
    <mergeCell ref="D9:E9"/>
    <mergeCell ref="F11:H11"/>
    <mergeCell ref="M11:Q11"/>
    <mergeCell ref="M10:Q10"/>
    <mergeCell ref="I11:J11"/>
    <mergeCell ref="I19:J19"/>
    <mergeCell ref="K1:P1"/>
    <mergeCell ref="A2:P2"/>
    <mergeCell ref="I8:J8"/>
    <mergeCell ref="D5:E5"/>
    <mergeCell ref="M5:Q5"/>
    <mergeCell ref="M6:Q6"/>
    <mergeCell ref="F5:H5"/>
    <mergeCell ref="D8:E8"/>
    <mergeCell ref="F6:H6"/>
    <mergeCell ref="O3:P3"/>
    <mergeCell ref="F9:H9"/>
    <mergeCell ref="I9:J9"/>
    <mergeCell ref="B7:Q7"/>
    <mergeCell ref="D12:E12"/>
    <mergeCell ref="I10:J10"/>
    <mergeCell ref="M8:Q8"/>
    <mergeCell ref="D6:E6"/>
    <mergeCell ref="F8:H8"/>
    <mergeCell ref="M9:Q9"/>
    <mergeCell ref="F14:H14"/>
    <mergeCell ref="M14:Q14"/>
    <mergeCell ref="I14:J14"/>
    <mergeCell ref="I5:J5"/>
    <mergeCell ref="F12:H12"/>
    <mergeCell ref="I12:J12"/>
    <mergeCell ref="M12:Q12"/>
    <mergeCell ref="M13:Q13"/>
    <mergeCell ref="I13:J13"/>
    <mergeCell ref="I6:J6"/>
    <mergeCell ref="I16:J16"/>
    <mergeCell ref="I17:J17"/>
    <mergeCell ref="F17:H17"/>
    <mergeCell ref="I18:J18"/>
    <mergeCell ref="M18:Q18"/>
    <mergeCell ref="M17:Q17"/>
    <mergeCell ref="B19:E19"/>
    <mergeCell ref="B20:F20"/>
    <mergeCell ref="G20:Q20"/>
    <mergeCell ref="B13:G13"/>
    <mergeCell ref="B14:E14"/>
    <mergeCell ref="B15:Q15"/>
    <mergeCell ref="B16:G16"/>
    <mergeCell ref="B17:E17"/>
    <mergeCell ref="B18:H18"/>
    <mergeCell ref="M16:Q16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85"/>
  <sheetViews>
    <sheetView view="pageLayout" workbookViewId="0" topLeftCell="A1">
      <selection activeCell="AA13" sqref="AA13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1" t="s">
        <v>152</v>
      </c>
      <c r="P1" s="101"/>
      <c r="Q1" s="101"/>
      <c r="R1" s="101"/>
      <c r="S1" s="101"/>
      <c r="T1" s="101"/>
      <c r="U1" s="101"/>
      <c r="V1" s="101"/>
      <c r="W1" s="101"/>
    </row>
    <row r="2" spans="1:23" ht="9.75" customHeight="1">
      <c r="A2" s="102" t="s">
        <v>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ht="5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ht="6" customHeight="1"/>
    <row r="5" spans="1:23" ht="12.75" customHeight="1">
      <c r="A5" s="99" t="s">
        <v>0</v>
      </c>
      <c r="B5" s="99" t="s">
        <v>1</v>
      </c>
      <c r="C5" s="99" t="s">
        <v>27</v>
      </c>
      <c r="D5" s="99" t="s">
        <v>2</v>
      </c>
      <c r="E5" s="99"/>
      <c r="F5" s="99"/>
      <c r="G5" s="99"/>
      <c r="H5" s="99" t="s">
        <v>3</v>
      </c>
      <c r="I5" s="99" t="s">
        <v>28</v>
      </c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ht="12.75" customHeight="1">
      <c r="A6" s="99"/>
      <c r="B6" s="99"/>
      <c r="C6" s="99"/>
      <c r="D6" s="99"/>
      <c r="E6" s="99"/>
      <c r="F6" s="99"/>
      <c r="G6" s="99"/>
      <c r="H6" s="99"/>
      <c r="I6" s="99" t="s">
        <v>29</v>
      </c>
      <c r="J6" s="99" t="s">
        <v>4</v>
      </c>
      <c r="K6" s="99"/>
      <c r="L6" s="99"/>
      <c r="M6" s="99"/>
      <c r="N6" s="99"/>
      <c r="O6" s="99"/>
      <c r="P6" s="99"/>
      <c r="Q6" s="99"/>
      <c r="R6" s="99" t="s">
        <v>5</v>
      </c>
      <c r="S6" s="99" t="s">
        <v>4</v>
      </c>
      <c r="T6" s="99"/>
      <c r="U6" s="99"/>
      <c r="V6" s="99"/>
      <c r="W6" s="99"/>
    </row>
    <row r="7" spans="1:23" ht="12.75" customHeight="1">
      <c r="A7" s="99"/>
      <c r="B7" s="99"/>
      <c r="C7" s="99"/>
      <c r="D7" s="99"/>
      <c r="E7" s="99"/>
      <c r="F7" s="99"/>
      <c r="G7" s="99"/>
      <c r="H7" s="99"/>
      <c r="I7" s="99"/>
      <c r="J7" s="99" t="s">
        <v>30</v>
      </c>
      <c r="K7" s="99" t="s">
        <v>4</v>
      </c>
      <c r="L7" s="99"/>
      <c r="M7" s="99" t="s">
        <v>8</v>
      </c>
      <c r="N7" s="99" t="s">
        <v>9</v>
      </c>
      <c r="O7" s="99" t="s">
        <v>10</v>
      </c>
      <c r="P7" s="99" t="s">
        <v>31</v>
      </c>
      <c r="Q7" s="99" t="s">
        <v>32</v>
      </c>
      <c r="R7" s="99"/>
      <c r="S7" s="99" t="s">
        <v>6</v>
      </c>
      <c r="T7" s="99" t="s">
        <v>7</v>
      </c>
      <c r="U7" s="99"/>
      <c r="V7" s="99" t="s">
        <v>33</v>
      </c>
      <c r="W7" s="99" t="s">
        <v>34</v>
      </c>
    </row>
    <row r="8" spans="1:23" ht="65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72" t="s">
        <v>11</v>
      </c>
      <c r="L8" s="72" t="s">
        <v>12</v>
      </c>
      <c r="M8" s="99"/>
      <c r="N8" s="99"/>
      <c r="O8" s="99"/>
      <c r="P8" s="99"/>
      <c r="Q8" s="99"/>
      <c r="R8" s="99"/>
      <c r="S8" s="99"/>
      <c r="T8" s="99" t="s">
        <v>18</v>
      </c>
      <c r="U8" s="99"/>
      <c r="V8" s="99"/>
      <c r="W8" s="99"/>
    </row>
    <row r="9" spans="1:23" ht="8.25" customHeight="1">
      <c r="A9" s="73" t="s">
        <v>26</v>
      </c>
      <c r="B9" s="73" t="s">
        <v>25</v>
      </c>
      <c r="C9" s="73" t="s">
        <v>24</v>
      </c>
      <c r="D9" s="100" t="s">
        <v>23</v>
      </c>
      <c r="E9" s="100"/>
      <c r="F9" s="100"/>
      <c r="G9" s="100"/>
      <c r="H9" s="73" t="s">
        <v>22</v>
      </c>
      <c r="I9" s="73" t="s">
        <v>21</v>
      </c>
      <c r="J9" s="73" t="s">
        <v>20</v>
      </c>
      <c r="K9" s="73" t="s">
        <v>19</v>
      </c>
      <c r="L9" s="73" t="s">
        <v>35</v>
      </c>
      <c r="M9" s="73" t="s">
        <v>36</v>
      </c>
      <c r="N9" s="73" t="s">
        <v>37</v>
      </c>
      <c r="O9" s="73" t="s">
        <v>38</v>
      </c>
      <c r="P9" s="73" t="s">
        <v>39</v>
      </c>
      <c r="Q9" s="73" t="s">
        <v>40</v>
      </c>
      <c r="R9" s="73" t="s">
        <v>41</v>
      </c>
      <c r="S9" s="73" t="s">
        <v>42</v>
      </c>
      <c r="T9" s="100" t="s">
        <v>43</v>
      </c>
      <c r="U9" s="100"/>
      <c r="V9" s="73" t="s">
        <v>44</v>
      </c>
      <c r="W9" s="73" t="s">
        <v>45</v>
      </c>
    </row>
    <row r="10" spans="1:23" ht="12.75" customHeight="1">
      <c r="A10" s="99" t="s">
        <v>47</v>
      </c>
      <c r="B10" s="99" t="s">
        <v>46</v>
      </c>
      <c r="C10" s="99" t="s">
        <v>46</v>
      </c>
      <c r="D10" s="96" t="s">
        <v>120</v>
      </c>
      <c r="E10" s="96"/>
      <c r="F10" s="96" t="s">
        <v>13</v>
      </c>
      <c r="G10" s="96"/>
      <c r="H10" s="71">
        <v>32560869.32</v>
      </c>
      <c r="I10" s="71">
        <v>7702193.18</v>
      </c>
      <c r="J10" s="71">
        <v>7670857.08</v>
      </c>
      <c r="K10" s="71">
        <v>58856</v>
      </c>
      <c r="L10" s="71">
        <v>7612001.08</v>
      </c>
      <c r="M10" s="71">
        <v>0</v>
      </c>
      <c r="N10" s="71">
        <v>0</v>
      </c>
      <c r="O10" s="71">
        <v>31336.1</v>
      </c>
      <c r="P10" s="71">
        <v>0</v>
      </c>
      <c r="Q10" s="71">
        <v>0</v>
      </c>
      <c r="R10" s="71">
        <v>24858676.14</v>
      </c>
      <c r="S10" s="71">
        <v>24858676.14</v>
      </c>
      <c r="T10" s="98">
        <v>5752139.14</v>
      </c>
      <c r="U10" s="98"/>
      <c r="V10" s="71">
        <v>0</v>
      </c>
      <c r="W10" s="71">
        <v>0</v>
      </c>
    </row>
    <row r="11" spans="1:23" ht="12.75" customHeight="1">
      <c r="A11" s="99"/>
      <c r="B11" s="99"/>
      <c r="C11" s="99"/>
      <c r="D11" s="96"/>
      <c r="E11" s="96"/>
      <c r="F11" s="96" t="s">
        <v>14</v>
      </c>
      <c r="G11" s="96"/>
      <c r="H11" s="71">
        <v>-6271</v>
      </c>
      <c r="I11" s="71">
        <v>-6271</v>
      </c>
      <c r="J11" s="71">
        <v>-6271</v>
      </c>
      <c r="K11" s="71">
        <v>0</v>
      </c>
      <c r="L11" s="71">
        <v>-6271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98">
        <v>0</v>
      </c>
      <c r="U11" s="98"/>
      <c r="V11" s="71">
        <v>0</v>
      </c>
      <c r="W11" s="71">
        <v>0</v>
      </c>
    </row>
    <row r="12" spans="1:23" ht="12.75" customHeight="1">
      <c r="A12" s="99"/>
      <c r="B12" s="99"/>
      <c r="C12" s="99"/>
      <c r="D12" s="96"/>
      <c r="E12" s="96"/>
      <c r="F12" s="96" t="s">
        <v>15</v>
      </c>
      <c r="G12" s="96"/>
      <c r="H12" s="71">
        <v>6271</v>
      </c>
      <c r="I12" s="71">
        <v>6271</v>
      </c>
      <c r="J12" s="71">
        <v>6271</v>
      </c>
      <c r="K12" s="71">
        <v>6271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98">
        <v>0</v>
      </c>
      <c r="U12" s="98"/>
      <c r="V12" s="71">
        <v>0</v>
      </c>
      <c r="W12" s="71">
        <v>0</v>
      </c>
    </row>
    <row r="13" spans="1:23" ht="12.75" customHeight="1">
      <c r="A13" s="99"/>
      <c r="B13" s="99"/>
      <c r="C13" s="99"/>
      <c r="D13" s="96"/>
      <c r="E13" s="96"/>
      <c r="F13" s="96" t="s">
        <v>16</v>
      </c>
      <c r="G13" s="96"/>
      <c r="H13" s="71">
        <v>32560869.32</v>
      </c>
      <c r="I13" s="71">
        <v>7702193.18</v>
      </c>
      <c r="J13" s="71">
        <v>7670857.08</v>
      </c>
      <c r="K13" s="71">
        <v>65127</v>
      </c>
      <c r="L13" s="71">
        <v>7605730.08</v>
      </c>
      <c r="M13" s="71">
        <v>0</v>
      </c>
      <c r="N13" s="71">
        <v>0</v>
      </c>
      <c r="O13" s="71">
        <v>31336.1</v>
      </c>
      <c r="P13" s="71">
        <v>0</v>
      </c>
      <c r="Q13" s="71">
        <v>0</v>
      </c>
      <c r="R13" s="71">
        <v>24858676.14</v>
      </c>
      <c r="S13" s="71">
        <v>24858676.14</v>
      </c>
      <c r="T13" s="98">
        <v>5752139.14</v>
      </c>
      <c r="U13" s="98"/>
      <c r="V13" s="71">
        <v>0</v>
      </c>
      <c r="W13" s="71">
        <v>0</v>
      </c>
    </row>
    <row r="14" spans="1:23" ht="12.75" customHeight="1">
      <c r="A14" s="99" t="s">
        <v>46</v>
      </c>
      <c r="B14" s="99" t="s">
        <v>121</v>
      </c>
      <c r="C14" s="99" t="s">
        <v>46</v>
      </c>
      <c r="D14" s="96" t="s">
        <v>122</v>
      </c>
      <c r="E14" s="96"/>
      <c r="F14" s="96" t="s">
        <v>13</v>
      </c>
      <c r="G14" s="96"/>
      <c r="H14" s="71">
        <v>32560869.32</v>
      </c>
      <c r="I14" s="71">
        <v>7702193.18</v>
      </c>
      <c r="J14" s="71">
        <v>7670857.08</v>
      </c>
      <c r="K14" s="71">
        <v>58856</v>
      </c>
      <c r="L14" s="71">
        <v>7612001.08</v>
      </c>
      <c r="M14" s="71">
        <v>0</v>
      </c>
      <c r="N14" s="71">
        <v>0</v>
      </c>
      <c r="O14" s="71">
        <v>31336.1</v>
      </c>
      <c r="P14" s="71">
        <v>0</v>
      </c>
      <c r="Q14" s="71">
        <v>0</v>
      </c>
      <c r="R14" s="71">
        <v>24858676.14</v>
      </c>
      <c r="S14" s="71">
        <v>24858676.14</v>
      </c>
      <c r="T14" s="98">
        <v>5752139.14</v>
      </c>
      <c r="U14" s="98"/>
      <c r="V14" s="71">
        <v>0</v>
      </c>
      <c r="W14" s="71">
        <v>0</v>
      </c>
    </row>
    <row r="15" spans="1:23" ht="12.75" customHeight="1">
      <c r="A15" s="99"/>
      <c r="B15" s="99"/>
      <c r="C15" s="99"/>
      <c r="D15" s="96"/>
      <c r="E15" s="96"/>
      <c r="F15" s="96" t="s">
        <v>14</v>
      </c>
      <c r="G15" s="96"/>
      <c r="H15" s="71">
        <v>-6271</v>
      </c>
      <c r="I15" s="71">
        <v>-6271</v>
      </c>
      <c r="J15" s="71">
        <v>-6271</v>
      </c>
      <c r="K15" s="71">
        <v>0</v>
      </c>
      <c r="L15" s="71">
        <v>-6271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98">
        <v>0</v>
      </c>
      <c r="U15" s="98"/>
      <c r="V15" s="71">
        <v>0</v>
      </c>
      <c r="W15" s="71">
        <v>0</v>
      </c>
    </row>
    <row r="16" spans="1:23" ht="12.75" customHeight="1">
      <c r="A16" s="99"/>
      <c r="B16" s="99"/>
      <c r="C16" s="99"/>
      <c r="D16" s="96"/>
      <c r="E16" s="96"/>
      <c r="F16" s="96" t="s">
        <v>15</v>
      </c>
      <c r="G16" s="96"/>
      <c r="H16" s="71">
        <v>6271</v>
      </c>
      <c r="I16" s="71">
        <v>6271</v>
      </c>
      <c r="J16" s="71">
        <v>6271</v>
      </c>
      <c r="K16" s="71">
        <v>6271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98">
        <v>0</v>
      </c>
      <c r="U16" s="98"/>
      <c r="V16" s="71">
        <v>0</v>
      </c>
      <c r="W16" s="71">
        <v>0</v>
      </c>
    </row>
    <row r="17" spans="1:23" ht="12.75" customHeight="1">
      <c r="A17" s="99"/>
      <c r="B17" s="99"/>
      <c r="C17" s="99"/>
      <c r="D17" s="96"/>
      <c r="E17" s="96"/>
      <c r="F17" s="96" t="s">
        <v>16</v>
      </c>
      <c r="G17" s="96"/>
      <c r="H17" s="71">
        <v>32560869.32</v>
      </c>
      <c r="I17" s="71">
        <v>7702193.18</v>
      </c>
      <c r="J17" s="71">
        <v>7670857.08</v>
      </c>
      <c r="K17" s="71">
        <v>65127</v>
      </c>
      <c r="L17" s="71">
        <v>7605730.08</v>
      </c>
      <c r="M17" s="71">
        <v>0</v>
      </c>
      <c r="N17" s="71">
        <v>0</v>
      </c>
      <c r="O17" s="71">
        <v>31336.1</v>
      </c>
      <c r="P17" s="71">
        <v>0</v>
      </c>
      <c r="Q17" s="71">
        <v>0</v>
      </c>
      <c r="R17" s="71">
        <v>24858676.14</v>
      </c>
      <c r="S17" s="71">
        <v>24858676.14</v>
      </c>
      <c r="T17" s="98">
        <v>5752139.14</v>
      </c>
      <c r="U17" s="98"/>
      <c r="V17" s="71">
        <v>0</v>
      </c>
      <c r="W17" s="71">
        <v>0</v>
      </c>
    </row>
    <row r="18" spans="1:23" ht="12.75" customHeight="1">
      <c r="A18" s="99" t="s">
        <v>123</v>
      </c>
      <c r="B18" s="99" t="s">
        <v>46</v>
      </c>
      <c r="C18" s="99" t="s">
        <v>46</v>
      </c>
      <c r="D18" s="96" t="s">
        <v>124</v>
      </c>
      <c r="E18" s="96"/>
      <c r="F18" s="96" t="s">
        <v>13</v>
      </c>
      <c r="G18" s="96"/>
      <c r="H18" s="71">
        <v>2935449</v>
      </c>
      <c r="I18" s="71">
        <v>1559955</v>
      </c>
      <c r="J18" s="71">
        <v>1541645</v>
      </c>
      <c r="K18" s="71">
        <v>744725.1</v>
      </c>
      <c r="L18" s="71">
        <v>796919.9</v>
      </c>
      <c r="M18" s="71">
        <v>0</v>
      </c>
      <c r="N18" s="71">
        <v>310</v>
      </c>
      <c r="O18" s="71">
        <v>18000</v>
      </c>
      <c r="P18" s="71">
        <v>0</v>
      </c>
      <c r="Q18" s="71">
        <v>0</v>
      </c>
      <c r="R18" s="71">
        <v>1375494</v>
      </c>
      <c r="S18" s="71">
        <v>1375494</v>
      </c>
      <c r="T18" s="98">
        <v>1325494</v>
      </c>
      <c r="U18" s="98"/>
      <c r="V18" s="71">
        <v>0</v>
      </c>
      <c r="W18" s="71">
        <v>0</v>
      </c>
    </row>
    <row r="19" spans="1:23" ht="12.75" customHeight="1">
      <c r="A19" s="99"/>
      <c r="B19" s="99"/>
      <c r="C19" s="99"/>
      <c r="D19" s="96"/>
      <c r="E19" s="96"/>
      <c r="F19" s="96" t="s">
        <v>14</v>
      </c>
      <c r="G19" s="96"/>
      <c r="H19" s="71">
        <v>-3516</v>
      </c>
      <c r="I19" s="71">
        <v>-3516</v>
      </c>
      <c r="J19" s="71">
        <v>-3516</v>
      </c>
      <c r="K19" s="71">
        <v>0</v>
      </c>
      <c r="L19" s="71">
        <v>-3516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98">
        <v>0</v>
      </c>
      <c r="U19" s="98"/>
      <c r="V19" s="71">
        <v>0</v>
      </c>
      <c r="W19" s="71">
        <v>0</v>
      </c>
    </row>
    <row r="20" spans="1:23" ht="12.75" customHeight="1">
      <c r="A20" s="99"/>
      <c r="B20" s="99"/>
      <c r="C20" s="99"/>
      <c r="D20" s="96"/>
      <c r="E20" s="96"/>
      <c r="F20" s="96" t="s">
        <v>15</v>
      </c>
      <c r="G20" s="96"/>
      <c r="H20" s="71">
        <v>3516</v>
      </c>
      <c r="I20" s="71">
        <v>3516</v>
      </c>
      <c r="J20" s="71">
        <v>3516</v>
      </c>
      <c r="K20" s="71">
        <v>3516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98">
        <v>0</v>
      </c>
      <c r="U20" s="98"/>
      <c r="V20" s="71">
        <v>0</v>
      </c>
      <c r="W20" s="71">
        <v>0</v>
      </c>
    </row>
    <row r="21" spans="1:23" ht="12.75" customHeight="1">
      <c r="A21" s="99"/>
      <c r="B21" s="99"/>
      <c r="C21" s="99"/>
      <c r="D21" s="96"/>
      <c r="E21" s="96"/>
      <c r="F21" s="96" t="s">
        <v>16</v>
      </c>
      <c r="G21" s="96"/>
      <c r="H21" s="71">
        <v>2935449</v>
      </c>
      <c r="I21" s="71">
        <v>1559955</v>
      </c>
      <c r="J21" s="71">
        <v>1541645</v>
      </c>
      <c r="K21" s="71">
        <v>748241.1</v>
      </c>
      <c r="L21" s="71">
        <v>793403.9</v>
      </c>
      <c r="M21" s="71">
        <v>0</v>
      </c>
      <c r="N21" s="71">
        <v>310</v>
      </c>
      <c r="O21" s="71">
        <v>18000</v>
      </c>
      <c r="P21" s="71">
        <v>0</v>
      </c>
      <c r="Q21" s="71">
        <v>0</v>
      </c>
      <c r="R21" s="71">
        <v>1375494</v>
      </c>
      <c r="S21" s="71">
        <v>1375494</v>
      </c>
      <c r="T21" s="98">
        <v>1325494</v>
      </c>
      <c r="U21" s="98"/>
      <c r="V21" s="71">
        <v>0</v>
      </c>
      <c r="W21" s="71">
        <v>0</v>
      </c>
    </row>
    <row r="22" spans="1:23" ht="12.75" customHeight="1">
      <c r="A22" s="99" t="s">
        <v>46</v>
      </c>
      <c r="B22" s="99" t="s">
        <v>125</v>
      </c>
      <c r="C22" s="99" t="s">
        <v>46</v>
      </c>
      <c r="D22" s="96" t="s">
        <v>126</v>
      </c>
      <c r="E22" s="96"/>
      <c r="F22" s="96" t="s">
        <v>13</v>
      </c>
      <c r="G22" s="96"/>
      <c r="H22" s="71">
        <v>582100</v>
      </c>
      <c r="I22" s="71">
        <v>582100</v>
      </c>
      <c r="J22" s="71">
        <v>581790</v>
      </c>
      <c r="K22" s="71">
        <v>477089</v>
      </c>
      <c r="L22" s="71">
        <v>104701</v>
      </c>
      <c r="M22" s="71">
        <v>0</v>
      </c>
      <c r="N22" s="71">
        <v>310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98">
        <v>0</v>
      </c>
      <c r="U22" s="98"/>
      <c r="V22" s="71">
        <v>0</v>
      </c>
      <c r="W22" s="71">
        <v>0</v>
      </c>
    </row>
    <row r="23" spans="1:23" ht="12.75" customHeight="1">
      <c r="A23" s="99"/>
      <c r="B23" s="99"/>
      <c r="C23" s="99"/>
      <c r="D23" s="96"/>
      <c r="E23" s="96"/>
      <c r="F23" s="96" t="s">
        <v>14</v>
      </c>
      <c r="G23" s="96"/>
      <c r="H23" s="71">
        <v>-3516</v>
      </c>
      <c r="I23" s="71">
        <v>-3516</v>
      </c>
      <c r="J23" s="71">
        <v>-3516</v>
      </c>
      <c r="K23" s="71">
        <v>0</v>
      </c>
      <c r="L23" s="71">
        <v>-3516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98">
        <v>0</v>
      </c>
      <c r="U23" s="98"/>
      <c r="V23" s="71">
        <v>0</v>
      </c>
      <c r="W23" s="71">
        <v>0</v>
      </c>
    </row>
    <row r="24" spans="1:23" ht="12.75" customHeight="1">
      <c r="A24" s="99"/>
      <c r="B24" s="99"/>
      <c r="C24" s="99"/>
      <c r="D24" s="96"/>
      <c r="E24" s="96"/>
      <c r="F24" s="96" t="s">
        <v>15</v>
      </c>
      <c r="G24" s="96"/>
      <c r="H24" s="71">
        <v>3516</v>
      </c>
      <c r="I24" s="71">
        <v>3516</v>
      </c>
      <c r="J24" s="71">
        <v>3516</v>
      </c>
      <c r="K24" s="71">
        <v>3516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98">
        <v>0</v>
      </c>
      <c r="U24" s="98"/>
      <c r="V24" s="71">
        <v>0</v>
      </c>
      <c r="W24" s="71">
        <v>0</v>
      </c>
    </row>
    <row r="25" spans="1:23" ht="12.75" customHeight="1">
      <c r="A25" s="99"/>
      <c r="B25" s="99"/>
      <c r="C25" s="99"/>
      <c r="D25" s="96"/>
      <c r="E25" s="96"/>
      <c r="F25" s="96" t="s">
        <v>16</v>
      </c>
      <c r="G25" s="96"/>
      <c r="H25" s="71">
        <v>582100</v>
      </c>
      <c r="I25" s="71">
        <v>582100</v>
      </c>
      <c r="J25" s="71">
        <v>581790</v>
      </c>
      <c r="K25" s="71">
        <v>480605</v>
      </c>
      <c r="L25" s="71">
        <v>101185</v>
      </c>
      <c r="M25" s="71">
        <v>0</v>
      </c>
      <c r="N25" s="71">
        <v>310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98">
        <v>0</v>
      </c>
      <c r="U25" s="98"/>
      <c r="V25" s="71">
        <v>0</v>
      </c>
      <c r="W25" s="71">
        <v>0</v>
      </c>
    </row>
    <row r="26" spans="1:23" ht="12.75" customHeight="1">
      <c r="A26" s="99" t="s">
        <v>74</v>
      </c>
      <c r="B26" s="99" t="s">
        <v>46</v>
      </c>
      <c r="C26" s="99" t="s">
        <v>46</v>
      </c>
      <c r="D26" s="96" t="s">
        <v>75</v>
      </c>
      <c r="E26" s="96"/>
      <c r="F26" s="96" t="s">
        <v>13</v>
      </c>
      <c r="G26" s="96"/>
      <c r="H26" s="71">
        <v>34840912.63</v>
      </c>
      <c r="I26" s="71">
        <v>34132336.63</v>
      </c>
      <c r="J26" s="71">
        <v>30322901.16</v>
      </c>
      <c r="K26" s="71">
        <v>26482653.72</v>
      </c>
      <c r="L26" s="71">
        <v>3840247.44</v>
      </c>
      <c r="M26" s="71">
        <v>2798144.18</v>
      </c>
      <c r="N26" s="71">
        <v>831526.29</v>
      </c>
      <c r="O26" s="71">
        <v>179765</v>
      </c>
      <c r="P26" s="71">
        <v>0</v>
      </c>
      <c r="Q26" s="71">
        <v>0</v>
      </c>
      <c r="R26" s="71">
        <v>708576</v>
      </c>
      <c r="S26" s="71">
        <v>708576</v>
      </c>
      <c r="T26" s="98">
        <v>0</v>
      </c>
      <c r="U26" s="98"/>
      <c r="V26" s="71">
        <v>0</v>
      </c>
      <c r="W26" s="71">
        <v>0</v>
      </c>
    </row>
    <row r="27" spans="1:23" ht="12.75" customHeight="1">
      <c r="A27" s="99"/>
      <c r="B27" s="99"/>
      <c r="C27" s="99"/>
      <c r="D27" s="96"/>
      <c r="E27" s="96"/>
      <c r="F27" s="96" t="s">
        <v>14</v>
      </c>
      <c r="G27" s="96"/>
      <c r="H27" s="71">
        <v>-2200</v>
      </c>
      <c r="I27" s="71">
        <v>-2200</v>
      </c>
      <c r="J27" s="71">
        <v>-2200</v>
      </c>
      <c r="K27" s="71">
        <v>0</v>
      </c>
      <c r="L27" s="71">
        <v>-2200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98">
        <v>0</v>
      </c>
      <c r="U27" s="98"/>
      <c r="V27" s="71">
        <v>0</v>
      </c>
      <c r="W27" s="71">
        <v>0</v>
      </c>
    </row>
    <row r="28" spans="1:23" ht="12.75" customHeight="1">
      <c r="A28" s="99"/>
      <c r="B28" s="99"/>
      <c r="C28" s="99"/>
      <c r="D28" s="96"/>
      <c r="E28" s="96"/>
      <c r="F28" s="96" t="s">
        <v>15</v>
      </c>
      <c r="G28" s="96"/>
      <c r="H28" s="71">
        <v>72212</v>
      </c>
      <c r="I28" s="71">
        <v>72212</v>
      </c>
      <c r="J28" s="71">
        <v>70443</v>
      </c>
      <c r="K28" s="71">
        <v>54027</v>
      </c>
      <c r="L28" s="71">
        <v>16416</v>
      </c>
      <c r="M28" s="71">
        <v>1769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98">
        <v>0</v>
      </c>
      <c r="U28" s="98"/>
      <c r="V28" s="71">
        <v>0</v>
      </c>
      <c r="W28" s="71">
        <v>0</v>
      </c>
    </row>
    <row r="29" spans="1:23" ht="12.75" customHeight="1">
      <c r="A29" s="99"/>
      <c r="B29" s="99"/>
      <c r="C29" s="99"/>
      <c r="D29" s="96"/>
      <c r="E29" s="96"/>
      <c r="F29" s="96" t="s">
        <v>16</v>
      </c>
      <c r="G29" s="96"/>
      <c r="H29" s="71">
        <v>34910924.63</v>
      </c>
      <c r="I29" s="71">
        <v>34202348.63</v>
      </c>
      <c r="J29" s="71">
        <v>30391144.16</v>
      </c>
      <c r="K29" s="71">
        <v>26536680.72</v>
      </c>
      <c r="L29" s="71">
        <v>3854463.44</v>
      </c>
      <c r="M29" s="71">
        <v>2799913.18</v>
      </c>
      <c r="N29" s="71">
        <v>831526.29</v>
      </c>
      <c r="O29" s="71">
        <v>179765</v>
      </c>
      <c r="P29" s="71">
        <v>0</v>
      </c>
      <c r="Q29" s="71">
        <v>0</v>
      </c>
      <c r="R29" s="71">
        <v>708576</v>
      </c>
      <c r="S29" s="71">
        <v>708576</v>
      </c>
      <c r="T29" s="98">
        <v>0</v>
      </c>
      <c r="U29" s="98"/>
      <c r="V29" s="71">
        <v>0</v>
      </c>
      <c r="W29" s="71">
        <v>0</v>
      </c>
    </row>
    <row r="30" spans="1:23" ht="12.75" customHeight="1">
      <c r="A30" s="99" t="s">
        <v>46</v>
      </c>
      <c r="B30" s="99" t="s">
        <v>108</v>
      </c>
      <c r="C30" s="99" t="s">
        <v>46</v>
      </c>
      <c r="D30" s="96" t="s">
        <v>109</v>
      </c>
      <c r="E30" s="96"/>
      <c r="F30" s="96" t="s">
        <v>13</v>
      </c>
      <c r="G30" s="96"/>
      <c r="H30" s="71">
        <v>4658590.58</v>
      </c>
      <c r="I30" s="71">
        <v>4658590.58</v>
      </c>
      <c r="J30" s="71">
        <v>4388161.37</v>
      </c>
      <c r="K30" s="71">
        <v>4155418.08</v>
      </c>
      <c r="L30" s="71">
        <v>232743.29</v>
      </c>
      <c r="M30" s="71">
        <v>0</v>
      </c>
      <c r="N30" s="71">
        <v>270429.21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98">
        <v>0</v>
      </c>
      <c r="U30" s="98"/>
      <c r="V30" s="71">
        <v>0</v>
      </c>
      <c r="W30" s="71">
        <v>0</v>
      </c>
    </row>
    <row r="31" spans="1:23" ht="12.75" customHeight="1">
      <c r="A31" s="99"/>
      <c r="B31" s="99"/>
      <c r="C31" s="99"/>
      <c r="D31" s="96"/>
      <c r="E31" s="96"/>
      <c r="F31" s="96" t="s">
        <v>14</v>
      </c>
      <c r="G31" s="96"/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98">
        <v>0</v>
      </c>
      <c r="U31" s="98"/>
      <c r="V31" s="71">
        <v>0</v>
      </c>
      <c r="W31" s="71">
        <v>0</v>
      </c>
    </row>
    <row r="32" spans="1:23" ht="12.75" customHeight="1">
      <c r="A32" s="99"/>
      <c r="B32" s="99"/>
      <c r="C32" s="99"/>
      <c r="D32" s="96"/>
      <c r="E32" s="96"/>
      <c r="F32" s="96" t="s">
        <v>15</v>
      </c>
      <c r="G32" s="96"/>
      <c r="H32" s="71">
        <v>6721</v>
      </c>
      <c r="I32" s="71">
        <v>6721</v>
      </c>
      <c r="J32" s="71">
        <v>6721</v>
      </c>
      <c r="K32" s="71">
        <v>0</v>
      </c>
      <c r="L32" s="71">
        <v>6721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98">
        <v>0</v>
      </c>
      <c r="U32" s="98"/>
      <c r="V32" s="71">
        <v>0</v>
      </c>
      <c r="W32" s="71">
        <v>0</v>
      </c>
    </row>
    <row r="33" spans="1:23" ht="12.75" customHeight="1">
      <c r="A33" s="99"/>
      <c r="B33" s="99"/>
      <c r="C33" s="99"/>
      <c r="D33" s="96"/>
      <c r="E33" s="96"/>
      <c r="F33" s="96" t="s">
        <v>16</v>
      </c>
      <c r="G33" s="96"/>
      <c r="H33" s="71">
        <v>4665311.58</v>
      </c>
      <c r="I33" s="71">
        <v>4665311.58</v>
      </c>
      <c r="J33" s="71">
        <v>4394882.37</v>
      </c>
      <c r="K33" s="71">
        <v>4155418.08</v>
      </c>
      <c r="L33" s="71">
        <v>239464.29</v>
      </c>
      <c r="M33" s="71">
        <v>0</v>
      </c>
      <c r="N33" s="71">
        <v>270429.21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98">
        <v>0</v>
      </c>
      <c r="U33" s="98"/>
      <c r="V33" s="71">
        <v>0</v>
      </c>
      <c r="W33" s="71">
        <v>0</v>
      </c>
    </row>
    <row r="34" spans="1:23" ht="12.75" customHeight="1">
      <c r="A34" s="99" t="s">
        <v>46</v>
      </c>
      <c r="B34" s="99" t="s">
        <v>146</v>
      </c>
      <c r="C34" s="99" t="s">
        <v>46</v>
      </c>
      <c r="D34" s="96" t="s">
        <v>147</v>
      </c>
      <c r="E34" s="96"/>
      <c r="F34" s="96" t="s">
        <v>13</v>
      </c>
      <c r="G34" s="96"/>
      <c r="H34" s="71">
        <v>654700.25</v>
      </c>
      <c r="I34" s="71">
        <v>654700.25</v>
      </c>
      <c r="J34" s="71">
        <v>617648.18</v>
      </c>
      <c r="K34" s="71">
        <v>561068.18</v>
      </c>
      <c r="L34" s="71">
        <v>56580</v>
      </c>
      <c r="M34" s="71">
        <v>0</v>
      </c>
      <c r="N34" s="71">
        <v>37052.07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98">
        <v>0</v>
      </c>
      <c r="U34" s="98"/>
      <c r="V34" s="71">
        <v>0</v>
      </c>
      <c r="W34" s="71">
        <v>0</v>
      </c>
    </row>
    <row r="35" spans="1:23" ht="12.75" customHeight="1">
      <c r="A35" s="99"/>
      <c r="B35" s="99"/>
      <c r="C35" s="99"/>
      <c r="D35" s="96"/>
      <c r="E35" s="96"/>
      <c r="F35" s="96" t="s">
        <v>14</v>
      </c>
      <c r="G35" s="96"/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98">
        <v>0</v>
      </c>
      <c r="U35" s="98"/>
      <c r="V35" s="71">
        <v>0</v>
      </c>
      <c r="W35" s="71">
        <v>0</v>
      </c>
    </row>
    <row r="36" spans="1:23" ht="12.75" customHeight="1">
      <c r="A36" s="99"/>
      <c r="B36" s="99"/>
      <c r="C36" s="99"/>
      <c r="D36" s="96"/>
      <c r="E36" s="96"/>
      <c r="F36" s="96" t="s">
        <v>15</v>
      </c>
      <c r="G36" s="96"/>
      <c r="H36" s="71">
        <v>495</v>
      </c>
      <c r="I36" s="71">
        <v>495</v>
      </c>
      <c r="J36" s="71">
        <v>495</v>
      </c>
      <c r="K36" s="71">
        <v>0</v>
      </c>
      <c r="L36" s="71">
        <v>495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98">
        <v>0</v>
      </c>
      <c r="U36" s="98"/>
      <c r="V36" s="71">
        <v>0</v>
      </c>
      <c r="W36" s="71">
        <v>0</v>
      </c>
    </row>
    <row r="37" spans="1:23" ht="12.75" customHeight="1">
      <c r="A37" s="99"/>
      <c r="B37" s="99"/>
      <c r="C37" s="99"/>
      <c r="D37" s="96"/>
      <c r="E37" s="96"/>
      <c r="F37" s="96" t="s">
        <v>16</v>
      </c>
      <c r="G37" s="96"/>
      <c r="H37" s="71">
        <v>655195.25</v>
      </c>
      <c r="I37" s="71">
        <v>655195.25</v>
      </c>
      <c r="J37" s="71">
        <v>618143.18</v>
      </c>
      <c r="K37" s="71">
        <v>561068.18</v>
      </c>
      <c r="L37" s="71">
        <v>57075</v>
      </c>
      <c r="M37" s="71">
        <v>0</v>
      </c>
      <c r="N37" s="71">
        <v>37052.07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98">
        <v>0</v>
      </c>
      <c r="U37" s="98"/>
      <c r="V37" s="71">
        <v>0</v>
      </c>
      <c r="W37" s="71">
        <v>0</v>
      </c>
    </row>
    <row r="38" spans="1:23" ht="12.75" customHeight="1">
      <c r="A38" s="99" t="s">
        <v>46</v>
      </c>
      <c r="B38" s="99" t="s">
        <v>76</v>
      </c>
      <c r="C38" s="99" t="s">
        <v>46</v>
      </c>
      <c r="D38" s="96" t="s">
        <v>77</v>
      </c>
      <c r="E38" s="96"/>
      <c r="F38" s="96" t="s">
        <v>13</v>
      </c>
      <c r="G38" s="96"/>
      <c r="H38" s="71">
        <v>13939377.89</v>
      </c>
      <c r="I38" s="71">
        <v>13939377.89</v>
      </c>
      <c r="J38" s="71">
        <v>12167070.43</v>
      </c>
      <c r="K38" s="71">
        <v>10606190.43</v>
      </c>
      <c r="L38" s="71">
        <v>1560880</v>
      </c>
      <c r="M38" s="71">
        <v>1582229.43</v>
      </c>
      <c r="N38" s="71">
        <v>190078.03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98">
        <v>0</v>
      </c>
      <c r="U38" s="98"/>
      <c r="V38" s="71">
        <v>0</v>
      </c>
      <c r="W38" s="71">
        <v>0</v>
      </c>
    </row>
    <row r="39" spans="1:23" ht="12.75" customHeight="1">
      <c r="A39" s="99"/>
      <c r="B39" s="99"/>
      <c r="C39" s="99"/>
      <c r="D39" s="96"/>
      <c r="E39" s="96"/>
      <c r="F39" s="96" t="s">
        <v>14</v>
      </c>
      <c r="G39" s="96"/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98">
        <v>0</v>
      </c>
      <c r="U39" s="98"/>
      <c r="V39" s="71">
        <v>0</v>
      </c>
      <c r="W39" s="71">
        <v>0</v>
      </c>
    </row>
    <row r="40" spans="1:23" ht="12.75" customHeight="1">
      <c r="A40" s="99"/>
      <c r="B40" s="99"/>
      <c r="C40" s="99"/>
      <c r="D40" s="96"/>
      <c r="E40" s="96"/>
      <c r="F40" s="96" t="s">
        <v>15</v>
      </c>
      <c r="G40" s="96"/>
      <c r="H40" s="71">
        <v>57924</v>
      </c>
      <c r="I40" s="71">
        <v>57924</v>
      </c>
      <c r="J40" s="71">
        <v>56155</v>
      </c>
      <c r="K40" s="71">
        <v>49155</v>
      </c>
      <c r="L40" s="71">
        <v>7000</v>
      </c>
      <c r="M40" s="71">
        <v>1769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98">
        <v>0</v>
      </c>
      <c r="U40" s="98"/>
      <c r="V40" s="71">
        <v>0</v>
      </c>
      <c r="W40" s="71">
        <v>0</v>
      </c>
    </row>
    <row r="41" spans="1:23" ht="12.75" customHeight="1">
      <c r="A41" s="99"/>
      <c r="B41" s="99"/>
      <c r="C41" s="99"/>
      <c r="D41" s="96"/>
      <c r="E41" s="96"/>
      <c r="F41" s="96" t="s">
        <v>16</v>
      </c>
      <c r="G41" s="96"/>
      <c r="H41" s="71">
        <v>13997301.89</v>
      </c>
      <c r="I41" s="71">
        <v>13997301.89</v>
      </c>
      <c r="J41" s="71">
        <v>12223225.43</v>
      </c>
      <c r="K41" s="71">
        <v>10655345.43</v>
      </c>
      <c r="L41" s="71">
        <v>1567880</v>
      </c>
      <c r="M41" s="71">
        <v>1583998.43</v>
      </c>
      <c r="N41" s="71">
        <v>190078.03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98">
        <v>0</v>
      </c>
      <c r="U41" s="98"/>
      <c r="V41" s="71">
        <v>0</v>
      </c>
      <c r="W41" s="71">
        <v>0</v>
      </c>
    </row>
    <row r="42" spans="1:23" ht="12.75" customHeight="1">
      <c r="A42" s="99" t="s">
        <v>46</v>
      </c>
      <c r="B42" s="99" t="s">
        <v>148</v>
      </c>
      <c r="C42" s="99" t="s">
        <v>46</v>
      </c>
      <c r="D42" s="96" t="s">
        <v>149</v>
      </c>
      <c r="E42" s="96"/>
      <c r="F42" s="96" t="s">
        <v>13</v>
      </c>
      <c r="G42" s="96"/>
      <c r="H42" s="71">
        <v>2095300.76</v>
      </c>
      <c r="I42" s="71">
        <v>2095300.76</v>
      </c>
      <c r="J42" s="71">
        <v>2033836.31</v>
      </c>
      <c r="K42" s="71">
        <v>1644734.31</v>
      </c>
      <c r="L42" s="71">
        <v>389102</v>
      </c>
      <c r="M42" s="71">
        <v>0</v>
      </c>
      <c r="N42" s="71">
        <v>61464.45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98">
        <v>0</v>
      </c>
      <c r="U42" s="98"/>
      <c r="V42" s="71">
        <v>0</v>
      </c>
      <c r="W42" s="71">
        <v>0</v>
      </c>
    </row>
    <row r="43" spans="1:23" ht="12.75" customHeight="1">
      <c r="A43" s="99"/>
      <c r="B43" s="99"/>
      <c r="C43" s="99"/>
      <c r="D43" s="96"/>
      <c r="E43" s="96"/>
      <c r="F43" s="96" t="s">
        <v>14</v>
      </c>
      <c r="G43" s="96"/>
      <c r="H43" s="71">
        <v>-2200</v>
      </c>
      <c r="I43" s="71">
        <v>-2200</v>
      </c>
      <c r="J43" s="71">
        <v>-2200</v>
      </c>
      <c r="K43" s="71">
        <v>0</v>
      </c>
      <c r="L43" s="71">
        <v>-2200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98">
        <v>0</v>
      </c>
      <c r="U43" s="98"/>
      <c r="V43" s="71">
        <v>0</v>
      </c>
      <c r="W43" s="71">
        <v>0</v>
      </c>
    </row>
    <row r="44" spans="1:23" ht="12.75" customHeight="1">
      <c r="A44" s="99"/>
      <c r="B44" s="99"/>
      <c r="C44" s="99"/>
      <c r="D44" s="96"/>
      <c r="E44" s="96"/>
      <c r="F44" s="96" t="s">
        <v>15</v>
      </c>
      <c r="G44" s="96"/>
      <c r="H44" s="71">
        <v>150</v>
      </c>
      <c r="I44" s="71">
        <v>150</v>
      </c>
      <c r="J44" s="71">
        <v>150</v>
      </c>
      <c r="K44" s="71">
        <v>150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98">
        <v>0</v>
      </c>
      <c r="U44" s="98"/>
      <c r="V44" s="71">
        <v>0</v>
      </c>
      <c r="W44" s="71">
        <v>0</v>
      </c>
    </row>
    <row r="45" spans="1:23" ht="12.75" customHeight="1">
      <c r="A45" s="99"/>
      <c r="B45" s="99"/>
      <c r="C45" s="99"/>
      <c r="D45" s="96"/>
      <c r="E45" s="96"/>
      <c r="F45" s="96" t="s">
        <v>16</v>
      </c>
      <c r="G45" s="96"/>
      <c r="H45" s="71">
        <v>2093250.76</v>
      </c>
      <c r="I45" s="71">
        <v>2093250.76</v>
      </c>
      <c r="J45" s="71">
        <v>2031786.31</v>
      </c>
      <c r="K45" s="71">
        <v>1644884.31</v>
      </c>
      <c r="L45" s="71">
        <v>386902</v>
      </c>
      <c r="M45" s="71">
        <v>0</v>
      </c>
      <c r="N45" s="71">
        <v>61464.45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98">
        <v>0</v>
      </c>
      <c r="U45" s="98"/>
      <c r="V45" s="71">
        <v>0</v>
      </c>
      <c r="W45" s="71">
        <v>0</v>
      </c>
    </row>
    <row r="46" spans="1:23" ht="12.75" customHeight="1">
      <c r="A46" s="99" t="s">
        <v>46</v>
      </c>
      <c r="B46" s="99" t="s">
        <v>78</v>
      </c>
      <c r="C46" s="99" t="s">
        <v>46</v>
      </c>
      <c r="D46" s="96" t="s">
        <v>79</v>
      </c>
      <c r="E46" s="96"/>
      <c r="F46" s="96" t="s">
        <v>13</v>
      </c>
      <c r="G46" s="96"/>
      <c r="H46" s="71">
        <v>6440169.82</v>
      </c>
      <c r="I46" s="71">
        <v>6440169.82</v>
      </c>
      <c r="J46" s="71">
        <v>6320457.67</v>
      </c>
      <c r="K46" s="71">
        <v>5740519.46</v>
      </c>
      <c r="L46" s="71">
        <v>579938.21</v>
      </c>
      <c r="M46" s="71">
        <v>19145.95</v>
      </c>
      <c r="N46" s="71">
        <v>100566.2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98">
        <v>0</v>
      </c>
      <c r="U46" s="98"/>
      <c r="V46" s="71">
        <v>0</v>
      </c>
      <c r="W46" s="71">
        <v>0</v>
      </c>
    </row>
    <row r="47" spans="1:23" ht="12.75" customHeight="1">
      <c r="A47" s="99"/>
      <c r="B47" s="99"/>
      <c r="C47" s="99"/>
      <c r="D47" s="96"/>
      <c r="E47" s="96"/>
      <c r="F47" s="96" t="s">
        <v>14</v>
      </c>
      <c r="G47" s="96"/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98">
        <v>0</v>
      </c>
      <c r="U47" s="98"/>
      <c r="V47" s="71">
        <v>0</v>
      </c>
      <c r="W47" s="71">
        <v>0</v>
      </c>
    </row>
    <row r="48" spans="1:23" ht="12.75" customHeight="1">
      <c r="A48" s="99"/>
      <c r="B48" s="99"/>
      <c r="C48" s="99"/>
      <c r="D48" s="96"/>
      <c r="E48" s="96"/>
      <c r="F48" s="96" t="s">
        <v>15</v>
      </c>
      <c r="G48" s="96"/>
      <c r="H48" s="71">
        <v>4922</v>
      </c>
      <c r="I48" s="71">
        <v>4922</v>
      </c>
      <c r="J48" s="71">
        <v>4922</v>
      </c>
      <c r="K48" s="71">
        <v>4722</v>
      </c>
      <c r="L48" s="71">
        <v>200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98">
        <v>0</v>
      </c>
      <c r="U48" s="98"/>
      <c r="V48" s="71">
        <v>0</v>
      </c>
      <c r="W48" s="71">
        <v>0</v>
      </c>
    </row>
    <row r="49" spans="1:23" ht="12.75" customHeight="1">
      <c r="A49" s="99"/>
      <c r="B49" s="99"/>
      <c r="C49" s="99"/>
      <c r="D49" s="96"/>
      <c r="E49" s="96"/>
      <c r="F49" s="96" t="s">
        <v>16</v>
      </c>
      <c r="G49" s="96"/>
      <c r="H49" s="71">
        <v>6445091.82</v>
      </c>
      <c r="I49" s="71">
        <v>6445091.82</v>
      </c>
      <c r="J49" s="71">
        <v>6325379.67</v>
      </c>
      <c r="K49" s="71">
        <v>5745241.46</v>
      </c>
      <c r="L49" s="71">
        <v>580138.21</v>
      </c>
      <c r="M49" s="71">
        <v>19145.95</v>
      </c>
      <c r="N49" s="71">
        <v>100566.2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98">
        <v>0</v>
      </c>
      <c r="U49" s="98"/>
      <c r="V49" s="71">
        <v>0</v>
      </c>
      <c r="W49" s="71">
        <v>0</v>
      </c>
    </row>
    <row r="50" spans="1:23" ht="12.75" customHeight="1">
      <c r="A50" s="99" t="s">
        <v>46</v>
      </c>
      <c r="B50" s="99" t="s">
        <v>150</v>
      </c>
      <c r="C50" s="99" t="s">
        <v>46</v>
      </c>
      <c r="D50" s="96" t="s">
        <v>151</v>
      </c>
      <c r="E50" s="96"/>
      <c r="F50" s="96" t="s">
        <v>13</v>
      </c>
      <c r="G50" s="96"/>
      <c r="H50" s="71">
        <v>98909</v>
      </c>
      <c r="I50" s="71">
        <v>98909</v>
      </c>
      <c r="J50" s="71">
        <v>98909</v>
      </c>
      <c r="K50" s="71">
        <v>1240</v>
      </c>
      <c r="L50" s="71">
        <v>97669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98">
        <v>0</v>
      </c>
      <c r="U50" s="98"/>
      <c r="V50" s="71">
        <v>0</v>
      </c>
      <c r="W50" s="71">
        <v>0</v>
      </c>
    </row>
    <row r="51" spans="1:23" ht="12.75" customHeight="1">
      <c r="A51" s="99"/>
      <c r="B51" s="99"/>
      <c r="C51" s="99"/>
      <c r="D51" s="96"/>
      <c r="E51" s="96"/>
      <c r="F51" s="96" t="s">
        <v>14</v>
      </c>
      <c r="G51" s="96"/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98">
        <v>0</v>
      </c>
      <c r="U51" s="98"/>
      <c r="V51" s="71">
        <v>0</v>
      </c>
      <c r="W51" s="71">
        <v>0</v>
      </c>
    </row>
    <row r="52" spans="1:23" ht="12.75" customHeight="1">
      <c r="A52" s="99"/>
      <c r="B52" s="99"/>
      <c r="C52" s="99"/>
      <c r="D52" s="96"/>
      <c r="E52" s="96"/>
      <c r="F52" s="96" t="s">
        <v>15</v>
      </c>
      <c r="G52" s="96"/>
      <c r="H52" s="71">
        <v>2000</v>
      </c>
      <c r="I52" s="71">
        <v>2000</v>
      </c>
      <c r="J52" s="71">
        <v>2000</v>
      </c>
      <c r="K52" s="71">
        <v>0</v>
      </c>
      <c r="L52" s="71">
        <v>2000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98">
        <v>0</v>
      </c>
      <c r="U52" s="98"/>
      <c r="V52" s="71">
        <v>0</v>
      </c>
      <c r="W52" s="71">
        <v>0</v>
      </c>
    </row>
    <row r="53" spans="1:23" ht="12.75" customHeight="1">
      <c r="A53" s="99"/>
      <c r="B53" s="99"/>
      <c r="C53" s="99"/>
      <c r="D53" s="96"/>
      <c r="E53" s="96"/>
      <c r="F53" s="96" t="s">
        <v>16</v>
      </c>
      <c r="G53" s="96"/>
      <c r="H53" s="71">
        <v>100909</v>
      </c>
      <c r="I53" s="71">
        <v>100909</v>
      </c>
      <c r="J53" s="71">
        <v>100909</v>
      </c>
      <c r="K53" s="71">
        <v>1240</v>
      </c>
      <c r="L53" s="71">
        <v>99669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98">
        <v>0</v>
      </c>
      <c r="U53" s="98"/>
      <c r="V53" s="71">
        <v>0</v>
      </c>
      <c r="W53" s="71">
        <v>0</v>
      </c>
    </row>
    <row r="54" spans="1:23" ht="12.75" customHeight="1">
      <c r="A54" s="99" t="s">
        <v>127</v>
      </c>
      <c r="B54" s="99" t="s">
        <v>46</v>
      </c>
      <c r="C54" s="99" t="s">
        <v>46</v>
      </c>
      <c r="D54" s="96" t="s">
        <v>128</v>
      </c>
      <c r="E54" s="96"/>
      <c r="F54" s="96" t="s">
        <v>13</v>
      </c>
      <c r="G54" s="96"/>
      <c r="H54" s="71">
        <v>34866573.01</v>
      </c>
      <c r="I54" s="71">
        <v>34493588.01</v>
      </c>
      <c r="J54" s="71">
        <v>34437638.01</v>
      </c>
      <c r="K54" s="71">
        <v>26807980.99</v>
      </c>
      <c r="L54" s="71">
        <v>7629657.02</v>
      </c>
      <c r="M54" s="71">
        <v>0</v>
      </c>
      <c r="N54" s="71">
        <v>55950</v>
      </c>
      <c r="O54" s="71">
        <v>0</v>
      </c>
      <c r="P54" s="71">
        <v>0</v>
      </c>
      <c r="Q54" s="71">
        <v>0</v>
      </c>
      <c r="R54" s="71">
        <v>372985</v>
      </c>
      <c r="S54" s="71">
        <v>372985</v>
      </c>
      <c r="T54" s="98">
        <v>0</v>
      </c>
      <c r="U54" s="98"/>
      <c r="V54" s="71">
        <v>0</v>
      </c>
      <c r="W54" s="71">
        <v>0</v>
      </c>
    </row>
    <row r="55" spans="1:23" ht="12.75" customHeight="1">
      <c r="A55" s="99"/>
      <c r="B55" s="99"/>
      <c r="C55" s="99"/>
      <c r="D55" s="96"/>
      <c r="E55" s="96"/>
      <c r="F55" s="96" t="s">
        <v>14</v>
      </c>
      <c r="G55" s="96"/>
      <c r="H55" s="71">
        <v>-5000</v>
      </c>
      <c r="I55" s="71">
        <v>-5000</v>
      </c>
      <c r="J55" s="71">
        <v>-5000</v>
      </c>
      <c r="K55" s="71">
        <v>-5000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98">
        <v>0</v>
      </c>
      <c r="U55" s="98"/>
      <c r="V55" s="71">
        <v>0</v>
      </c>
      <c r="W55" s="71">
        <v>0</v>
      </c>
    </row>
    <row r="56" spans="1:23" ht="12.75" customHeight="1">
      <c r="A56" s="99"/>
      <c r="B56" s="99"/>
      <c r="C56" s="99"/>
      <c r="D56" s="96"/>
      <c r="E56" s="96"/>
      <c r="F56" s="96" t="s">
        <v>15</v>
      </c>
      <c r="G56" s="96"/>
      <c r="H56" s="71">
        <v>5000</v>
      </c>
      <c r="I56" s="71">
        <v>5000</v>
      </c>
      <c r="J56" s="71">
        <v>5000</v>
      </c>
      <c r="K56" s="71">
        <v>0</v>
      </c>
      <c r="L56" s="71">
        <v>5000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98">
        <v>0</v>
      </c>
      <c r="U56" s="98"/>
      <c r="V56" s="71">
        <v>0</v>
      </c>
      <c r="W56" s="71">
        <v>0</v>
      </c>
    </row>
    <row r="57" spans="1:23" ht="12.75" customHeight="1">
      <c r="A57" s="99"/>
      <c r="B57" s="99"/>
      <c r="C57" s="99"/>
      <c r="D57" s="96"/>
      <c r="E57" s="96"/>
      <c r="F57" s="96" t="s">
        <v>16</v>
      </c>
      <c r="G57" s="96"/>
      <c r="H57" s="71">
        <v>34866573.01</v>
      </c>
      <c r="I57" s="71">
        <v>34493588.01</v>
      </c>
      <c r="J57" s="71">
        <v>34437638.01</v>
      </c>
      <c r="K57" s="71">
        <v>26802980.99</v>
      </c>
      <c r="L57" s="71">
        <v>7634657.02</v>
      </c>
      <c r="M57" s="71">
        <v>0</v>
      </c>
      <c r="N57" s="71">
        <v>55950</v>
      </c>
      <c r="O57" s="71">
        <v>0</v>
      </c>
      <c r="P57" s="71">
        <v>0</v>
      </c>
      <c r="Q57" s="71">
        <v>0</v>
      </c>
      <c r="R57" s="71">
        <v>372985</v>
      </c>
      <c r="S57" s="71">
        <v>372985</v>
      </c>
      <c r="T57" s="98">
        <v>0</v>
      </c>
      <c r="U57" s="98"/>
      <c r="V57" s="71">
        <v>0</v>
      </c>
      <c r="W57" s="71">
        <v>0</v>
      </c>
    </row>
    <row r="58" spans="1:23" ht="12.75" customHeight="1">
      <c r="A58" s="99" t="s">
        <v>46</v>
      </c>
      <c r="B58" s="99" t="s">
        <v>129</v>
      </c>
      <c r="C58" s="99" t="s">
        <v>46</v>
      </c>
      <c r="D58" s="96" t="s">
        <v>130</v>
      </c>
      <c r="E58" s="96"/>
      <c r="F58" s="96" t="s">
        <v>13</v>
      </c>
      <c r="G58" s="96"/>
      <c r="H58" s="71">
        <v>1240815</v>
      </c>
      <c r="I58" s="71">
        <v>1240815</v>
      </c>
      <c r="J58" s="71">
        <v>1238865</v>
      </c>
      <c r="K58" s="71">
        <v>1020845</v>
      </c>
      <c r="L58" s="71">
        <v>218020</v>
      </c>
      <c r="M58" s="71">
        <v>0</v>
      </c>
      <c r="N58" s="71">
        <v>1950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98">
        <v>0</v>
      </c>
      <c r="U58" s="98"/>
      <c r="V58" s="71">
        <v>0</v>
      </c>
      <c r="W58" s="71">
        <v>0</v>
      </c>
    </row>
    <row r="59" spans="1:23" ht="12.75" customHeight="1">
      <c r="A59" s="99"/>
      <c r="B59" s="99"/>
      <c r="C59" s="99"/>
      <c r="D59" s="96"/>
      <c r="E59" s="96"/>
      <c r="F59" s="96" t="s">
        <v>14</v>
      </c>
      <c r="G59" s="96"/>
      <c r="H59" s="71">
        <v>-5000</v>
      </c>
      <c r="I59" s="71">
        <v>-5000</v>
      </c>
      <c r="J59" s="71">
        <v>-5000</v>
      </c>
      <c r="K59" s="71">
        <v>-5000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98">
        <v>0</v>
      </c>
      <c r="U59" s="98"/>
      <c r="V59" s="71">
        <v>0</v>
      </c>
      <c r="W59" s="71">
        <v>0</v>
      </c>
    </row>
    <row r="60" spans="1:23" ht="12.75" customHeight="1">
      <c r="A60" s="99"/>
      <c r="B60" s="99"/>
      <c r="C60" s="99"/>
      <c r="D60" s="96"/>
      <c r="E60" s="96"/>
      <c r="F60" s="96" t="s">
        <v>15</v>
      </c>
      <c r="G60" s="96"/>
      <c r="H60" s="71">
        <v>5000</v>
      </c>
      <c r="I60" s="71">
        <v>5000</v>
      </c>
      <c r="J60" s="71">
        <v>5000</v>
      </c>
      <c r="K60" s="71">
        <v>0</v>
      </c>
      <c r="L60" s="71">
        <v>5000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98">
        <v>0</v>
      </c>
      <c r="U60" s="98"/>
      <c r="V60" s="71">
        <v>0</v>
      </c>
      <c r="W60" s="71">
        <v>0</v>
      </c>
    </row>
    <row r="61" spans="1:23" ht="12.75" customHeight="1">
      <c r="A61" s="99"/>
      <c r="B61" s="99"/>
      <c r="C61" s="99"/>
      <c r="D61" s="96"/>
      <c r="E61" s="96"/>
      <c r="F61" s="96" t="s">
        <v>16</v>
      </c>
      <c r="G61" s="96"/>
      <c r="H61" s="71">
        <v>1240815</v>
      </c>
      <c r="I61" s="71">
        <v>1240815</v>
      </c>
      <c r="J61" s="71">
        <v>1238865</v>
      </c>
      <c r="K61" s="71">
        <v>1015845</v>
      </c>
      <c r="L61" s="71">
        <v>223020</v>
      </c>
      <c r="M61" s="71">
        <v>0</v>
      </c>
      <c r="N61" s="71">
        <v>1950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98">
        <v>0</v>
      </c>
      <c r="U61" s="98"/>
      <c r="V61" s="71">
        <v>0</v>
      </c>
      <c r="W61" s="71">
        <v>0</v>
      </c>
    </row>
    <row r="62" spans="1:23" ht="12.75" customHeight="1">
      <c r="A62" s="99" t="s">
        <v>116</v>
      </c>
      <c r="B62" s="99" t="s">
        <v>46</v>
      </c>
      <c r="C62" s="99" t="s">
        <v>46</v>
      </c>
      <c r="D62" s="96" t="s">
        <v>117</v>
      </c>
      <c r="E62" s="96"/>
      <c r="F62" s="96" t="s">
        <v>13</v>
      </c>
      <c r="G62" s="96"/>
      <c r="H62" s="71">
        <v>5645594.3</v>
      </c>
      <c r="I62" s="71">
        <v>5339645.3</v>
      </c>
      <c r="J62" s="71">
        <v>4725911.3</v>
      </c>
      <c r="K62" s="71">
        <v>3356447</v>
      </c>
      <c r="L62" s="71">
        <v>1369464.3</v>
      </c>
      <c r="M62" s="71">
        <v>573648</v>
      </c>
      <c r="N62" s="71">
        <v>2750</v>
      </c>
      <c r="O62" s="71">
        <v>37336</v>
      </c>
      <c r="P62" s="71">
        <v>0</v>
      </c>
      <c r="Q62" s="71">
        <v>0</v>
      </c>
      <c r="R62" s="71">
        <v>305949</v>
      </c>
      <c r="S62" s="71">
        <v>305949</v>
      </c>
      <c r="T62" s="98">
        <v>210949</v>
      </c>
      <c r="U62" s="98"/>
      <c r="V62" s="71">
        <v>0</v>
      </c>
      <c r="W62" s="71">
        <v>0</v>
      </c>
    </row>
    <row r="63" spans="1:23" ht="12.75" customHeight="1">
      <c r="A63" s="99"/>
      <c r="B63" s="99"/>
      <c r="C63" s="99"/>
      <c r="D63" s="96"/>
      <c r="E63" s="96"/>
      <c r="F63" s="96" t="s">
        <v>14</v>
      </c>
      <c r="G63" s="96"/>
      <c r="H63" s="71">
        <v>-7639</v>
      </c>
      <c r="I63" s="71">
        <v>-7639</v>
      </c>
      <c r="J63" s="71">
        <v>-7639</v>
      </c>
      <c r="K63" s="71">
        <v>0</v>
      </c>
      <c r="L63" s="71">
        <v>-7639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98">
        <v>0</v>
      </c>
      <c r="U63" s="98"/>
      <c r="V63" s="71">
        <v>0</v>
      </c>
      <c r="W63" s="71">
        <v>0</v>
      </c>
    </row>
    <row r="64" spans="1:23" ht="12.75" customHeight="1">
      <c r="A64" s="99"/>
      <c r="B64" s="99"/>
      <c r="C64" s="99"/>
      <c r="D64" s="96"/>
      <c r="E64" s="96"/>
      <c r="F64" s="96" t="s">
        <v>15</v>
      </c>
      <c r="G64" s="96"/>
      <c r="H64" s="71">
        <v>7639</v>
      </c>
      <c r="I64" s="71">
        <v>7639</v>
      </c>
      <c r="J64" s="71">
        <v>7639</v>
      </c>
      <c r="K64" s="71">
        <v>7639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98">
        <v>0</v>
      </c>
      <c r="U64" s="98"/>
      <c r="V64" s="71">
        <v>0</v>
      </c>
      <c r="W64" s="71">
        <v>0</v>
      </c>
    </row>
    <row r="65" spans="1:23" ht="12.75" customHeight="1">
      <c r="A65" s="99"/>
      <c r="B65" s="99"/>
      <c r="C65" s="99"/>
      <c r="D65" s="96"/>
      <c r="E65" s="96"/>
      <c r="F65" s="96" t="s">
        <v>16</v>
      </c>
      <c r="G65" s="96"/>
      <c r="H65" s="71">
        <v>5645594.3</v>
      </c>
      <c r="I65" s="71">
        <v>5339645.3</v>
      </c>
      <c r="J65" s="71">
        <v>4725911.3</v>
      </c>
      <c r="K65" s="71">
        <v>3364086</v>
      </c>
      <c r="L65" s="71">
        <v>1361825.3</v>
      </c>
      <c r="M65" s="71">
        <v>573648</v>
      </c>
      <c r="N65" s="71">
        <v>2750</v>
      </c>
      <c r="O65" s="71">
        <v>37336</v>
      </c>
      <c r="P65" s="71">
        <v>0</v>
      </c>
      <c r="Q65" s="71">
        <v>0</v>
      </c>
      <c r="R65" s="71">
        <v>305949</v>
      </c>
      <c r="S65" s="71">
        <v>305949</v>
      </c>
      <c r="T65" s="98">
        <v>210949</v>
      </c>
      <c r="U65" s="98"/>
      <c r="V65" s="71">
        <v>0</v>
      </c>
      <c r="W65" s="71">
        <v>0</v>
      </c>
    </row>
    <row r="66" spans="1:23" ht="12.75" customHeight="1">
      <c r="A66" s="99" t="s">
        <v>46</v>
      </c>
      <c r="B66" s="99" t="s">
        <v>118</v>
      </c>
      <c r="C66" s="99" t="s">
        <v>46</v>
      </c>
      <c r="D66" s="96" t="s">
        <v>119</v>
      </c>
      <c r="E66" s="96"/>
      <c r="F66" s="96" t="s">
        <v>13</v>
      </c>
      <c r="G66" s="96"/>
      <c r="H66" s="71">
        <v>997744</v>
      </c>
      <c r="I66" s="71">
        <v>997744</v>
      </c>
      <c r="J66" s="71">
        <v>997494</v>
      </c>
      <c r="K66" s="71">
        <v>732382</v>
      </c>
      <c r="L66" s="71">
        <v>265112</v>
      </c>
      <c r="M66" s="71">
        <v>0</v>
      </c>
      <c r="N66" s="71">
        <v>250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98">
        <v>0</v>
      </c>
      <c r="U66" s="98"/>
      <c r="V66" s="71">
        <v>0</v>
      </c>
      <c r="W66" s="71">
        <v>0</v>
      </c>
    </row>
    <row r="67" spans="1:23" ht="12.75" customHeight="1">
      <c r="A67" s="99"/>
      <c r="B67" s="99"/>
      <c r="C67" s="99"/>
      <c r="D67" s="96"/>
      <c r="E67" s="96"/>
      <c r="F67" s="96" t="s">
        <v>14</v>
      </c>
      <c r="G67" s="96"/>
      <c r="H67" s="71">
        <v>-7639</v>
      </c>
      <c r="I67" s="71">
        <v>-7639</v>
      </c>
      <c r="J67" s="71">
        <v>-7639</v>
      </c>
      <c r="K67" s="71">
        <v>0</v>
      </c>
      <c r="L67" s="71">
        <v>-7639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98">
        <v>0</v>
      </c>
      <c r="U67" s="98"/>
      <c r="V67" s="71">
        <v>0</v>
      </c>
      <c r="W67" s="71">
        <v>0</v>
      </c>
    </row>
    <row r="68" spans="1:23" ht="12.75" customHeight="1">
      <c r="A68" s="99"/>
      <c r="B68" s="99"/>
      <c r="C68" s="99"/>
      <c r="D68" s="96"/>
      <c r="E68" s="96"/>
      <c r="F68" s="96" t="s">
        <v>15</v>
      </c>
      <c r="G68" s="96"/>
      <c r="H68" s="71">
        <v>7639</v>
      </c>
      <c r="I68" s="71">
        <v>7639</v>
      </c>
      <c r="J68" s="71">
        <v>7639</v>
      </c>
      <c r="K68" s="71">
        <v>7639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98">
        <v>0</v>
      </c>
      <c r="U68" s="98"/>
      <c r="V68" s="71">
        <v>0</v>
      </c>
      <c r="W68" s="71">
        <v>0</v>
      </c>
    </row>
    <row r="69" spans="1:23" ht="12.75" customHeight="1">
      <c r="A69" s="99"/>
      <c r="B69" s="99"/>
      <c r="C69" s="99"/>
      <c r="D69" s="96"/>
      <c r="E69" s="96"/>
      <c r="F69" s="96" t="s">
        <v>16</v>
      </c>
      <c r="G69" s="96"/>
      <c r="H69" s="71">
        <v>997744</v>
      </c>
      <c r="I69" s="71">
        <v>997744</v>
      </c>
      <c r="J69" s="71">
        <v>997494</v>
      </c>
      <c r="K69" s="71">
        <v>740021</v>
      </c>
      <c r="L69" s="71">
        <v>257473</v>
      </c>
      <c r="M69" s="71">
        <v>0</v>
      </c>
      <c r="N69" s="71">
        <v>250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98">
        <v>0</v>
      </c>
      <c r="U69" s="98"/>
      <c r="V69" s="71">
        <v>0</v>
      </c>
      <c r="W69" s="71">
        <v>0</v>
      </c>
    </row>
    <row r="70" spans="1:23" ht="12.75" customHeight="1">
      <c r="A70" s="99" t="s">
        <v>110</v>
      </c>
      <c r="B70" s="99" t="s">
        <v>46</v>
      </c>
      <c r="C70" s="99" t="s">
        <v>46</v>
      </c>
      <c r="D70" s="96" t="s">
        <v>111</v>
      </c>
      <c r="E70" s="96"/>
      <c r="F70" s="96" t="s">
        <v>13</v>
      </c>
      <c r="G70" s="96"/>
      <c r="H70" s="71">
        <v>11865416.11</v>
      </c>
      <c r="I70" s="71">
        <v>11488351.11</v>
      </c>
      <c r="J70" s="71">
        <v>11234469.72</v>
      </c>
      <c r="K70" s="71">
        <v>8892749.01</v>
      </c>
      <c r="L70" s="71">
        <v>2341720.71</v>
      </c>
      <c r="M70" s="71">
        <v>0</v>
      </c>
      <c r="N70" s="71">
        <v>253881.39</v>
      </c>
      <c r="O70" s="71">
        <v>0</v>
      </c>
      <c r="P70" s="71">
        <v>0</v>
      </c>
      <c r="Q70" s="71">
        <v>0</v>
      </c>
      <c r="R70" s="71">
        <v>377065</v>
      </c>
      <c r="S70" s="71">
        <v>377065</v>
      </c>
      <c r="T70" s="98">
        <v>0</v>
      </c>
      <c r="U70" s="98"/>
      <c r="V70" s="71">
        <v>0</v>
      </c>
      <c r="W70" s="71">
        <v>0</v>
      </c>
    </row>
    <row r="71" spans="1:23" ht="12.75" customHeight="1">
      <c r="A71" s="99"/>
      <c r="B71" s="99"/>
      <c r="C71" s="99"/>
      <c r="D71" s="96"/>
      <c r="E71" s="96"/>
      <c r="F71" s="96" t="s">
        <v>14</v>
      </c>
      <c r="G71" s="96"/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98">
        <v>0</v>
      </c>
      <c r="U71" s="98"/>
      <c r="V71" s="71">
        <v>0</v>
      </c>
      <c r="W71" s="71">
        <v>0</v>
      </c>
    </row>
    <row r="72" spans="1:23" ht="12.75" customHeight="1">
      <c r="A72" s="99"/>
      <c r="B72" s="99"/>
      <c r="C72" s="99"/>
      <c r="D72" s="96"/>
      <c r="E72" s="96"/>
      <c r="F72" s="96" t="s">
        <v>15</v>
      </c>
      <c r="G72" s="96"/>
      <c r="H72" s="71">
        <v>67115</v>
      </c>
      <c r="I72" s="71">
        <v>67115</v>
      </c>
      <c r="J72" s="71">
        <v>67115</v>
      </c>
      <c r="K72" s="71">
        <v>57329</v>
      </c>
      <c r="L72" s="71">
        <v>9786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98">
        <v>0</v>
      </c>
      <c r="U72" s="98"/>
      <c r="V72" s="71">
        <v>0</v>
      </c>
      <c r="W72" s="71">
        <v>0</v>
      </c>
    </row>
    <row r="73" spans="1:23" ht="12.75" customHeight="1">
      <c r="A73" s="99"/>
      <c r="B73" s="99"/>
      <c r="C73" s="99"/>
      <c r="D73" s="96"/>
      <c r="E73" s="96"/>
      <c r="F73" s="96" t="s">
        <v>16</v>
      </c>
      <c r="G73" s="96"/>
      <c r="H73" s="71">
        <v>11932531.11</v>
      </c>
      <c r="I73" s="71">
        <v>11555466.11</v>
      </c>
      <c r="J73" s="71">
        <v>11301584.72</v>
      </c>
      <c r="K73" s="71">
        <v>8950078.01</v>
      </c>
      <c r="L73" s="71">
        <v>2351506.71</v>
      </c>
      <c r="M73" s="71">
        <v>0</v>
      </c>
      <c r="N73" s="71">
        <v>253881.39</v>
      </c>
      <c r="O73" s="71">
        <v>0</v>
      </c>
      <c r="P73" s="71">
        <v>0</v>
      </c>
      <c r="Q73" s="71">
        <v>0</v>
      </c>
      <c r="R73" s="71">
        <v>377065</v>
      </c>
      <c r="S73" s="71">
        <v>377065</v>
      </c>
      <c r="T73" s="98">
        <v>0</v>
      </c>
      <c r="U73" s="98"/>
      <c r="V73" s="71">
        <v>0</v>
      </c>
      <c r="W73" s="71">
        <v>0</v>
      </c>
    </row>
    <row r="74" spans="1:23" ht="12.75" customHeight="1">
      <c r="A74" s="99" t="s">
        <v>46</v>
      </c>
      <c r="B74" s="99" t="s">
        <v>112</v>
      </c>
      <c r="C74" s="99" t="s">
        <v>46</v>
      </c>
      <c r="D74" s="96" t="s">
        <v>113</v>
      </c>
      <c r="E74" s="96"/>
      <c r="F74" s="96" t="s">
        <v>13</v>
      </c>
      <c r="G74" s="96"/>
      <c r="H74" s="71">
        <v>1438036.04</v>
      </c>
      <c r="I74" s="71">
        <v>1438036.04</v>
      </c>
      <c r="J74" s="71">
        <v>1400778.04</v>
      </c>
      <c r="K74" s="71">
        <v>1217403.5</v>
      </c>
      <c r="L74" s="71">
        <v>183374.54</v>
      </c>
      <c r="M74" s="71">
        <v>0</v>
      </c>
      <c r="N74" s="71">
        <v>37258</v>
      </c>
      <c r="O74" s="71">
        <v>0</v>
      </c>
      <c r="P74" s="71">
        <v>0</v>
      </c>
      <c r="Q74" s="71">
        <v>0</v>
      </c>
      <c r="R74" s="71">
        <v>0</v>
      </c>
      <c r="S74" s="71">
        <v>0</v>
      </c>
      <c r="T74" s="98">
        <v>0</v>
      </c>
      <c r="U74" s="98"/>
      <c r="V74" s="71">
        <v>0</v>
      </c>
      <c r="W74" s="71">
        <v>0</v>
      </c>
    </row>
    <row r="75" spans="1:23" ht="12.75" customHeight="1">
      <c r="A75" s="99"/>
      <c r="B75" s="99"/>
      <c r="C75" s="99"/>
      <c r="D75" s="96"/>
      <c r="E75" s="96"/>
      <c r="F75" s="96" t="s">
        <v>14</v>
      </c>
      <c r="G75" s="96"/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98">
        <v>0</v>
      </c>
      <c r="U75" s="98"/>
      <c r="V75" s="71">
        <v>0</v>
      </c>
      <c r="W75" s="71">
        <v>0</v>
      </c>
    </row>
    <row r="76" spans="1:23" ht="12.75" customHeight="1">
      <c r="A76" s="99"/>
      <c r="B76" s="99"/>
      <c r="C76" s="99"/>
      <c r="D76" s="96"/>
      <c r="E76" s="96"/>
      <c r="F76" s="96" t="s">
        <v>15</v>
      </c>
      <c r="G76" s="96"/>
      <c r="H76" s="71">
        <v>1786</v>
      </c>
      <c r="I76" s="71">
        <v>1786</v>
      </c>
      <c r="J76" s="71">
        <v>1786</v>
      </c>
      <c r="K76" s="71">
        <v>0</v>
      </c>
      <c r="L76" s="71">
        <v>1786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  <c r="T76" s="98">
        <v>0</v>
      </c>
      <c r="U76" s="98"/>
      <c r="V76" s="71">
        <v>0</v>
      </c>
      <c r="W76" s="71">
        <v>0</v>
      </c>
    </row>
    <row r="77" spans="1:23" ht="12.75" customHeight="1">
      <c r="A77" s="99"/>
      <c r="B77" s="99"/>
      <c r="C77" s="99"/>
      <c r="D77" s="96"/>
      <c r="E77" s="96"/>
      <c r="F77" s="96" t="s">
        <v>16</v>
      </c>
      <c r="G77" s="96"/>
      <c r="H77" s="71">
        <v>1439822.04</v>
      </c>
      <c r="I77" s="71">
        <v>1439822.04</v>
      </c>
      <c r="J77" s="71">
        <v>1402564.04</v>
      </c>
      <c r="K77" s="71">
        <v>1217403.5</v>
      </c>
      <c r="L77" s="71">
        <v>185160.54</v>
      </c>
      <c r="M77" s="71">
        <v>0</v>
      </c>
      <c r="N77" s="71">
        <v>37258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  <c r="T77" s="98">
        <v>0</v>
      </c>
      <c r="U77" s="98"/>
      <c r="V77" s="71">
        <v>0</v>
      </c>
      <c r="W77" s="71">
        <v>0</v>
      </c>
    </row>
    <row r="78" spans="1:23" ht="12.75" customHeight="1">
      <c r="A78" s="99" t="s">
        <v>46</v>
      </c>
      <c r="B78" s="99" t="s">
        <v>114</v>
      </c>
      <c r="C78" s="99" t="s">
        <v>46</v>
      </c>
      <c r="D78" s="96" t="s">
        <v>115</v>
      </c>
      <c r="E78" s="96"/>
      <c r="F78" s="96" t="s">
        <v>13</v>
      </c>
      <c r="G78" s="96"/>
      <c r="H78" s="71">
        <v>3245871</v>
      </c>
      <c r="I78" s="71">
        <v>2991601</v>
      </c>
      <c r="J78" s="71">
        <v>2926976</v>
      </c>
      <c r="K78" s="71">
        <v>2334670.83</v>
      </c>
      <c r="L78" s="71">
        <v>592305.17</v>
      </c>
      <c r="M78" s="71">
        <v>0</v>
      </c>
      <c r="N78" s="71">
        <v>64625</v>
      </c>
      <c r="O78" s="71">
        <v>0</v>
      </c>
      <c r="P78" s="71">
        <v>0</v>
      </c>
      <c r="Q78" s="71">
        <v>0</v>
      </c>
      <c r="R78" s="71">
        <v>254270</v>
      </c>
      <c r="S78" s="71">
        <v>254270</v>
      </c>
      <c r="T78" s="98">
        <v>0</v>
      </c>
      <c r="U78" s="98"/>
      <c r="V78" s="71">
        <v>0</v>
      </c>
      <c r="W78" s="71">
        <v>0</v>
      </c>
    </row>
    <row r="79" spans="1:23" ht="12.75" customHeight="1">
      <c r="A79" s="99"/>
      <c r="B79" s="99"/>
      <c r="C79" s="99"/>
      <c r="D79" s="96"/>
      <c r="E79" s="96"/>
      <c r="F79" s="96" t="s">
        <v>14</v>
      </c>
      <c r="G79" s="96"/>
      <c r="H79" s="71">
        <v>0</v>
      </c>
      <c r="I79" s="71">
        <v>0</v>
      </c>
      <c r="J79" s="71">
        <v>0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  <c r="T79" s="98">
        <v>0</v>
      </c>
      <c r="U79" s="98"/>
      <c r="V79" s="71">
        <v>0</v>
      </c>
      <c r="W79" s="71">
        <v>0</v>
      </c>
    </row>
    <row r="80" spans="1:23" ht="12.75" customHeight="1">
      <c r="A80" s="99"/>
      <c r="B80" s="99"/>
      <c r="C80" s="99"/>
      <c r="D80" s="96"/>
      <c r="E80" s="96"/>
      <c r="F80" s="96" t="s">
        <v>15</v>
      </c>
      <c r="G80" s="96"/>
      <c r="H80" s="71">
        <v>65329</v>
      </c>
      <c r="I80" s="71">
        <v>65329</v>
      </c>
      <c r="J80" s="71">
        <v>65329</v>
      </c>
      <c r="K80" s="71">
        <v>57329</v>
      </c>
      <c r="L80" s="71">
        <v>8000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98">
        <v>0</v>
      </c>
      <c r="U80" s="98"/>
      <c r="V80" s="71">
        <v>0</v>
      </c>
      <c r="W80" s="71">
        <v>0</v>
      </c>
    </row>
    <row r="81" spans="1:23" ht="12.75" customHeight="1">
      <c r="A81" s="99"/>
      <c r="B81" s="99"/>
      <c r="C81" s="99"/>
      <c r="D81" s="96"/>
      <c r="E81" s="96"/>
      <c r="F81" s="96" t="s">
        <v>16</v>
      </c>
      <c r="G81" s="96"/>
      <c r="H81" s="71">
        <v>3311200</v>
      </c>
      <c r="I81" s="71">
        <v>3056930</v>
      </c>
      <c r="J81" s="71">
        <v>2992305</v>
      </c>
      <c r="K81" s="71">
        <v>2391999.83</v>
      </c>
      <c r="L81" s="71">
        <v>600305.17</v>
      </c>
      <c r="M81" s="71">
        <v>0</v>
      </c>
      <c r="N81" s="71">
        <v>64625</v>
      </c>
      <c r="O81" s="71">
        <v>0</v>
      </c>
      <c r="P81" s="71">
        <v>0</v>
      </c>
      <c r="Q81" s="71">
        <v>0</v>
      </c>
      <c r="R81" s="71">
        <v>254270</v>
      </c>
      <c r="S81" s="71">
        <v>254270</v>
      </c>
      <c r="T81" s="98">
        <v>0</v>
      </c>
      <c r="U81" s="98"/>
      <c r="V81" s="71">
        <v>0</v>
      </c>
      <c r="W81" s="71">
        <v>0</v>
      </c>
    </row>
    <row r="82" spans="1:23" ht="12.75" customHeight="1">
      <c r="A82" s="95" t="s">
        <v>17</v>
      </c>
      <c r="B82" s="95"/>
      <c r="C82" s="95"/>
      <c r="D82" s="95"/>
      <c r="E82" s="95"/>
      <c r="F82" s="96" t="s">
        <v>13</v>
      </c>
      <c r="G82" s="96"/>
      <c r="H82" s="70">
        <v>185821393.99</v>
      </c>
      <c r="I82" s="43"/>
      <c r="J82" s="43"/>
      <c r="K82" s="70">
        <v>87722268.14</v>
      </c>
      <c r="L82" s="70">
        <v>41701979.13</v>
      </c>
      <c r="M82" s="70">
        <v>5409783.26</v>
      </c>
      <c r="N82" s="70">
        <v>2997111.68</v>
      </c>
      <c r="O82" s="70">
        <v>266437.1</v>
      </c>
      <c r="P82" s="70">
        <v>115737</v>
      </c>
      <c r="Q82" s="70">
        <v>0</v>
      </c>
      <c r="R82" s="70">
        <v>47608077.68</v>
      </c>
      <c r="S82" s="70">
        <v>47608077.68</v>
      </c>
      <c r="T82" s="97">
        <v>9835517</v>
      </c>
      <c r="U82" s="97"/>
      <c r="V82" s="70">
        <v>0</v>
      </c>
      <c r="W82" s="71">
        <v>0</v>
      </c>
    </row>
    <row r="83" spans="1:23" ht="12.75" customHeight="1">
      <c r="A83" s="95"/>
      <c r="B83" s="95"/>
      <c r="C83" s="95"/>
      <c r="D83" s="95"/>
      <c r="E83" s="95"/>
      <c r="F83" s="96" t="s">
        <v>14</v>
      </c>
      <c r="G83" s="96"/>
      <c r="H83" s="70">
        <v>-24626</v>
      </c>
      <c r="I83" s="70">
        <v>-24626</v>
      </c>
      <c r="J83" s="70">
        <v>-24626</v>
      </c>
      <c r="K83" s="70">
        <v>-5000</v>
      </c>
      <c r="L83" s="70">
        <v>-19626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97">
        <v>0</v>
      </c>
      <c r="U83" s="97"/>
      <c r="V83" s="70">
        <v>0</v>
      </c>
      <c r="W83" s="71">
        <v>0</v>
      </c>
    </row>
    <row r="84" spans="1:23" ht="12.75" customHeight="1">
      <c r="A84" s="95"/>
      <c r="B84" s="95"/>
      <c r="C84" s="95"/>
      <c r="D84" s="95"/>
      <c r="E84" s="95"/>
      <c r="F84" s="96" t="s">
        <v>15</v>
      </c>
      <c r="G84" s="96"/>
      <c r="H84" s="70">
        <v>161753</v>
      </c>
      <c r="I84" s="70">
        <v>161753</v>
      </c>
      <c r="J84" s="70">
        <v>159984</v>
      </c>
      <c r="K84" s="70">
        <v>128782</v>
      </c>
      <c r="L84" s="70">
        <v>31202</v>
      </c>
      <c r="M84" s="70">
        <v>1769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97">
        <v>0</v>
      </c>
      <c r="U84" s="97"/>
      <c r="V84" s="70">
        <v>0</v>
      </c>
      <c r="W84" s="71">
        <v>0</v>
      </c>
    </row>
    <row r="85" spans="1:23" ht="12.75" customHeight="1">
      <c r="A85" s="95"/>
      <c r="B85" s="95"/>
      <c r="C85" s="95"/>
      <c r="D85" s="95"/>
      <c r="E85" s="95"/>
      <c r="F85" s="96" t="s">
        <v>16</v>
      </c>
      <c r="G85" s="96"/>
      <c r="H85" s="70">
        <v>185958520.99</v>
      </c>
      <c r="I85" s="43"/>
      <c r="J85" s="43"/>
      <c r="K85" s="70">
        <v>87846050.14</v>
      </c>
      <c r="L85" s="70">
        <v>41713555.13</v>
      </c>
      <c r="M85" s="70">
        <v>5411552.26</v>
      </c>
      <c r="N85" s="70">
        <v>2997111.68</v>
      </c>
      <c r="O85" s="70">
        <v>266437.1</v>
      </c>
      <c r="P85" s="70">
        <v>115737</v>
      </c>
      <c r="Q85" s="70">
        <v>0</v>
      </c>
      <c r="R85" s="70">
        <v>47608077.68</v>
      </c>
      <c r="S85" s="70">
        <v>47608077.68</v>
      </c>
      <c r="T85" s="97">
        <v>9835517</v>
      </c>
      <c r="U85" s="97"/>
      <c r="V85" s="70">
        <v>0</v>
      </c>
      <c r="W85" s="71">
        <v>0</v>
      </c>
    </row>
  </sheetData>
  <sheetProtection/>
  <mergeCells count="251">
    <mergeCell ref="F77:G77"/>
    <mergeCell ref="T77:U77"/>
    <mergeCell ref="B70:B73"/>
    <mergeCell ref="C70:C73"/>
    <mergeCell ref="D70:E73"/>
    <mergeCell ref="F74:G74"/>
    <mergeCell ref="T74:U74"/>
    <mergeCell ref="F75:G75"/>
    <mergeCell ref="T75:U75"/>
    <mergeCell ref="F76:G76"/>
    <mergeCell ref="T76:U76"/>
    <mergeCell ref="F70:G70"/>
    <mergeCell ref="T70:U70"/>
    <mergeCell ref="F71:G71"/>
    <mergeCell ref="T71:U71"/>
    <mergeCell ref="F72:G72"/>
    <mergeCell ref="T72:U72"/>
    <mergeCell ref="F73:G73"/>
    <mergeCell ref="T73:U73"/>
    <mergeCell ref="A70:A73"/>
    <mergeCell ref="F67:G67"/>
    <mergeCell ref="T67:U67"/>
    <mergeCell ref="F68:G68"/>
    <mergeCell ref="T68:U68"/>
    <mergeCell ref="F69:G69"/>
    <mergeCell ref="T69:U69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58:G58"/>
    <mergeCell ref="T58:U58"/>
    <mergeCell ref="F59:G59"/>
    <mergeCell ref="T59:U59"/>
    <mergeCell ref="F60:G60"/>
    <mergeCell ref="T60:U60"/>
    <mergeCell ref="C5:C8"/>
    <mergeCell ref="A54:A57"/>
    <mergeCell ref="B54:B57"/>
    <mergeCell ref="C54:C57"/>
    <mergeCell ref="D54:E57"/>
    <mergeCell ref="A58:A61"/>
    <mergeCell ref="B58:B61"/>
    <mergeCell ref="C58:C61"/>
    <mergeCell ref="D58:E61"/>
    <mergeCell ref="A14:A17"/>
    <mergeCell ref="K7:L7"/>
    <mergeCell ref="M7:M8"/>
    <mergeCell ref="D5:G8"/>
    <mergeCell ref="W7:W8"/>
    <mergeCell ref="T8:U8"/>
    <mergeCell ref="J7:J8"/>
    <mergeCell ref="R6:R8"/>
    <mergeCell ref="S6:W6"/>
    <mergeCell ref="O1:W1"/>
    <mergeCell ref="H5:H8"/>
    <mergeCell ref="I5:W5"/>
    <mergeCell ref="I6:I8"/>
    <mergeCell ref="J6:Q6"/>
    <mergeCell ref="V7:V8"/>
    <mergeCell ref="A2:W3"/>
    <mergeCell ref="A5:A8"/>
    <mergeCell ref="N7:N8"/>
    <mergeCell ref="B5:B8"/>
    <mergeCell ref="T15:U15"/>
    <mergeCell ref="T11:U11"/>
    <mergeCell ref="T12:U12"/>
    <mergeCell ref="T16:U16"/>
    <mergeCell ref="O7:O8"/>
    <mergeCell ref="P7:P8"/>
    <mergeCell ref="Q7:Q8"/>
    <mergeCell ref="S7:S8"/>
    <mergeCell ref="T7:U7"/>
    <mergeCell ref="T14:U14"/>
    <mergeCell ref="T9:U9"/>
    <mergeCell ref="D9:G9"/>
    <mergeCell ref="F20:G20"/>
    <mergeCell ref="F13:G13"/>
    <mergeCell ref="T17:U17"/>
    <mergeCell ref="F18:G18"/>
    <mergeCell ref="T20:U20"/>
    <mergeCell ref="T19:U19"/>
    <mergeCell ref="F15:G15"/>
    <mergeCell ref="T13:U13"/>
    <mergeCell ref="B14:B17"/>
    <mergeCell ref="C14:C17"/>
    <mergeCell ref="D14:E17"/>
    <mergeCell ref="F14:G14"/>
    <mergeCell ref="F11:G11"/>
    <mergeCell ref="F12:G12"/>
    <mergeCell ref="F16:G16"/>
    <mergeCell ref="F17:G17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0:U10"/>
    <mergeCell ref="A18:A21"/>
    <mergeCell ref="B18:B21"/>
    <mergeCell ref="C18:C21"/>
    <mergeCell ref="D18:E21"/>
    <mergeCell ref="A22:A25"/>
    <mergeCell ref="B22:B25"/>
    <mergeCell ref="C22:C25"/>
    <mergeCell ref="D22:E25"/>
    <mergeCell ref="F22:G22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F54:G54"/>
    <mergeCell ref="T54:U54"/>
    <mergeCell ref="F55:G55"/>
    <mergeCell ref="T55:U55"/>
    <mergeCell ref="F56:G56"/>
    <mergeCell ref="T56:U56"/>
    <mergeCell ref="F57:G57"/>
    <mergeCell ref="T57:U57"/>
    <mergeCell ref="A74:A77"/>
    <mergeCell ref="B74:B77"/>
    <mergeCell ref="C74:C77"/>
    <mergeCell ref="D74:E77"/>
    <mergeCell ref="A78:A81"/>
    <mergeCell ref="B78:B81"/>
    <mergeCell ref="C78:C81"/>
    <mergeCell ref="D78:E81"/>
    <mergeCell ref="T83:U83"/>
    <mergeCell ref="F78:G78"/>
    <mergeCell ref="T78:U78"/>
    <mergeCell ref="F79:G79"/>
    <mergeCell ref="T79:U79"/>
    <mergeCell ref="F80:G80"/>
    <mergeCell ref="T80:U80"/>
    <mergeCell ref="A82:E85"/>
    <mergeCell ref="F84:G84"/>
    <mergeCell ref="T84:U84"/>
    <mergeCell ref="F85:G85"/>
    <mergeCell ref="T85:U85"/>
    <mergeCell ref="F81:G81"/>
    <mergeCell ref="T81:U81"/>
    <mergeCell ref="F82:G82"/>
    <mergeCell ref="T82:U82"/>
    <mergeCell ref="F83:G8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8"/>
  <sheetViews>
    <sheetView view="pageLayout" zoomScaleNormal="90" workbookViewId="0" topLeftCell="A1">
      <selection activeCell="Q18" sqref="Q18"/>
    </sheetView>
  </sheetViews>
  <sheetFormatPr defaultColWidth="9.33203125" defaultRowHeight="12.75"/>
  <cols>
    <col min="1" max="1" width="5.66015625" style="10" customWidth="1"/>
    <col min="2" max="2" width="11" style="10" customWidth="1"/>
    <col min="3" max="3" width="8.66015625" style="10" customWidth="1"/>
    <col min="4" max="4" width="15" style="10" customWidth="1"/>
    <col min="5" max="5" width="16.83203125" style="10" customWidth="1"/>
    <col min="6" max="6" width="14.16015625" style="10" customWidth="1"/>
    <col min="7" max="7" width="14.33203125" style="10" customWidth="1"/>
    <col min="8" max="8" width="14.5" style="10" customWidth="1"/>
    <col min="9" max="9" width="10.66015625" style="10" customWidth="1"/>
    <col min="10" max="10" width="12.66015625" style="10" customWidth="1"/>
    <col min="11" max="11" width="10.83203125" style="9" customWidth="1"/>
    <col min="12" max="12" width="15" style="9" customWidth="1"/>
    <col min="13" max="14" width="12.33203125" style="9" customWidth="1"/>
    <col min="15" max="15" width="12.16015625" style="9" customWidth="1"/>
    <col min="16" max="16384" width="9.33203125" style="9" customWidth="1"/>
  </cols>
  <sheetData>
    <row r="1" spans="1:17" ht="36" customHeight="1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35"/>
    </row>
    <row r="2" spans="1:16" ht="18.75">
      <c r="A2" s="34"/>
      <c r="B2" s="34"/>
      <c r="C2" s="34"/>
      <c r="D2" s="34"/>
      <c r="E2" s="34"/>
      <c r="F2" s="34"/>
      <c r="G2" s="34"/>
      <c r="H2" s="15"/>
      <c r="I2" s="15"/>
      <c r="J2" s="15"/>
      <c r="K2" s="14"/>
      <c r="L2" s="14"/>
      <c r="M2" s="14"/>
      <c r="N2" s="14"/>
      <c r="O2" s="14"/>
      <c r="P2" s="14"/>
    </row>
    <row r="3" spans="1:16" s="28" customFormat="1" ht="18.75" customHeight="1">
      <c r="A3" s="16"/>
      <c r="B3" s="16"/>
      <c r="C3" s="16"/>
      <c r="D3" s="16"/>
      <c r="E3" s="16"/>
      <c r="F3" s="16"/>
      <c r="G3" s="15"/>
      <c r="H3" s="15"/>
      <c r="I3" s="15"/>
      <c r="J3" s="15"/>
      <c r="K3" s="15"/>
      <c r="L3" s="14"/>
      <c r="M3" s="14"/>
      <c r="N3" s="14"/>
      <c r="O3" s="14"/>
      <c r="P3" s="33" t="s">
        <v>72</v>
      </c>
    </row>
    <row r="4" spans="1:16" s="28" customFormat="1" ht="12.75" customHeight="1">
      <c r="A4" s="108" t="s">
        <v>0</v>
      </c>
      <c r="B4" s="108" t="s">
        <v>1</v>
      </c>
      <c r="C4" s="108" t="s">
        <v>60</v>
      </c>
      <c r="D4" s="108" t="s">
        <v>71</v>
      </c>
      <c r="E4" s="105" t="s">
        <v>70</v>
      </c>
      <c r="F4" s="105" t="s">
        <v>4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s="28" customFormat="1" ht="12.75" customHeight="1">
      <c r="A5" s="108"/>
      <c r="B5" s="108"/>
      <c r="C5" s="108"/>
      <c r="D5" s="108"/>
      <c r="E5" s="105"/>
      <c r="F5" s="105" t="s">
        <v>29</v>
      </c>
      <c r="G5" s="105" t="s">
        <v>4</v>
      </c>
      <c r="H5" s="105"/>
      <c r="I5" s="105"/>
      <c r="J5" s="105"/>
      <c r="K5" s="105"/>
      <c r="L5" s="105" t="s">
        <v>69</v>
      </c>
      <c r="M5" s="104" t="s">
        <v>4</v>
      </c>
      <c r="N5" s="104"/>
      <c r="O5" s="104"/>
      <c r="P5" s="104"/>
    </row>
    <row r="6" spans="1:16" s="28" customFormat="1" ht="25.5" customHeight="1">
      <c r="A6" s="108"/>
      <c r="B6" s="108"/>
      <c r="C6" s="108"/>
      <c r="D6" s="108"/>
      <c r="E6" s="105"/>
      <c r="F6" s="105"/>
      <c r="G6" s="105" t="s">
        <v>68</v>
      </c>
      <c r="H6" s="105"/>
      <c r="I6" s="105" t="s">
        <v>67</v>
      </c>
      <c r="J6" s="105" t="s">
        <v>66</v>
      </c>
      <c r="K6" s="105" t="s">
        <v>65</v>
      </c>
      <c r="L6" s="105"/>
      <c r="M6" s="106" t="s">
        <v>6</v>
      </c>
      <c r="N6" s="32" t="s">
        <v>7</v>
      </c>
      <c r="O6" s="105" t="s">
        <v>33</v>
      </c>
      <c r="P6" s="105" t="s">
        <v>64</v>
      </c>
    </row>
    <row r="7" spans="1:16" s="28" customFormat="1" ht="72">
      <c r="A7" s="108"/>
      <c r="B7" s="108"/>
      <c r="C7" s="108"/>
      <c r="D7" s="108"/>
      <c r="E7" s="105"/>
      <c r="F7" s="105"/>
      <c r="G7" s="31" t="s">
        <v>11</v>
      </c>
      <c r="H7" s="31" t="s">
        <v>63</v>
      </c>
      <c r="I7" s="105"/>
      <c r="J7" s="105"/>
      <c r="K7" s="105"/>
      <c r="L7" s="105"/>
      <c r="M7" s="106"/>
      <c r="N7" s="30" t="s">
        <v>10</v>
      </c>
      <c r="O7" s="105"/>
      <c r="P7" s="105"/>
    </row>
    <row r="8" spans="1:16" s="28" customFormat="1" ht="10.5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</row>
    <row r="9" spans="1:16" s="28" customFormat="1" ht="12.75">
      <c r="A9" s="25">
        <v>600</v>
      </c>
      <c r="B9" s="36"/>
      <c r="C9" s="24"/>
      <c r="D9" s="39">
        <f aca="true" t="shared" si="0" ref="D9:N9">SUM(D10:D10)</f>
        <v>2146</v>
      </c>
      <c r="E9" s="39">
        <f t="shared" si="0"/>
        <v>2146</v>
      </c>
      <c r="F9" s="39">
        <f t="shared" si="0"/>
        <v>2146</v>
      </c>
      <c r="G9" s="39">
        <f t="shared" si="0"/>
        <v>2146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>O11</f>
        <v>0</v>
      </c>
      <c r="P9" s="26">
        <f>P11</f>
        <v>0</v>
      </c>
    </row>
    <row r="10" spans="1:16" s="28" customFormat="1" ht="12.75">
      <c r="A10" s="22">
        <v>600</v>
      </c>
      <c r="B10" s="21">
        <v>60095</v>
      </c>
      <c r="C10" s="64">
        <v>2110</v>
      </c>
      <c r="D10" s="38">
        <v>2146</v>
      </c>
      <c r="E10" s="38">
        <f>SUM(F10)</f>
        <v>2146</v>
      </c>
      <c r="F10" s="38">
        <f>SUM(G10:H10)</f>
        <v>2146</v>
      </c>
      <c r="G10" s="41">
        <v>2146</v>
      </c>
      <c r="H10" s="20">
        <v>0</v>
      </c>
      <c r="I10" s="20">
        <v>0</v>
      </c>
      <c r="J10" s="20">
        <v>0</v>
      </c>
      <c r="K10" s="17">
        <v>0</v>
      </c>
      <c r="L10" s="17">
        <v>0</v>
      </c>
      <c r="M10" s="17">
        <v>0</v>
      </c>
      <c r="N10" s="17">
        <f>SUM(O10+Q10+R10)</f>
        <v>0</v>
      </c>
      <c r="O10" s="17">
        <v>0</v>
      </c>
      <c r="P10" s="17">
        <v>0</v>
      </c>
    </row>
    <row r="11" spans="1:16" s="28" customFormat="1" ht="12.75">
      <c r="A11" s="75" t="s">
        <v>47</v>
      </c>
      <c r="B11" s="76"/>
      <c r="C11" s="24"/>
      <c r="D11" s="39">
        <f aca="true" t="shared" si="1" ref="D11:M11">SUM(D12)</f>
        <v>7404443.08</v>
      </c>
      <c r="E11" s="39">
        <f t="shared" si="1"/>
        <v>7404443.08</v>
      </c>
      <c r="F11" s="39">
        <f t="shared" si="1"/>
        <v>7404443.08</v>
      </c>
      <c r="G11" s="39">
        <f t="shared" si="1"/>
        <v>55127</v>
      </c>
      <c r="H11" s="39">
        <f t="shared" si="1"/>
        <v>7349316.08</v>
      </c>
      <c r="I11" s="37">
        <f t="shared" si="1"/>
        <v>0</v>
      </c>
      <c r="J11" s="37">
        <f t="shared" si="1"/>
        <v>0</v>
      </c>
      <c r="K11" s="37">
        <f t="shared" si="1"/>
        <v>0</v>
      </c>
      <c r="L11" s="26">
        <f t="shared" si="1"/>
        <v>0</v>
      </c>
      <c r="M11" s="26">
        <f t="shared" si="1"/>
        <v>0</v>
      </c>
      <c r="N11" s="26">
        <v>0</v>
      </c>
      <c r="O11" s="26">
        <f>SUM(O12)</f>
        <v>0</v>
      </c>
      <c r="P11" s="26">
        <f>SUM(P12)</f>
        <v>0</v>
      </c>
    </row>
    <row r="12" spans="1:18" s="28" customFormat="1" ht="12.75">
      <c r="A12" s="22">
        <v>700</v>
      </c>
      <c r="B12" s="21">
        <v>70005</v>
      </c>
      <c r="C12" s="64">
        <v>2110</v>
      </c>
      <c r="D12" s="38">
        <v>7404443.08</v>
      </c>
      <c r="E12" s="38">
        <f>SUM(F12)</f>
        <v>7404443.08</v>
      </c>
      <c r="F12" s="38">
        <f>SUM(G12:H12)</f>
        <v>7404443.08</v>
      </c>
      <c r="G12" s="41">
        <v>55127</v>
      </c>
      <c r="H12" s="41">
        <v>7349316.08</v>
      </c>
      <c r="I12" s="20">
        <v>0</v>
      </c>
      <c r="J12" s="20">
        <v>0</v>
      </c>
      <c r="K12" s="20">
        <v>0</v>
      </c>
      <c r="L12" s="17">
        <v>0</v>
      </c>
      <c r="M12" s="17">
        <v>0</v>
      </c>
      <c r="N12" s="17">
        <f>SUM(O12+Q12+R12)</f>
        <v>0</v>
      </c>
      <c r="O12" s="17">
        <v>0</v>
      </c>
      <c r="P12" s="17">
        <v>0</v>
      </c>
      <c r="Q12" s="19"/>
      <c r="R12" s="19"/>
    </row>
    <row r="13" spans="1:16" s="28" customFormat="1" ht="12.75">
      <c r="A13" s="25">
        <v>710</v>
      </c>
      <c r="B13" s="36"/>
      <c r="C13" s="24"/>
      <c r="D13" s="39">
        <f aca="true" t="shared" si="2" ref="D13:P13">SUM(D14:D15)</f>
        <v>951955</v>
      </c>
      <c r="E13" s="39">
        <f t="shared" si="2"/>
        <v>951955</v>
      </c>
      <c r="F13" s="39">
        <f t="shared" si="2"/>
        <v>951955</v>
      </c>
      <c r="G13" s="39">
        <f t="shared" si="2"/>
        <v>748241.1</v>
      </c>
      <c r="H13" s="39">
        <f t="shared" si="2"/>
        <v>203403.9</v>
      </c>
      <c r="I13" s="37">
        <f t="shared" si="2"/>
        <v>0</v>
      </c>
      <c r="J13" s="39">
        <f t="shared" si="2"/>
        <v>310</v>
      </c>
      <c r="K13" s="37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si="2"/>
        <v>0</v>
      </c>
    </row>
    <row r="14" spans="1:18" s="28" customFormat="1" ht="12.75">
      <c r="A14" s="22">
        <v>710</v>
      </c>
      <c r="B14" s="21">
        <v>71012</v>
      </c>
      <c r="C14" s="64">
        <v>2110</v>
      </c>
      <c r="D14" s="38">
        <v>369855</v>
      </c>
      <c r="E14" s="38">
        <f>SUM(N14+F14)</f>
        <v>369855</v>
      </c>
      <c r="F14" s="38">
        <f>SUM(G14:K14)</f>
        <v>369855</v>
      </c>
      <c r="G14" s="41">
        <v>267636.1</v>
      </c>
      <c r="H14" s="41">
        <v>102218.9</v>
      </c>
      <c r="I14" s="20">
        <v>0</v>
      </c>
      <c r="J14" s="20">
        <v>0</v>
      </c>
      <c r="K14" s="20">
        <v>0</v>
      </c>
      <c r="L14" s="17">
        <v>0</v>
      </c>
      <c r="M14" s="17">
        <v>0</v>
      </c>
      <c r="N14" s="17">
        <f>SUM(O14+Q14+R14)</f>
        <v>0</v>
      </c>
      <c r="O14" s="17">
        <v>0</v>
      </c>
      <c r="P14" s="17">
        <v>0</v>
      </c>
      <c r="Q14" s="19"/>
      <c r="R14" s="19"/>
    </row>
    <row r="15" spans="1:16" s="28" customFormat="1" ht="12.75">
      <c r="A15" s="22">
        <v>710</v>
      </c>
      <c r="B15" s="21">
        <v>71015</v>
      </c>
      <c r="C15" s="64">
        <v>2110</v>
      </c>
      <c r="D15" s="38">
        <v>582100</v>
      </c>
      <c r="E15" s="38">
        <f>SUM(F15)</f>
        <v>582100</v>
      </c>
      <c r="F15" s="38">
        <f>SUM(G15:J15)</f>
        <v>582100</v>
      </c>
      <c r="G15" s="41">
        <v>480605</v>
      </c>
      <c r="H15" s="41">
        <v>101185</v>
      </c>
      <c r="I15" s="20">
        <v>0</v>
      </c>
      <c r="J15" s="41">
        <v>310</v>
      </c>
      <c r="K15" s="20">
        <v>0</v>
      </c>
      <c r="L15" s="17">
        <v>0</v>
      </c>
      <c r="M15" s="17">
        <v>0</v>
      </c>
      <c r="N15" s="17">
        <f>SUM(O15+Q15+R15)</f>
        <v>0</v>
      </c>
      <c r="O15" s="17">
        <v>0</v>
      </c>
      <c r="P15" s="17">
        <v>0</v>
      </c>
    </row>
    <row r="16" spans="1:16" s="28" customFormat="1" ht="12.75">
      <c r="A16" s="25">
        <v>752</v>
      </c>
      <c r="B16" s="36"/>
      <c r="C16" s="24"/>
      <c r="D16" s="39">
        <f aca="true" t="shared" si="3" ref="D16:P16">SUM(D17:D17)</f>
        <v>27803</v>
      </c>
      <c r="E16" s="39">
        <f t="shared" si="3"/>
        <v>27803</v>
      </c>
      <c r="F16" s="39">
        <f t="shared" si="3"/>
        <v>27803</v>
      </c>
      <c r="G16" s="39">
        <f t="shared" si="3"/>
        <v>20516.32</v>
      </c>
      <c r="H16" s="39">
        <f t="shared" si="3"/>
        <v>7286.68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26">
        <f t="shared" si="3"/>
        <v>0</v>
      </c>
      <c r="M16" s="26">
        <f t="shared" si="3"/>
        <v>0</v>
      </c>
      <c r="N16" s="26">
        <f t="shared" si="3"/>
        <v>0</v>
      </c>
      <c r="O16" s="26">
        <f t="shared" si="3"/>
        <v>0</v>
      </c>
      <c r="P16" s="26">
        <f t="shared" si="3"/>
        <v>0</v>
      </c>
    </row>
    <row r="17" spans="1:16" s="28" customFormat="1" ht="12.75">
      <c r="A17" s="22">
        <v>752</v>
      </c>
      <c r="B17" s="21">
        <v>75224</v>
      </c>
      <c r="C17" s="64">
        <v>2110</v>
      </c>
      <c r="D17" s="38">
        <v>27803</v>
      </c>
      <c r="E17" s="38">
        <f>SUM(F17)</f>
        <v>27803</v>
      </c>
      <c r="F17" s="38">
        <f>SUM(G17:H17)</f>
        <v>27803</v>
      </c>
      <c r="G17" s="41">
        <v>20516.32</v>
      </c>
      <c r="H17" s="41">
        <v>7286.68</v>
      </c>
      <c r="I17" s="20">
        <v>0</v>
      </c>
      <c r="J17" s="20">
        <v>0</v>
      </c>
      <c r="K17" s="20">
        <v>0</v>
      </c>
      <c r="L17" s="17">
        <v>0</v>
      </c>
      <c r="M17" s="17">
        <v>0</v>
      </c>
      <c r="N17" s="17">
        <f>SUM(O17+Q17+R17)</f>
        <v>0</v>
      </c>
      <c r="O17" s="17">
        <v>0</v>
      </c>
      <c r="P17" s="17">
        <v>0</v>
      </c>
    </row>
    <row r="18" spans="1:16" s="27" customFormat="1" ht="14.25" customHeight="1">
      <c r="A18" s="25">
        <v>754</v>
      </c>
      <c r="B18" s="36"/>
      <c r="C18" s="24"/>
      <c r="D18" s="39">
        <f>SUM(D19:D19)</f>
        <v>5912402</v>
      </c>
      <c r="E18" s="39">
        <f>E19</f>
        <v>5912402</v>
      </c>
      <c r="F18" s="39">
        <f aca="true" t="shared" si="4" ref="F18:K18">SUM(F19)</f>
        <v>5912402</v>
      </c>
      <c r="G18" s="39">
        <f t="shared" si="4"/>
        <v>5223198</v>
      </c>
      <c r="H18" s="39">
        <f t="shared" si="4"/>
        <v>498367</v>
      </c>
      <c r="I18" s="37">
        <f t="shared" si="4"/>
        <v>0</v>
      </c>
      <c r="J18" s="39">
        <f t="shared" si="4"/>
        <v>190837</v>
      </c>
      <c r="K18" s="37">
        <f t="shared" si="4"/>
        <v>0</v>
      </c>
      <c r="L18" s="26">
        <f>SUM(L19:L19)</f>
        <v>0</v>
      </c>
      <c r="M18" s="26">
        <f>SUM(M19:M19)</f>
        <v>0</v>
      </c>
      <c r="N18" s="26">
        <f>SUM(N19)</f>
        <v>0</v>
      </c>
      <c r="O18" s="26">
        <f>SUM(O19)</f>
        <v>0</v>
      </c>
      <c r="P18" s="26">
        <f>SUM(P19)</f>
        <v>0</v>
      </c>
    </row>
    <row r="19" spans="1:16" ht="12.75" customHeight="1">
      <c r="A19" s="22">
        <v>754</v>
      </c>
      <c r="B19" s="21">
        <v>75411</v>
      </c>
      <c r="C19" s="64">
        <v>2110</v>
      </c>
      <c r="D19" s="38">
        <v>5912402</v>
      </c>
      <c r="E19" s="38">
        <f>SUM(F19)</f>
        <v>5912402</v>
      </c>
      <c r="F19" s="38">
        <f>SUM(G19:J19)</f>
        <v>5912402</v>
      </c>
      <c r="G19" s="41">
        <v>5223198</v>
      </c>
      <c r="H19" s="41">
        <v>498367</v>
      </c>
      <c r="I19" s="20">
        <v>0</v>
      </c>
      <c r="J19" s="41">
        <v>190837</v>
      </c>
      <c r="K19" s="20">
        <v>0</v>
      </c>
      <c r="L19" s="17">
        <v>0</v>
      </c>
      <c r="M19" s="17">
        <v>0</v>
      </c>
      <c r="N19" s="17">
        <f>SUM(O19+Q19+R19)</f>
        <v>0</v>
      </c>
      <c r="O19" s="17">
        <v>0</v>
      </c>
      <c r="P19" s="17"/>
    </row>
    <row r="20" spans="1:16" ht="12.75" customHeight="1">
      <c r="A20" s="25">
        <v>755</v>
      </c>
      <c r="B20" s="36"/>
      <c r="C20" s="24"/>
      <c r="D20" s="39">
        <f>SUM(D21:D21)</f>
        <v>132000</v>
      </c>
      <c r="E20" s="39">
        <f>E21</f>
        <v>132000</v>
      </c>
      <c r="F20" s="39">
        <f aca="true" t="shared" si="5" ref="F20:K20">SUM(F21)</f>
        <v>132000</v>
      </c>
      <c r="G20" s="37">
        <f t="shared" si="5"/>
        <v>0</v>
      </c>
      <c r="H20" s="39">
        <f t="shared" si="5"/>
        <v>67980</v>
      </c>
      <c r="I20" s="39">
        <f t="shared" si="5"/>
        <v>64020</v>
      </c>
      <c r="J20" s="37">
        <f t="shared" si="5"/>
        <v>0</v>
      </c>
      <c r="K20" s="37">
        <f t="shared" si="5"/>
        <v>0</v>
      </c>
      <c r="L20" s="26">
        <f>SUM(L21:L21)</f>
        <v>0</v>
      </c>
      <c r="M20" s="26">
        <f>SUM(M21:M21)</f>
        <v>0</v>
      </c>
      <c r="N20" s="26">
        <f>SUM(N21)</f>
        <v>0</v>
      </c>
      <c r="O20" s="26">
        <f>SUM(O21)</f>
        <v>0</v>
      </c>
      <c r="P20" s="26">
        <f>SUM(P21)</f>
        <v>0</v>
      </c>
    </row>
    <row r="21" spans="1:16" ht="17.25" customHeight="1">
      <c r="A21" s="22">
        <v>755</v>
      </c>
      <c r="B21" s="21">
        <v>75515</v>
      </c>
      <c r="C21" s="64">
        <v>2110</v>
      </c>
      <c r="D21" s="38">
        <v>132000</v>
      </c>
      <c r="E21" s="38">
        <f>SUM(F21)</f>
        <v>132000</v>
      </c>
      <c r="F21" s="38">
        <f>SUM(G21:J21)</f>
        <v>132000</v>
      </c>
      <c r="G21" s="20">
        <v>0</v>
      </c>
      <c r="H21" s="41">
        <v>67980</v>
      </c>
      <c r="I21" s="41">
        <v>64020</v>
      </c>
      <c r="J21" s="20">
        <v>0</v>
      </c>
      <c r="K21" s="20">
        <v>0</v>
      </c>
      <c r="L21" s="17">
        <v>0</v>
      </c>
      <c r="M21" s="17">
        <v>0</v>
      </c>
      <c r="N21" s="17">
        <f>SUM(O21+Q21+R21)</f>
        <v>0</v>
      </c>
      <c r="O21" s="17">
        <v>0</v>
      </c>
      <c r="P21" s="17"/>
    </row>
    <row r="22" spans="1:16" ht="14.25" customHeight="1">
      <c r="A22" s="25">
        <v>801</v>
      </c>
      <c r="B22" s="36"/>
      <c r="C22" s="24"/>
      <c r="D22" s="39">
        <f>SUM(D23:D23)</f>
        <v>40148</v>
      </c>
      <c r="E22" s="39">
        <f>SUM(E23:E23)</f>
        <v>40148</v>
      </c>
      <c r="F22" s="39">
        <f>SUM(F23:F23)</f>
        <v>40148</v>
      </c>
      <c r="G22" s="20">
        <v>0</v>
      </c>
      <c r="H22" s="39">
        <f aca="true" t="shared" si="6" ref="H22:N22">SUM(H23:H23)</f>
        <v>40148</v>
      </c>
      <c r="I22" s="37">
        <f t="shared" si="6"/>
        <v>0</v>
      </c>
      <c r="J22" s="37">
        <f t="shared" si="6"/>
        <v>0</v>
      </c>
      <c r="K22" s="37">
        <f t="shared" si="6"/>
        <v>0</v>
      </c>
      <c r="L22" s="26">
        <f t="shared" si="6"/>
        <v>0</v>
      </c>
      <c r="M22" s="26">
        <f t="shared" si="6"/>
        <v>0</v>
      </c>
      <c r="N22" s="26">
        <f t="shared" si="6"/>
        <v>0</v>
      </c>
      <c r="O22" s="26">
        <f>O24</f>
        <v>0</v>
      </c>
      <c r="P22" s="26">
        <f>P24</f>
        <v>0</v>
      </c>
    </row>
    <row r="23" spans="1:16" ht="14.25" customHeight="1">
      <c r="A23" s="22">
        <v>801</v>
      </c>
      <c r="B23" s="21">
        <v>80153</v>
      </c>
      <c r="C23" s="64">
        <v>2110</v>
      </c>
      <c r="D23" s="38">
        <v>40148</v>
      </c>
      <c r="E23" s="38">
        <f>SUM(F23)</f>
        <v>40148</v>
      </c>
      <c r="F23" s="38">
        <f>SUM(G23:H23)</f>
        <v>40148</v>
      </c>
      <c r="G23" s="20">
        <v>0</v>
      </c>
      <c r="H23" s="41">
        <v>40148</v>
      </c>
      <c r="I23" s="20">
        <v>0</v>
      </c>
      <c r="J23" s="20">
        <v>0</v>
      </c>
      <c r="K23" s="20">
        <v>0</v>
      </c>
      <c r="L23" s="17">
        <v>0</v>
      </c>
      <c r="M23" s="17">
        <v>0</v>
      </c>
      <c r="N23" s="17">
        <f>SUM(O23+Q23+R23)</f>
        <v>0</v>
      </c>
      <c r="O23" s="17">
        <v>0</v>
      </c>
      <c r="P23" s="17">
        <v>0</v>
      </c>
    </row>
    <row r="24" spans="1:17" ht="12.75">
      <c r="A24" s="25">
        <v>852</v>
      </c>
      <c r="B24" s="63"/>
      <c r="C24" s="24"/>
      <c r="D24" s="40">
        <f>SUM(D25:D25)</f>
        <v>1667624.8</v>
      </c>
      <c r="E24" s="40">
        <f>SUM(E25:E25)</f>
        <v>1667624.8</v>
      </c>
      <c r="F24" s="40">
        <f>SUM(F25:F25)</f>
        <v>1667624.8</v>
      </c>
      <c r="G24" s="40">
        <f>SUM(G25:G25)</f>
        <v>1021663.5</v>
      </c>
      <c r="H24" s="40">
        <f>SUM(H25:H25)</f>
        <v>645961.3</v>
      </c>
      <c r="I24" s="23">
        <f>SUM(I25)</f>
        <v>0</v>
      </c>
      <c r="J24" s="40">
        <f>SUM(J25:J25)</f>
        <v>0</v>
      </c>
      <c r="K24" s="23">
        <f aca="true" t="shared" si="7" ref="K24:P24">SUM(K25)</f>
        <v>0</v>
      </c>
      <c r="L24" s="18">
        <f t="shared" si="7"/>
        <v>0</v>
      </c>
      <c r="M24" s="18">
        <f t="shared" si="7"/>
        <v>0</v>
      </c>
      <c r="N24" s="18">
        <f t="shared" si="7"/>
        <v>0</v>
      </c>
      <c r="O24" s="18">
        <f t="shared" si="7"/>
        <v>0</v>
      </c>
      <c r="P24" s="18">
        <f t="shared" si="7"/>
        <v>0</v>
      </c>
      <c r="Q24" s="19"/>
    </row>
    <row r="25" spans="1:17" ht="12.75">
      <c r="A25" s="22">
        <v>852</v>
      </c>
      <c r="B25" s="21">
        <v>85203</v>
      </c>
      <c r="C25" s="64">
        <v>2110</v>
      </c>
      <c r="D25" s="41">
        <v>1667624.8</v>
      </c>
      <c r="E25" s="38">
        <f>SUM(F25)</f>
        <v>1667624.8</v>
      </c>
      <c r="F25" s="38">
        <f>SUM(G25:J25)</f>
        <v>1667624.8</v>
      </c>
      <c r="G25" s="41">
        <v>1021663.5</v>
      </c>
      <c r="H25" s="41">
        <v>645961.3</v>
      </c>
      <c r="I25" s="20">
        <v>0</v>
      </c>
      <c r="J25" s="41">
        <v>0</v>
      </c>
      <c r="K25" s="20">
        <v>0</v>
      </c>
      <c r="L25" s="17">
        <v>0</v>
      </c>
      <c r="M25" s="17">
        <v>0</v>
      </c>
      <c r="N25" s="17">
        <f>SUM(O25+Q25+R25)</f>
        <v>0</v>
      </c>
      <c r="O25" s="17">
        <v>0</v>
      </c>
      <c r="P25" s="17">
        <v>0</v>
      </c>
      <c r="Q25" s="19"/>
    </row>
    <row r="26" spans="1:16" ht="12.75">
      <c r="A26" s="25">
        <v>853</v>
      </c>
      <c r="B26" s="63"/>
      <c r="C26" s="24"/>
      <c r="D26" s="40">
        <f>SUM(D27)</f>
        <v>979078</v>
      </c>
      <c r="E26" s="40">
        <f>E27</f>
        <v>979078</v>
      </c>
      <c r="F26" s="40">
        <f>F27</f>
        <v>979078</v>
      </c>
      <c r="G26" s="40">
        <f>G27</f>
        <v>736472</v>
      </c>
      <c r="H26" s="40">
        <f>H27</f>
        <v>242356</v>
      </c>
      <c r="I26" s="23">
        <f aca="true" t="shared" si="8" ref="I26:P26">SUM(I27)</f>
        <v>0</v>
      </c>
      <c r="J26" s="40">
        <f t="shared" si="8"/>
        <v>250</v>
      </c>
      <c r="K26" s="23">
        <f t="shared" si="8"/>
        <v>0</v>
      </c>
      <c r="L26" s="18">
        <f t="shared" si="8"/>
        <v>0</v>
      </c>
      <c r="M26" s="18">
        <f t="shared" si="8"/>
        <v>0</v>
      </c>
      <c r="N26" s="18">
        <f t="shared" si="8"/>
        <v>0</v>
      </c>
      <c r="O26" s="18">
        <f t="shared" si="8"/>
        <v>0</v>
      </c>
      <c r="P26" s="18">
        <f t="shared" si="8"/>
        <v>0</v>
      </c>
    </row>
    <row r="27" spans="1:16" ht="12.75">
      <c r="A27" s="22">
        <v>853</v>
      </c>
      <c r="B27" s="21">
        <v>85321</v>
      </c>
      <c r="C27" s="64">
        <v>2110</v>
      </c>
      <c r="D27" s="41">
        <v>979078</v>
      </c>
      <c r="E27" s="38">
        <f>SUM(H27+G27+J27)</f>
        <v>979078</v>
      </c>
      <c r="F27" s="41">
        <f>SUM(G27:K27)</f>
        <v>979078</v>
      </c>
      <c r="G27" s="41">
        <v>736472</v>
      </c>
      <c r="H27" s="41">
        <v>242356</v>
      </c>
      <c r="I27" s="20">
        <v>0</v>
      </c>
      <c r="J27" s="41">
        <v>250</v>
      </c>
      <c r="K27" s="20">
        <v>0</v>
      </c>
      <c r="L27" s="17">
        <v>0</v>
      </c>
      <c r="M27" s="17">
        <f>SUM(N27+P27+Q27)</f>
        <v>0</v>
      </c>
      <c r="N27" s="17">
        <v>0</v>
      </c>
      <c r="O27" s="17">
        <v>0</v>
      </c>
      <c r="P27" s="17">
        <v>0</v>
      </c>
    </row>
    <row r="28" spans="1:16" ht="15" customHeight="1">
      <c r="A28" s="103" t="s">
        <v>62</v>
      </c>
      <c r="B28" s="103"/>
      <c r="C28" s="103"/>
      <c r="D28" s="66">
        <f aca="true" t="shared" si="9" ref="D28:P28">SUM(D9+D11+D13+D16+D18+D20+D22+D24+D26)</f>
        <v>17117599.880000003</v>
      </c>
      <c r="E28" s="66">
        <f t="shared" si="9"/>
        <v>17117599.880000003</v>
      </c>
      <c r="F28" s="66">
        <f t="shared" si="9"/>
        <v>17117599.880000003</v>
      </c>
      <c r="G28" s="66">
        <f t="shared" si="9"/>
        <v>7807363.92</v>
      </c>
      <c r="H28" s="66">
        <f t="shared" si="9"/>
        <v>9054818.96</v>
      </c>
      <c r="I28" s="66">
        <f t="shared" si="9"/>
        <v>64020</v>
      </c>
      <c r="J28" s="66">
        <f t="shared" si="9"/>
        <v>191397</v>
      </c>
      <c r="K28" s="66">
        <f t="shared" si="9"/>
        <v>0</v>
      </c>
      <c r="L28" s="42">
        <f t="shared" si="9"/>
        <v>0</v>
      </c>
      <c r="M28" s="42">
        <f t="shared" si="9"/>
        <v>0</v>
      </c>
      <c r="N28" s="42">
        <f t="shared" si="9"/>
        <v>0</v>
      </c>
      <c r="O28" s="42">
        <f t="shared" si="9"/>
        <v>0</v>
      </c>
      <c r="P28" s="42">
        <f t="shared" si="9"/>
        <v>0</v>
      </c>
    </row>
    <row r="29" spans="1:16" ht="12.75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14"/>
      <c r="M29" s="14"/>
      <c r="N29" s="14"/>
      <c r="O29" s="14"/>
      <c r="P29" s="14"/>
    </row>
    <row r="30" spans="1:16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  <c r="P30" s="14"/>
    </row>
    <row r="31" spans="7:8" ht="12.75">
      <c r="G31" s="11"/>
      <c r="H31" s="11"/>
    </row>
    <row r="32" spans="1:16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2"/>
      <c r="L32" s="12"/>
      <c r="M32" s="12"/>
      <c r="N32" s="12"/>
      <c r="O32" s="12"/>
      <c r="P32" s="12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11"/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8:C28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Zarządu Powiatu w Opatowie nr 262.125.2023
z dnia 20 grudnia 2023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F15"/>
  <sheetViews>
    <sheetView view="pageLayout" workbookViewId="0" topLeftCell="A1">
      <selection activeCell="H7" sqref="H7"/>
    </sheetView>
  </sheetViews>
  <sheetFormatPr defaultColWidth="9.33203125" defaultRowHeight="12.75"/>
  <cols>
    <col min="1" max="2" width="9.33203125" style="9" customWidth="1"/>
    <col min="3" max="3" width="13.16015625" style="9" customWidth="1"/>
    <col min="4" max="4" width="23.16015625" style="9" customWidth="1"/>
    <col min="5" max="5" width="22.16015625" style="9" customWidth="1"/>
    <col min="6" max="6" width="18.5" style="9" customWidth="1"/>
    <col min="7" max="16384" width="9.33203125" style="9" customWidth="1"/>
  </cols>
  <sheetData>
    <row r="2" spans="1:6" ht="12.75" customHeight="1">
      <c r="A2" s="109" t="s">
        <v>101</v>
      </c>
      <c r="B2" s="109"/>
      <c r="C2" s="109"/>
      <c r="D2" s="109"/>
      <c r="E2" s="109"/>
      <c r="F2" s="109"/>
    </row>
    <row r="3" spans="1:6" ht="12.75">
      <c r="A3" s="44"/>
      <c r="B3" s="44"/>
      <c r="C3" s="44"/>
      <c r="D3" s="45"/>
      <c r="E3" s="45"/>
      <c r="F3" s="52" t="s">
        <v>61</v>
      </c>
    </row>
    <row r="4" spans="1:6" ht="51" customHeight="1">
      <c r="A4" s="47" t="s">
        <v>100</v>
      </c>
      <c r="B4" s="47" t="s">
        <v>0</v>
      </c>
      <c r="C4" s="47" t="s">
        <v>1</v>
      </c>
      <c r="D4" s="51" t="s">
        <v>99</v>
      </c>
      <c r="E4" s="47" t="s">
        <v>98</v>
      </c>
      <c r="F4" s="51" t="s">
        <v>97</v>
      </c>
    </row>
    <row r="5" spans="1:6" ht="12.7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21" customHeight="1">
      <c r="A6" s="110" t="s">
        <v>96</v>
      </c>
      <c r="B6" s="110"/>
      <c r="C6" s="110"/>
      <c r="D6" s="110"/>
      <c r="E6" s="110"/>
      <c r="F6" s="62">
        <f>SUM(F7)</f>
        <v>870000</v>
      </c>
    </row>
    <row r="7" spans="1:6" ht="72">
      <c r="A7" s="49" t="s">
        <v>92</v>
      </c>
      <c r="B7" s="49">
        <v>921</v>
      </c>
      <c r="C7" s="49">
        <v>92113</v>
      </c>
      <c r="D7" s="48" t="s">
        <v>95</v>
      </c>
      <c r="E7" s="65" t="s">
        <v>94</v>
      </c>
      <c r="F7" s="61">
        <v>870000</v>
      </c>
    </row>
    <row r="8" spans="1:6" ht="27.75" customHeight="1">
      <c r="A8" s="110" t="s">
        <v>93</v>
      </c>
      <c r="B8" s="110"/>
      <c r="C8" s="110"/>
      <c r="D8" s="110"/>
      <c r="E8" s="110"/>
      <c r="F8" s="62">
        <f>SUM(F9:F14)</f>
        <v>3295542.13</v>
      </c>
    </row>
    <row r="9" spans="1:6" ht="44.25" customHeight="1">
      <c r="A9" s="49" t="s">
        <v>92</v>
      </c>
      <c r="B9" s="49">
        <v>801</v>
      </c>
      <c r="C9" s="49">
        <v>80115</v>
      </c>
      <c r="D9" s="48" t="s">
        <v>87</v>
      </c>
      <c r="E9" s="74" t="s">
        <v>91</v>
      </c>
      <c r="F9" s="61">
        <v>22250.13</v>
      </c>
    </row>
    <row r="10" spans="1:6" ht="30.75" customHeight="1">
      <c r="A10" s="49" t="s">
        <v>90</v>
      </c>
      <c r="B10" s="49">
        <v>801</v>
      </c>
      <c r="C10" s="49">
        <v>80115</v>
      </c>
      <c r="D10" s="48" t="s">
        <v>87</v>
      </c>
      <c r="E10" s="48" t="s">
        <v>86</v>
      </c>
      <c r="F10" s="61">
        <v>1542905</v>
      </c>
    </row>
    <row r="11" spans="1:6" ht="31.5" customHeight="1">
      <c r="A11" s="49" t="s">
        <v>89</v>
      </c>
      <c r="B11" s="49">
        <v>801</v>
      </c>
      <c r="C11" s="49">
        <v>80116</v>
      </c>
      <c r="D11" s="48" t="s">
        <v>87</v>
      </c>
      <c r="E11" s="48" t="s">
        <v>86</v>
      </c>
      <c r="F11" s="61">
        <v>1191385</v>
      </c>
    </row>
    <row r="12" spans="1:6" ht="31.5" customHeight="1">
      <c r="A12" s="49" t="s">
        <v>88</v>
      </c>
      <c r="B12" s="49">
        <v>801</v>
      </c>
      <c r="C12" s="49">
        <v>80120</v>
      </c>
      <c r="D12" s="48" t="s">
        <v>87</v>
      </c>
      <c r="E12" s="48" t="s">
        <v>86</v>
      </c>
      <c r="F12" s="61">
        <v>17800</v>
      </c>
    </row>
    <row r="13" spans="1:6" ht="57.75" customHeight="1">
      <c r="A13" s="49" t="s">
        <v>85</v>
      </c>
      <c r="B13" s="49">
        <v>853</v>
      </c>
      <c r="C13" s="49">
        <v>85311</v>
      </c>
      <c r="D13" s="48" t="s">
        <v>84</v>
      </c>
      <c r="E13" s="48" t="s">
        <v>81</v>
      </c>
      <c r="F13" s="61">
        <v>324522</v>
      </c>
    </row>
    <row r="14" spans="1:6" ht="67.5" customHeight="1">
      <c r="A14" s="49" t="s">
        <v>83</v>
      </c>
      <c r="B14" s="49">
        <v>853</v>
      </c>
      <c r="C14" s="49">
        <v>85311</v>
      </c>
      <c r="D14" s="48" t="s">
        <v>82</v>
      </c>
      <c r="E14" s="48" t="s">
        <v>81</v>
      </c>
      <c r="F14" s="61">
        <v>196680</v>
      </c>
    </row>
    <row r="15" spans="1:6" ht="28.5" customHeight="1">
      <c r="A15" s="111" t="s">
        <v>62</v>
      </c>
      <c r="B15" s="111"/>
      <c r="C15" s="111"/>
      <c r="D15" s="111"/>
      <c r="E15" s="46"/>
      <c r="F15" s="60">
        <f>(F6+F8)</f>
        <v>4165542.13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Zarządu Powiatu w Opatowie nr 262.125.2023 r.
z dnia 20 grudnia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Maruda Kostępska</cp:lastModifiedBy>
  <cp:lastPrinted>2023-12-18T13:16:51Z</cp:lastPrinted>
  <dcterms:modified xsi:type="dcterms:W3CDTF">2024-01-25T11:24:16Z</dcterms:modified>
  <cp:category/>
  <cp:version/>
  <cp:contentType/>
  <cp:contentStatus/>
</cp:coreProperties>
</file>