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<sst xmlns="http://schemas.openxmlformats.org/spreadsheetml/2006/main" count="1618" uniqueCount="611">
  <si>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</si>
  <si>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</si>
  <si>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</si>
  <si>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</si>
  <si>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</si>
  <si>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</si>
  <si>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</si>
  <si>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</si>
  <si>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</si>
  <si>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</si>
  <si>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</si>
  <si>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</si>
  <si>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</si>
  <si>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</si>
  <si>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</si>
  <si>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</si>
  <si>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</si>
  <si>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</si>
  <si>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</si>
  <si>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</si>
  <si>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</si>
  <si>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</si>
  <si>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</si>
  <si>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</si>
  <si>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</si>
  <si>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</si>
  <si>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</si>
  <si>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</si>
  <si>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</si>
  <si>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</si>
  <si>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</si>
  <si>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</si>
  <si>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</si>
  <si>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</si>
  <si>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</si>
  <si>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</si>
  <si>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</si>
  <si>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</si>
  <si>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</si>
  <si>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</si>
  <si>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</si>
  <si>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</si>
  <si>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</si>
  <si>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</si>
  <si>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</si>
  <si>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</si>
  <si>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</si>
  <si>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</si>
  <si>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</si>
  <si>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</si>
  <si>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</si>
  <si>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</si>
  <si>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</si>
  <si>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</si>
  <si>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</si>
  <si>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</si>
  <si>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</si>
  <si>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</si>
  <si>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</si>
  <si>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</si>
  <si>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</si>
  <si>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</si>
  <si>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</si>
  <si>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</si>
  <si>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</si>
  <si>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</si>
  <si>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</si>
  <si>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</si>
  <si>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</si>
  <si>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</si>
  <si>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</si>
  <si>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</si>
  <si>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</si>
  <si>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</si>
  <si>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</si>
  <si>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</si>
  <si>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</si>
  <si>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</si>
  <si>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</si>
  <si>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</si>
  <si>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</si>
  <si>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</si>
  <si>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</si>
  <si>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</si>
  <si>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</si>
  <si>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</si>
  <si>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</si>
  <si>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</si>
  <si>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</si>
  <si>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</si>
  <si>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</si>
  <si>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</si>
  <si>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</si>
  <si>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</si>
  <si>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</si>
  <si>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</si>
  <si>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</si>
  <si>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</si>
  <si>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</si>
  <si>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</si>
  <si>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</si>
  <si>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</si>
  <si>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</si>
  <si>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</si>
  <si>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</si>
  <si>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</si>
  <si>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</si>
  <si>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</si>
  <si>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</si>
  <si>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</si>
  <si>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</si>
  <si>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</si>
  <si>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</si>
  <si>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</si>
  <si>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</si>
  <si>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</si>
  <si>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</si>
  <si>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</si>
  <si>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</si>
  <si>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</si>
  <si>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</si>
  <si>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</si>
  <si>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</si>
  <si>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</si>
  <si>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</si>
  <si>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</si>
  <si>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</si>
  <si>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</si>
  <si>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</si>
  <si>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</si>
  <si>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</si>
  <si>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</si>
  <si>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</si>
  <si>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</si>
  <si>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</si>
  <si>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</si>
  <si>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</si>
  <si>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</si>
  <si>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</si>
  <si>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</si>
  <si>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</si>
  <si>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</si>
  <si>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</si>
  <si>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</si>
  <si>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</si>
  <si>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</si>
  <si>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</si>
  <si>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</si>
  <si>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</si>
  <si>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</si>
  <si>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</si>
  <si>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</si>
  <si>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</si>
  <si>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</si>
  <si>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</si>
  <si>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</si>
  <si>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</si>
  <si>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</si>
  <si>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</si>
  <si>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</si>
  <si>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</si>
  <si>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</si>
  <si>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</si>
  <si>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</si>
  <si>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</si>
  <si>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</si>
  <si>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</si>
  <si>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>Wykonanie dokumentacji projektowej dla zadania pn „Przebudowa drogi powiatowej nr 1580T w m. Grochocice w km ok 1+814 – 3+192 odc. ok. 1,378 km”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</si>
  <si>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</si>
  <si>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</si>
  <si>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</si>
  <si>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</si>
  <si>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</si>
  <si>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</si>
  <si>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</si>
  <si>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</si>
  <si>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</si>
  <si>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</si>
  <si>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</si>
  <si>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</si>
  <si>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</si>
  <si>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</si>
  <si>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</si>
  <si>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</si>
  <si>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</si>
  <si>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</si>
  <si>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</si>
  <si>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</si>
  <si>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</si>
  <si>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</si>
  <si>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</si>
  <si>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</si>
  <si>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</si>
  <si>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</si>
  <si>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</si>
  <si>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</si>
  <si>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</si>
  <si>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</si>
  <si>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</si>
  <si>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</si>
  <si>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Nr 1 w Opatowie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</si>
  <si>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</si>
  <si>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</si>
  <si>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</si>
  <si>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</si>
  <si>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</si>
  <si>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</si>
  <si>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</si>
  <si>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</si>
  <si>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</si>
  <si>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</si>
  <si>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</si>
  <si>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</si>
  <si>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</si>
  <si>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</si>
  <si>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</si>
  <si>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</si>
  <si>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</si>
  <si>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</si>
  <si>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</si>
  <si>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</si>
  <si>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</si>
  <si>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</si>
  <si>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</si>
  <si>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80115</t>
  </si>
  <si>
    <t>Technika</t>
  </si>
  <si>
    <t>80120</t>
  </si>
  <si>
    <t>Licea ogólnokształcące</t>
  </si>
  <si>
    <t>2110</t>
  </si>
  <si>
    <t>Dotacja celowa otrzymana z budżetu państwa na zadania bieżące z zakresu administracji rządowej oraz inne zadania zlecone ustawami realizowane przez powiat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</si>
  <si>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</si>
  <si>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</si>
  <si>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</si>
  <si>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</si>
  <si>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</si>
  <si>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</si>
  <si>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</si>
  <si>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</si>
  <si>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</si>
  <si>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</si>
  <si>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27.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</si>
  <si>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</si>
  <si>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</si>
  <si>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</si>
  <si>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</si>
  <si>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</si>
  <si>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</si>
  <si>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</si>
  <si>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</si>
  <si>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</si>
  <si>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</si>
  <si>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</si>
  <si>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>33.</t>
  </si>
  <si>
    <t>34.</t>
  </si>
  <si>
    <t>35.</t>
  </si>
  <si>
    <t>Placówka Opiekuńczo  - Wychowawcza w Ożarowie</t>
  </si>
  <si>
    <t>Zakup samochodu służbowego</t>
  </si>
  <si>
    <t>Projekt ,,Dziś uczeń - jutro student'' (2023-2027)</t>
  </si>
  <si>
    <t>Transport i łączność</t>
  </si>
  <si>
    <t>195 605,28</t>
  </si>
  <si>
    <t>80134</t>
  </si>
  <si>
    <t>Szkoły zawodowe specjalne</t>
  </si>
  <si>
    <t xml:space="preserve">A. 167 885
B.
C. 
D. </t>
  </si>
  <si>
    <t>60095</t>
  </si>
  <si>
    <t>80105</t>
  </si>
  <si>
    <t>Przedszkola specjalne</t>
  </si>
  <si>
    <t>80116</t>
  </si>
  <si>
    <t>Szkoły policealne</t>
  </si>
  <si>
    <t>36.</t>
  </si>
  <si>
    <t>37.</t>
  </si>
  <si>
    <t>38.</t>
  </si>
  <si>
    <t>Zakup nieruchomości gruntowej zabudowanej zespołem pałacowo - parkowym, położonej we Włostowie gm. Lipnik</t>
  </si>
  <si>
    <t>Przebudowa przejścia dla pieszych wraz z budową chodnika w obrębie oddział. przejścia dla pieszych w ciągu drogi powiatowej nr 1545T (0716T) w m. Baćkowice na odc. o dł.0,079 km (2023-2024)</t>
  </si>
  <si>
    <t>Budowa przejścia dla pieszych wraz z budową chodników w obrębie oddział. przejścia dla pieszych w ciągu drogi powiatowej nr 1587T (0776T) w m. Ujazd na odc. o dł. 0,146 km (2023-2024)</t>
  </si>
  <si>
    <t>Przebudowa przejść dla pieszych wraz z budową chodników w obrębie oddział. przejść dla pieszych w ciągu dróg powiatowych nr 1549T (0720T) i 1554T (0725T) w m. Włostów na odc. o dł. 0,200 km (2023-2024)</t>
  </si>
  <si>
    <t>Przebudowa przejść dla pieszych wraz z budową chodników w obrębie oddz. przejść dla pieszych w ciągu drogi powiatowej nr 1549T (0720T) i 1551T (0722T) w m. Mydłów (2023-2024)</t>
  </si>
  <si>
    <t>Budowa przejścia dla pieszych wraz z budową chodników w obrębie oddział. przejścia dla pieszych w ciągu drogi powiatowej nr 1519T (0685T) w m. Jakubowice na odc. o dł. 0,119 km (2023-2024)</t>
  </si>
  <si>
    <t>Budowa przejścia dla pieszych wraz z budową chodników w obrębie oddział. przejścia dla pieszych w ciągu drogi powiatowej nr 1519T (0685T) w m. Jakubowice na odc. o dł. 0,200 (2023-2024)</t>
  </si>
  <si>
    <t>Przebudowa drogi powiatowej nr 1533T w m. Sadowie na odc. o dł.0,200 km polegająca na budowie przejścia dla pieszych na wysokości ośrodka zdrowia NFZ oraz budowa chodnika w obrębie oddział. przejścia dla pieszych (2023-2024)</t>
  </si>
  <si>
    <t>Przebudowa drogi powiatowej nr 1533T w m. Sadowie na odc. o dł.0,200 km polegająca na budowie przejścia dla pieszych na wysokości szkoły podstawowej oraz budowa chodnika w obrębie oddział. przejścia dla pieszych (2023-2024)</t>
  </si>
  <si>
    <t>Budowa przejścia dla pieszych wraz z budową chodników w obrębie oddział. przejścia dla pieszych w ciągu drogi powiatowej nr 1520T (0686T) w m. Ciszyca Górna na odc. o dł. 0,200 km (2023-2024)</t>
  </si>
  <si>
    <t>Budowa przejścia dla pieszych wraz z budową chodników w obrębie oddział. przejścia dla pieszych w ciągu dróg powiatowych nr 1520T (0686T)  i 1576T (0763T) w m. Ciszyca Górna na odc. o łącz. dł. 0,332 km (2023-2024)</t>
  </si>
  <si>
    <t>Modernizacja ewidencji gruntów i budynków obrębu Łopatno gm. Iwaniska, powiat opatowski (wraz z inspektorem nadzoru) (2023-2024)</t>
  </si>
  <si>
    <t xml:space="preserve">A. 96 656,00
B.
C.
D. </t>
  </si>
  <si>
    <t xml:space="preserve">A. 200 000      
B.
C.
D. </t>
  </si>
  <si>
    <t>710</t>
  </si>
  <si>
    <t>Działalność usługowa</t>
  </si>
  <si>
    <t>80146</t>
  </si>
  <si>
    <t>Dokształcanie i doskonalenie nauczycieli</t>
  </si>
  <si>
    <t>855</t>
  </si>
  <si>
    <t>Rodzina</t>
  </si>
  <si>
    <t>Dochody i wydatki związane z realizacją zadań z zakresu administracji rządowej realizowanych na podstawie porozumień z organami administracji rządowej w 2023 r.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</si>
  <si>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</si>
  <si>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</si>
  <si>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</si>
  <si>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Modernizacja sieci teleinformatycznej w pomieszczeniach serwerowni wraz z instalacją nowej podsieci światłowodowej i niezbędnego do niej sprzętu wymaganego do ulepszenia cyberbezpieczeństwa i wydajności sieci w budynku SP w Opatowie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</si>
  <si>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</si>
  <si>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</si>
  <si>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</si>
  <si>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</si>
  <si>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</si>
  <si>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</si>
  <si>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</si>
  <si>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</si>
  <si>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</si>
  <si>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</si>
  <si>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</si>
  <si>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</si>
  <si>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</si>
  <si>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</si>
  <si>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</si>
  <si>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</si>
  <si>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</si>
  <si>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</si>
  <si>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</si>
  <si>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</si>
  <si>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</si>
  <si>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</si>
  <si>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</si>
  <si>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</si>
  <si>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</si>
  <si>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</si>
  <si>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</si>
  <si>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</si>
  <si>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</si>
  <si>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</si>
  <si>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</si>
  <si>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</si>
  <si>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</si>
  <si>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</si>
  <si>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</si>
  <si>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</si>
  <si>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</si>
  <si>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</si>
  <si>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</si>
  <si>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</si>
  <si>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</si>
  <si>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</si>
  <si>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</si>
  <si>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</si>
  <si>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</si>
  <si>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</si>
  <si>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</si>
  <si>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</si>
  <si>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</si>
  <si>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</si>
  <si>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</si>
  <si>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</si>
  <si>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</si>
  <si>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</si>
  <si>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</si>
  <si>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</si>
  <si>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</si>
  <si>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</si>
  <si>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</si>
  <si>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</si>
  <si>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</si>
  <si>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</si>
  <si>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</si>
  <si>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</si>
  <si>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</si>
  <si>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</si>
  <si>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</si>
  <si>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</si>
  <si>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</si>
  <si>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</si>
  <si>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</si>
  <si>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</si>
  <si>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</si>
  <si>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</si>
  <si>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</si>
  <si>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</si>
  <si>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</si>
  <si>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</si>
  <si>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</si>
  <si>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</si>
  <si>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85395</t>
  </si>
  <si>
    <t>853</t>
  </si>
  <si>
    <t>2022-2023</t>
  </si>
  <si>
    <t>Program Operacyjny Wiedza Edukacja Rozwój 2014 - 2020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</si>
  <si>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</si>
  <si>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</si>
  <si>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</si>
  <si>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</si>
  <si>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</si>
  <si>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</si>
  <si>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</si>
  <si>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</si>
  <si>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</si>
  <si>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</si>
  <si>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</si>
  <si>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</si>
  <si>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</si>
  <si>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</si>
  <si>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</si>
  <si>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</si>
  <si>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Działanie 6.5 Rewitalizacja obszarów miejskich i wiejskich</t>
  </si>
  <si>
    <t>Oś priorytetowa 6. Rozwój miast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</si>
  <si>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</si>
  <si>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</si>
  <si>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</si>
  <si>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</si>
  <si>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</si>
  <si>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</si>
  <si>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</si>
  <si>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</si>
  <si>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Gospodarka mieszkaniowa</t>
  </si>
  <si>
    <t>70005</t>
  </si>
  <si>
    <t>Gospodarka gruntami i nieruchomościami</t>
  </si>
  <si>
    <t>750</t>
  </si>
  <si>
    <t>Administracja publiczna</t>
  </si>
  <si>
    <t>75020</t>
  </si>
  <si>
    <t>Starostwa powiatowe</t>
  </si>
  <si>
    <t>80148</t>
  </si>
  <si>
    <t>Stołówki szkolne i przedszkolne</t>
  </si>
  <si>
    <t>80151</t>
  </si>
  <si>
    <t>Kwalifikacyjne kursy zawodowe</t>
  </si>
  <si>
    <t>85202</t>
  </si>
  <si>
    <t>Domy pomocy społecznej</t>
  </si>
  <si>
    <t>Pozostałe zadania w zakresie polityki społecznej</t>
  </si>
  <si>
    <t>85510</t>
  </si>
  <si>
    <t>Działalność placówek opiekuńczo-wychowawczych</t>
  </si>
  <si>
    <t>5 914 151,00</t>
  </si>
  <si>
    <t>12 000,00</t>
  </si>
  <si>
    <t>32 679 702,40</t>
  </si>
  <si>
    <t>30 549 570,00</t>
  </si>
  <si>
    <t>2 113 382,30</t>
  </si>
  <si>
    <t>9 550,00</t>
  </si>
  <si>
    <t>1 304 692,00</t>
  </si>
  <si>
    <t>1 200 825,00</t>
  </si>
  <si>
    <t>0830</t>
  </si>
  <si>
    <t>Wpływy z usług</t>
  </si>
  <si>
    <t>128 640,00</t>
  </si>
  <si>
    <t>0950</t>
  </si>
  <si>
    <t>Wpływy z tytułu kar i odszkodowań wynikających z umów</t>
  </si>
  <si>
    <t>1 048 679,00</t>
  </si>
  <si>
    <t>5 653 767,00</t>
  </si>
  <si>
    <t>5 423 320,00</t>
  </si>
  <si>
    <t>427 327,00</t>
  </si>
  <si>
    <t>129 011 646,85</t>
  </si>
  <si>
    <t>19 268 928,90</t>
  </si>
  <si>
    <t>4 900 428,90</t>
  </si>
  <si>
    <t>26 911 338,21</t>
  </si>
  <si>
    <t>6 848 990,90</t>
  </si>
  <si>
    <t>155 922 985,06</t>
  </si>
  <si>
    <t>7 044 596,18</t>
  </si>
  <si>
    <t>39.</t>
  </si>
  <si>
    <t>40.</t>
  </si>
  <si>
    <t>41.</t>
  </si>
  <si>
    <t>Zakup urządzenia wielofunkcyjnego dla Wydziału Inwestycji i Rozwoju Powiatu</t>
  </si>
  <si>
    <t>Projekt ,,Mobilność zagraniczna oknem na świat'' (2023-2024)</t>
  </si>
  <si>
    <t>Program Fundusze Europejskie dla Rozwoju Społecznego 2021 - 2027</t>
  </si>
  <si>
    <t>2023-2024</t>
  </si>
  <si>
    <t>Projekt ,,Mobilność zagraniczna oknem na świat''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</si>
  <si>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</si>
  <si>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</si>
  <si>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</si>
  <si>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</si>
  <si>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</si>
  <si>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</si>
  <si>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</si>
  <si>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</si>
  <si>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</si>
  <si>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</si>
  <si>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</si>
  <si>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</si>
  <si>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</si>
  <si>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2023 roku</t>
  </si>
  <si>
    <t xml:space="preserve">A. 41 907,00  
B.
C.
D. </t>
  </si>
  <si>
    <t xml:space="preserve">A. 3 693,17  
B.
C.
D. 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</si>
  <si>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</si>
  <si>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</si>
  <si>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Wykonanie dokumentacji projektowej dla zadania pn. ,,Przebudowa DP nr 1537T gr. pow. opatowskiego - Wszachów - Iwaniska w m. Wszachów od km 1+740 do km 2+160 odc. dł. ok. 0,420 km (2023-2024)</t>
  </si>
  <si>
    <t>Wykonanie dokumentacji projektowej dla zadania pn. ,,Przebudowa drogi powiatowej nr 1574T w m. Karsy polegająca na budowie chodnika  o dł. ok. 1,100 km, oraz regulacji stanu prawnego pasa drogowego (2023-2024)</t>
  </si>
  <si>
    <t>Wykonanie dokumentacji projektowej dla zadania pn. ,,Przebudowa obiektu mostowego o nr ewid. 30000612 położonego w m. Łężyce w ciągu drogi powiatowej nr 1535T Opatów - Jałowęsy - Niemienice w km 5+262 (2023-2024)</t>
  </si>
  <si>
    <t>Wykonanie dokumentacji projektowej dla zadania pn. ,,Przebudowa obiektu mostowego w ciągu DP nr 1559T o nr ewid. (JNI): 30000606 w km 2+952 w m. Karwów wraz z dojazdami'' (2023-2024)</t>
  </si>
  <si>
    <t xml:space="preserve">A. 12 623 180,00     
B.
C.
D. </t>
  </si>
  <si>
    <t>Budowa Świętokrzyskiego Centrum Przedsiębiorczości Rolniczej (2020-2025)</t>
  </si>
  <si>
    <t>1 555 255,00</t>
  </si>
  <si>
    <t>1 567 255,00</t>
  </si>
  <si>
    <t>15 300,00</t>
  </si>
  <si>
    <t>71015</t>
  </si>
  <si>
    <t>Nadzór budowlany</t>
  </si>
  <si>
    <t>570 100,00</t>
  </si>
  <si>
    <t>582 100,00</t>
  </si>
  <si>
    <t>3 500,00</t>
  </si>
  <si>
    <t>5 917 651,00</t>
  </si>
  <si>
    <t>5 900 902,00</t>
  </si>
  <si>
    <t>5 904 402,00</t>
  </si>
  <si>
    <t>758</t>
  </si>
  <si>
    <t>Różne rozliczenia</t>
  </si>
  <si>
    <t>62 633 112,87</t>
  </si>
  <si>
    <t>452 435,75</t>
  </si>
  <si>
    <t>63 085 548,62</t>
  </si>
  <si>
    <t>75802</t>
  </si>
  <si>
    <t>Uzupełnienie subwencji ogólnej dla jednostek samorządu terytorialnego</t>
  </si>
  <si>
    <t>3 768 790,30</t>
  </si>
  <si>
    <t>452 429,00</t>
  </si>
  <si>
    <t>4 221 219,30</t>
  </si>
  <si>
    <t>2760</t>
  </si>
  <si>
    <t>Środki na uzupełnienie dochodów powiatów</t>
  </si>
  <si>
    <t>75814</t>
  </si>
  <si>
    <t>Różne rozliczenia finansowe</t>
  </si>
  <si>
    <t>2 036 998,57</t>
  </si>
  <si>
    <t>6,75</t>
  </si>
  <si>
    <t>2 037 005,32</t>
  </si>
  <si>
    <t>0920</t>
  </si>
  <si>
    <t>Wpływy z pozostałych odsetek</t>
  </si>
  <si>
    <t>1 006 290,42</t>
  </si>
  <si>
    <t>1 006 297,17</t>
  </si>
  <si>
    <t>610 421,00</t>
  </si>
  <si>
    <t>24 970,00</t>
  </si>
  <si>
    <t>635 391,00</t>
  </si>
  <si>
    <t>144 120,00</t>
  </si>
  <si>
    <t>6 930,00</t>
  </si>
  <si>
    <t>151 050,00</t>
  </si>
  <si>
    <t>67 670,00</t>
  </si>
  <si>
    <t>15 000,00</t>
  </si>
  <si>
    <t>82 670,00</t>
  </si>
  <si>
    <t>53 670,00</t>
  </si>
  <si>
    <t>68 670,00</t>
  </si>
  <si>
    <t>3 040,00</t>
  </si>
  <si>
    <t>2120</t>
  </si>
  <si>
    <t>Dotacja celowa otrzymana z budżetu państwa na zadania bieżące realizowane przez powiat na podstawie porozumień z organami administracji rządowej</t>
  </si>
  <si>
    <t>360 393,00</t>
  </si>
  <si>
    <t>367 323,00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</si>
  <si>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</si>
  <si>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</si>
  <si>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150 242,00</t>
  </si>
  <si>
    <t>32 829 944,40</t>
  </si>
  <si>
    <t>142 716,00</t>
  </si>
  <si>
    <t>30 692 286,00</t>
  </si>
  <si>
    <t>22 691 858,00</t>
  </si>
  <si>
    <t>109 000,00</t>
  </si>
  <si>
    <t>22 800 858,00</t>
  </si>
  <si>
    <t>517 343,00</t>
  </si>
  <si>
    <t>33 716,00</t>
  </si>
  <si>
    <t>551 059,00</t>
  </si>
  <si>
    <t>85203</t>
  </si>
  <si>
    <t>Ośrodki wsparcia</t>
  </si>
  <si>
    <t>1 966 520,40</t>
  </si>
  <si>
    <t>7 526,00</t>
  </si>
  <si>
    <t>1 974 046,40</t>
  </si>
  <si>
    <t>1,00</t>
  </si>
  <si>
    <t>2 113 383,30</t>
  </si>
  <si>
    <t>85311</t>
  </si>
  <si>
    <t>243 206,00</t>
  </si>
  <si>
    <t>243 207,00</t>
  </si>
  <si>
    <t>15 434,00</t>
  </si>
  <si>
    <t>15 435,00</t>
  </si>
  <si>
    <t>21 617,00</t>
  </si>
  <si>
    <t>1 326 309,00</t>
  </si>
  <si>
    <t>1 222 442,00</t>
  </si>
  <si>
    <t>13 000,00</t>
  </si>
  <si>
    <t>141 640,00</t>
  </si>
  <si>
    <t>8 617,00</t>
  </si>
  <si>
    <t>1 057 296,00</t>
  </si>
  <si>
    <t>40 952,00</t>
  </si>
  <si>
    <t>5 694 719,00</t>
  </si>
  <si>
    <t>5 464 272,00</t>
  </si>
  <si>
    <t>468 279,00</t>
  </si>
  <si>
    <t>705 717,75</t>
  </si>
  <si>
    <t>129 717 364,60</t>
  </si>
  <si>
    <t>202 535,28</t>
  </si>
  <si>
    <t>-1 745 320,00</t>
  </si>
  <si>
    <t>17 523 608,90</t>
  </si>
  <si>
    <t>6370</t>
  </si>
  <si>
    <t>Środki otrzymane z Rządowego Funduszu Polski Ład: Program Inwestycji Strategicznych na realizację zadań inwestycyjnych</t>
  </si>
  <si>
    <t>14 368 500,00</t>
  </si>
  <si>
    <t>12 623 180,00</t>
  </si>
  <si>
    <t>135 000,00</t>
  </si>
  <si>
    <t>41 907,00</t>
  </si>
  <si>
    <t>176 907,00</t>
  </si>
  <si>
    <t>6350</t>
  </si>
  <si>
    <t>Środki otrzymane z państwowych funduszy celowych na finansowanie lub dofinansowanie kosztów realizacji inwestycji i zakupów inwestycyjnych jednostek sektora finansów publicznych</t>
  </si>
  <si>
    <t>861,00</t>
  </si>
  <si>
    <t>0870</t>
  </si>
  <si>
    <t>Wpływy ze sprzedaży składników majątkowych</t>
  </si>
  <si>
    <t>42 768,00</t>
  </si>
  <si>
    <t>25 208 786,21</t>
  </si>
  <si>
    <t>748 485,75</t>
  </si>
  <si>
    <t>154 926 150,81</t>
  </si>
  <si>
    <t>7 051 526,18</t>
  </si>
  <si>
    <t>Drogi publiczne powiatowe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</si>
  <si>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</si>
  <si>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</si>
  <si>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</t>
  </si>
  <si>
    <t>Ochrona zdrowia</t>
  </si>
  <si>
    <t>85195</t>
  </si>
  <si>
    <t>85218</t>
  </si>
  <si>
    <t>Powiatowe centra pomocy rodzinie</t>
  </si>
  <si>
    <t>85333</t>
  </si>
  <si>
    <t>Powiatowe urzędy pracy</t>
  </si>
  <si>
    <t>85406</t>
  </si>
  <si>
    <t>Poradnie psychologiczno-pedagogiczne, w tym poradnie specjalistyczne</t>
  </si>
  <si>
    <t>85415</t>
  </si>
  <si>
    <t>Pomoc materialna dla uczniów o charakterze socjalnym</t>
  </si>
  <si>
    <t>85495</t>
  </si>
  <si>
    <t>85508</t>
  </si>
  <si>
    <t>Rodziny zastępcze</t>
  </si>
  <si>
    <t>42.</t>
  </si>
  <si>
    <t>43.</t>
  </si>
  <si>
    <t>44.</t>
  </si>
  <si>
    <t>45.</t>
  </si>
  <si>
    <t>46.</t>
  </si>
  <si>
    <t>47.</t>
  </si>
  <si>
    <t>48.</t>
  </si>
  <si>
    <t xml:space="preserve">Załącznik nr 5                                                                                                          do uchwały Rady Powiatu w Opatowie nr LXXXVI.84.2023                                                     z dnia 28 listopada 2023 r. </t>
  </si>
  <si>
    <t>Załącznik Nr 3                                                                                                                                do uchwały Rady Powiatu w Opatowie nr LXXXVI.84.2023                                                     z dnia 28 listopada 2023 r.</t>
  </si>
  <si>
    <t xml:space="preserve">                          Załącznik Nr 2                                                                                                      do uchwały Rady Powiatu w Opatowie Nr LXXXVI.84.2023                                                z dnia 28 listopada 2023 r.</t>
  </si>
  <si>
    <t>Załącznik Nr 1                                                                                                          do uchwały Rady Powiatu w Opatowie Nr LXXXVI.84.2023                                                                           z dnia 28 listopada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</si>
</sst>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3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6"/>
      <color indexed="8"/>
      <name val="Arial"/>
      <family val="2"/>
    </font>
    <font>
      <sz val="11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47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4" borderId="0" xfId="54" applyFont="1" applyFill="1" applyAlignment="1">
      <alignment vertical="center" wrapText="1"/>
      <protection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7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8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8" fillId="36" borderId="10" xfId="54" applyFont="1" applyFill="1" applyBorder="1" applyAlignment="1">
      <alignment vertical="center" wrapText="1"/>
      <protection/>
    </xf>
    <xf numFmtId="49" fontId="18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8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166" fontId="18" fillId="36" borderId="10" xfId="54" applyNumberFormat="1" applyFont="1" applyFill="1" applyBorder="1" applyAlignment="1">
      <alignment horizontal="center" vertical="center" wrapText="1"/>
      <protection/>
    </xf>
    <xf numFmtId="167" fontId="19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4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4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2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4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3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0" borderId="17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 vertical="center"/>
      <protection/>
    </xf>
    <xf numFmtId="0" fontId="27" fillId="0" borderId="0" xfId="55" applyFont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28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8" fillId="36" borderId="10" xfId="55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" fillId="0" borderId="0" xfId="55" applyFont="1" applyAlignment="1">
      <alignment vertical="center"/>
      <protection/>
    </xf>
    <xf numFmtId="0" fontId="17" fillId="36" borderId="10" xfId="55" applyFont="1" applyFill="1" applyBorder="1" applyAlignment="1">
      <alignment horizontal="center" vertical="center"/>
      <protection/>
    </xf>
    <xf numFmtId="167" fontId="17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18" fillId="36" borderId="10" xfId="55" applyNumberFormat="1" applyFont="1" applyFill="1" applyBorder="1" applyAlignment="1">
      <alignment horizontal="left" vertical="center" wrapText="1"/>
      <protection/>
    </xf>
    <xf numFmtId="167" fontId="18" fillId="36" borderId="10" xfId="55" applyNumberFormat="1" applyFont="1" applyFill="1" applyBorder="1" applyAlignment="1">
      <alignment vertical="center" wrapText="1"/>
      <protection/>
    </xf>
    <xf numFmtId="0" fontId="18" fillId="36" borderId="10" xfId="55" applyFont="1" applyFill="1" applyBorder="1" applyAlignment="1">
      <alignment vertical="center" wrapText="1"/>
      <protection/>
    </xf>
    <xf numFmtId="167" fontId="18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horizontal="left" vertical="center" wrapText="1"/>
      <protection/>
    </xf>
    <xf numFmtId="164" fontId="16" fillId="35" borderId="11" xfId="55" applyNumberFormat="1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vertical="center"/>
      <protection/>
    </xf>
    <xf numFmtId="168" fontId="16" fillId="35" borderId="11" xfId="55" applyNumberFormat="1" applyFont="1" applyFill="1" applyBorder="1" applyAlignment="1">
      <alignment vertical="center"/>
      <protection/>
    </xf>
    <xf numFmtId="0" fontId="7" fillId="35" borderId="11" xfId="55" applyFont="1" applyFill="1" applyBorder="1" applyAlignment="1">
      <alignment vertical="center" wrapText="1"/>
      <protection/>
    </xf>
    <xf numFmtId="0" fontId="13" fillId="35" borderId="11" xfId="55" applyFont="1" applyFill="1" applyBorder="1" applyAlignment="1">
      <alignment horizontal="center" vertical="center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3" fontId="7" fillId="35" borderId="18" xfId="58" applyNumberFormat="1" applyFont="1" applyFill="1" applyBorder="1" applyAlignment="1">
      <alignment horizontal="center" vertical="center" wrapText="1"/>
      <protection/>
    </xf>
    <xf numFmtId="0" fontId="18" fillId="35" borderId="19" xfId="58" applyFont="1" applyFill="1" applyBorder="1" applyAlignment="1">
      <alignment vertical="center" wrapText="1"/>
      <protection/>
    </xf>
    <xf numFmtId="0" fontId="7" fillId="35" borderId="19" xfId="58" applyFont="1" applyFill="1" applyBorder="1" applyAlignment="1">
      <alignment vertical="center" wrapText="1"/>
      <protection/>
    </xf>
    <xf numFmtId="3" fontId="7" fillId="35" borderId="20" xfId="58" applyNumberFormat="1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vertical="center" wrapText="1"/>
      <protection/>
    </xf>
    <xf numFmtId="0" fontId="19" fillId="36" borderId="10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 wrapText="1"/>
      <protection/>
    </xf>
    <xf numFmtId="0" fontId="65" fillId="0" borderId="0" xfId="55" applyFont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0" fontId="18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49" fontId="22" fillId="36" borderId="10" xfId="55" applyNumberFormat="1" applyFont="1" applyFill="1" applyBorder="1" applyAlignment="1">
      <alignment horizontal="center" vertical="center" wrapText="1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6" fillId="34" borderId="0" xfId="55" applyFont="1" applyFill="1" applyAlignment="1">
      <alignment vertical="center"/>
      <protection/>
    </xf>
    <xf numFmtId="0" fontId="6" fillId="34" borderId="0" xfId="55" applyFont="1" applyFill="1">
      <alignment/>
      <protection/>
    </xf>
    <xf numFmtId="0" fontId="9" fillId="34" borderId="0" xfId="55" applyFont="1" applyFill="1" applyAlignment="1">
      <alignment horizontal="center" vertical="center" wrapText="1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vertical="center"/>
      <protection/>
    </xf>
    <xf numFmtId="0" fontId="30" fillId="0" borderId="0" xfId="55" applyFont="1" applyAlignment="1">
      <alignment horizontal="center" vertical="center"/>
      <protection/>
    </xf>
    <xf numFmtId="167" fontId="10" fillId="34" borderId="10" xfId="55" applyNumberFormat="1" applyFont="1" applyFill="1" applyBorder="1" applyAlignment="1">
      <alignment horizontal="center" vertical="center" wrapText="1"/>
      <protection/>
    </xf>
    <xf numFmtId="167" fontId="6" fillId="36" borderId="22" xfId="55" applyNumberFormat="1" applyFont="1" applyFill="1" applyBorder="1" applyAlignment="1">
      <alignment horizontal="center" vertical="center"/>
      <protection/>
    </xf>
    <xf numFmtId="167" fontId="6" fillId="36" borderId="22" xfId="55" applyNumberFormat="1" applyFont="1" applyFill="1" applyBorder="1" applyAlignment="1">
      <alignment horizontal="center" vertical="center" wrapText="1"/>
      <protection/>
    </xf>
    <xf numFmtId="167" fontId="6" fillId="36" borderId="23" xfId="55" applyNumberFormat="1" applyFont="1" applyFill="1" applyBorder="1" applyAlignment="1">
      <alignment horizontal="center" vertical="center" wrapText="1"/>
      <protection/>
    </xf>
    <xf numFmtId="167" fontId="6" fillId="36" borderId="10" xfId="55" applyNumberFormat="1" applyFont="1" applyFill="1" applyBorder="1" applyAlignment="1">
      <alignment horizontal="center" vertical="center" wrapText="1"/>
      <protection/>
    </xf>
    <xf numFmtId="0" fontId="24" fillId="34" borderId="15" xfId="55" applyFont="1" applyFill="1" applyBorder="1" applyAlignment="1">
      <alignment horizontal="center" vertical="center" wrapText="1"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25" fillId="34" borderId="0" xfId="55" applyFont="1" applyFill="1" applyAlignment="1">
      <alignment horizontal="center"/>
      <protection/>
    </xf>
    <xf numFmtId="0" fontId="6" fillId="34" borderId="0" xfId="55" applyFont="1" applyFill="1" applyAlignment="1">
      <alignment horizontal="center" vertical="center"/>
      <protection/>
    </xf>
    <xf numFmtId="0" fontId="26" fillId="34" borderId="0" xfId="55" applyFont="1" applyFill="1" applyAlignment="1">
      <alignment horizontal="center" vertical="center"/>
      <protection/>
    </xf>
    <xf numFmtId="0" fontId="6" fillId="35" borderId="0" xfId="55" applyFont="1" applyFill="1">
      <alignment/>
      <protection/>
    </xf>
    <xf numFmtId="0" fontId="6" fillId="35" borderId="0" xfId="55" applyFont="1" applyFill="1" applyAlignment="1">
      <alignment vertical="center"/>
      <protection/>
    </xf>
    <xf numFmtId="0" fontId="6" fillId="35" borderId="0" xfId="55" applyFont="1" applyFill="1" applyAlignment="1">
      <alignment horizontal="center" vertical="center"/>
      <protection/>
    </xf>
    <xf numFmtId="168" fontId="8" fillId="35" borderId="10" xfId="55" applyNumberFormat="1" applyFont="1" applyFill="1" applyBorder="1" applyAlignment="1">
      <alignment vertical="center"/>
      <protection/>
    </xf>
    <xf numFmtId="0" fontId="2" fillId="0" borderId="0" xfId="54">
      <alignment/>
      <protection/>
    </xf>
    <xf numFmtId="0" fontId="31" fillId="0" borderId="0" xfId="54" applyFont="1">
      <alignment/>
      <protection/>
    </xf>
    <xf numFmtId="167" fontId="10" fillId="34" borderId="10" xfId="54" applyNumberFormat="1" applyFont="1" applyFill="1" applyBorder="1" applyAlignment="1">
      <alignment horizontal="center" vertical="center"/>
      <protection/>
    </xf>
    <xf numFmtId="167" fontId="10" fillId="34" borderId="10" xfId="54" applyNumberFormat="1" applyFont="1" applyFill="1" applyBorder="1" applyAlignment="1">
      <alignment vertical="center"/>
      <protection/>
    </xf>
    <xf numFmtId="0" fontId="10" fillId="34" borderId="10" xfId="54" applyFont="1" applyFill="1" applyBorder="1" applyAlignment="1">
      <alignment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vertical="center"/>
      <protection/>
    </xf>
    <xf numFmtId="0" fontId="6" fillId="36" borderId="15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>
      <alignment vertical="center" wrapText="1"/>
      <protection/>
    </xf>
    <xf numFmtId="167" fontId="6" fillId="34" borderId="24" xfId="54" applyNumberFormat="1" applyFont="1" applyFill="1" applyBorder="1" applyAlignment="1">
      <alignment horizontal="center" vertical="center"/>
      <protection/>
    </xf>
    <xf numFmtId="167" fontId="6" fillId="34" borderId="24" xfId="54" applyNumberFormat="1" applyFont="1" applyFill="1" applyBorder="1" applyAlignment="1">
      <alignment vertical="center"/>
      <protection/>
    </xf>
    <xf numFmtId="0" fontId="6" fillId="34" borderId="24" xfId="54" applyFont="1" applyFill="1" applyBorder="1" applyAlignment="1">
      <alignment horizontal="center" vertical="center"/>
      <protection/>
    </xf>
    <xf numFmtId="0" fontId="6" fillId="34" borderId="24" xfId="54" applyFont="1" applyFill="1" applyBorder="1" applyAlignment="1">
      <alignment vertical="center" wrapText="1"/>
      <protection/>
    </xf>
    <xf numFmtId="167" fontId="6" fillId="36" borderId="24" xfId="54" applyNumberFormat="1" applyFont="1" applyFill="1" applyBorder="1" applyAlignment="1">
      <alignment horizontal="center" vertical="center"/>
      <protection/>
    </xf>
    <xf numFmtId="167" fontId="6" fillId="36" borderId="24" xfId="54" applyNumberFormat="1" applyFont="1" applyFill="1" applyBorder="1" applyAlignment="1">
      <alignment vertical="center"/>
      <protection/>
    </xf>
    <xf numFmtId="0" fontId="6" fillId="36" borderId="24" xfId="54" applyFont="1" applyFill="1" applyBorder="1" applyAlignment="1">
      <alignment horizontal="center" vertical="center"/>
      <protection/>
    </xf>
    <xf numFmtId="0" fontId="6" fillId="36" borderId="24" xfId="54" applyFont="1" applyFill="1" applyBorder="1" applyAlignment="1">
      <alignment vertical="center" wrapText="1"/>
      <protection/>
    </xf>
    <xf numFmtId="0" fontId="19" fillId="34" borderId="10" xfId="54" applyFont="1" applyFill="1" applyBorder="1" applyAlignment="1">
      <alignment horizontal="center" vertical="center"/>
      <protection/>
    </xf>
    <xf numFmtId="0" fontId="30" fillId="0" borderId="0" xfId="54" applyFont="1">
      <alignment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23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33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33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36" fillId="0" borderId="0" xfId="54" applyFont="1">
      <alignment/>
      <protection/>
    </xf>
    <xf numFmtId="0" fontId="37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39" fillId="0" borderId="0" xfId="54" applyFont="1" applyAlignment="1">
      <alignment horizontal="right" vertical="top"/>
      <protection/>
    </xf>
    <xf numFmtId="0" fontId="38" fillId="0" borderId="0" xfId="54" applyFont="1">
      <alignment/>
      <protection/>
    </xf>
    <xf numFmtId="167" fontId="7" fillId="35" borderId="10" xfId="54" applyNumberFormat="1" applyFont="1" applyFill="1" applyBorder="1" applyAlignment="1">
      <alignment horizontal="right" vertical="top" wrapText="1"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>
      <alignment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174" fontId="8" fillId="36" borderId="10" xfId="54" applyNumberFormat="1" applyFont="1" applyFill="1" applyBorder="1" applyAlignment="1">
      <alignment horizontal="right" vertical="top" wrapText="1"/>
      <protection/>
    </xf>
    <xf numFmtId="167" fontId="8" fillId="36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 applyAlignment="1">
      <alignment horizontal="center" vertical="top"/>
      <protection/>
    </xf>
    <xf numFmtId="167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center" vertical="top"/>
      <protection/>
    </xf>
    <xf numFmtId="0" fontId="7" fillId="36" borderId="16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center" vertical="top"/>
      <protection/>
    </xf>
    <xf numFmtId="0" fontId="7" fillId="36" borderId="15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23" xfId="54" applyNumberFormat="1" applyFont="1" applyFill="1" applyBorder="1" applyAlignment="1">
      <alignment horizontal="center" vertical="top" wrapText="1"/>
      <protection/>
    </xf>
    <xf numFmtId="0" fontId="7" fillId="36" borderId="23" xfId="54" applyFont="1" applyFill="1" applyBorder="1" applyAlignment="1">
      <alignment vertical="top" wrapText="1"/>
      <protection/>
    </xf>
    <xf numFmtId="0" fontId="7" fillId="36" borderId="23" xfId="54" applyFont="1" applyFill="1" applyBorder="1" applyAlignment="1">
      <alignment horizontal="center" vertical="top"/>
      <protection/>
    </xf>
    <xf numFmtId="168" fontId="7" fillId="35" borderId="10" xfId="54" applyNumberFormat="1" applyFont="1" applyFill="1" applyBorder="1" applyAlignment="1">
      <alignment horizontal="right" vertical="top" wrapText="1"/>
      <protection/>
    </xf>
    <xf numFmtId="168" fontId="8" fillId="35" borderId="10" xfId="54" applyNumberFormat="1" applyFont="1" applyFill="1" applyBorder="1" applyAlignment="1">
      <alignment horizontal="right" vertical="top" wrapText="1"/>
      <protection/>
    </xf>
    <xf numFmtId="0" fontId="7" fillId="36" borderId="23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" fontId="8" fillId="36" borderId="10" xfId="54" applyNumberFormat="1" applyFont="1" applyFill="1" applyBorder="1" applyAlignment="1">
      <alignment horizontal="right" vertical="top" wrapText="1"/>
      <protection/>
    </xf>
    <xf numFmtId="4" fontId="7" fillId="36" borderId="10" xfId="54" applyNumberFormat="1" applyFont="1" applyFill="1" applyBorder="1" applyAlignment="1">
      <alignment horizontal="right" vertical="top" wrapText="1"/>
      <protection/>
    </xf>
    <xf numFmtId="4" fontId="8" fillId="35" borderId="10" xfId="54" applyNumberFormat="1" applyFont="1" applyFill="1" applyBorder="1" applyAlignment="1">
      <alignment horizontal="right" vertical="top" wrapText="1"/>
      <protection/>
    </xf>
    <xf numFmtId="4" fontId="7" fillId="35" borderId="10" xfId="54" applyNumberFormat="1" applyFont="1" applyFill="1" applyBorder="1" applyAlignment="1">
      <alignment horizontal="right" vertical="top" wrapText="1"/>
      <protection/>
    </xf>
    <xf numFmtId="0" fontId="40" fillId="37" borderId="0" xfId="0" applyFont="1" applyFill="1" applyAlignment="1">
      <alignment horizontal="left" vertical="top" wrapText="1"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39" fontId="88" fillId="37" borderId="25" xfId="0" applyNumberFormat="1" applyFont="1" applyFill="1" applyBorder="1" applyAlignment="1">
      <alignment horizontal="left" vertical="center" wrapText="1"/>
    </xf>
    <xf numFmtId="39" fontId="89" fillId="37" borderId="25" xfId="0" applyNumberFormat="1" applyFont="1" applyFill="1" applyBorder="1" applyAlignment="1">
      <alignment horizontal="left" vertical="center" wrapText="1"/>
    </xf>
    <xf numFmtId="0" fontId="90" fillId="37" borderId="25" xfId="0" applyFont="1" applyFill="1" applyBorder="1" applyAlignment="1">
      <alignment horizontal="center" vertical="center" wrapText="1"/>
    </xf>
    <xf numFmtId="0" fontId="89" fillId="37" borderId="25" xfId="0" applyFont="1" applyFill="1" applyBorder="1" applyAlignment="1">
      <alignment horizontal="center" vertical="center" wrapText="1"/>
    </xf>
    <xf numFmtId="4" fontId="21" fillId="34" borderId="10" xfId="55" applyNumberFormat="1" applyFont="1" applyFill="1" applyBorder="1" applyAlignment="1">
      <alignment vertical="center"/>
      <protection/>
    </xf>
    <xf numFmtId="0" fontId="20" fillId="34" borderId="17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4" fontId="6" fillId="36" borderId="10" xfId="55" applyNumberFormat="1" applyFont="1" applyFill="1" applyBorder="1" applyAlignment="1">
      <alignment vertical="center"/>
      <protection/>
    </xf>
    <xf numFmtId="0" fontId="6" fillId="36" borderId="10" xfId="55" applyFont="1" applyFill="1" applyBorder="1" applyAlignment="1">
      <alignment horizontal="left" vertical="center" wrapText="1"/>
      <protection/>
    </xf>
    <xf numFmtId="0" fontId="18" fillId="36" borderId="10" xfId="55" applyFont="1" applyFill="1" applyBorder="1" applyAlignment="1">
      <alignment horizontal="left" vertical="center" wrapText="1"/>
      <protection/>
    </xf>
    <xf numFmtId="4" fontId="10" fillId="34" borderId="23" xfId="55" applyNumberFormat="1" applyFont="1" applyFill="1" applyBorder="1">
      <alignment/>
      <protection/>
    </xf>
    <xf numFmtId="0" fontId="11" fillId="36" borderId="10" xfId="55" applyFont="1" applyFill="1" applyBorder="1" applyAlignment="1">
      <alignment horizontal="left" vertical="center" wrapText="1"/>
      <protection/>
    </xf>
    <xf numFmtId="0" fontId="19" fillId="34" borderId="10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right" vertical="center"/>
      <protection/>
    </xf>
    <xf numFmtId="49" fontId="42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8" borderId="17" xfId="0" applyNumberFormat="1" applyFont="1" applyFill="1" applyBorder="1" applyAlignment="1" applyProtection="1">
      <alignment horizontal="right" vertical="center" wrapText="1"/>
      <protection locked="0"/>
    </xf>
    <xf numFmtId="49" fontId="43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8" borderId="10" xfId="0" applyNumberFormat="1" applyFont="1" applyFill="1" applyBorder="1" applyAlignment="1" applyProtection="1">
      <alignment horizontal="right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174" fontId="33" fillId="36" borderId="10" xfId="54" applyNumberFormat="1" applyFont="1" applyFill="1" applyBorder="1" applyAlignment="1">
      <alignment vertical="center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49" fontId="42" fillId="38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43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8" borderId="26" xfId="0" applyNumberFormat="1" applyFont="1" applyFill="1" applyBorder="1" applyAlignment="1" applyProtection="1">
      <alignment horizontal="right" vertical="center" wrapText="1"/>
      <protection locked="0"/>
    </xf>
    <xf numFmtId="49" fontId="4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9" fillId="0" borderId="0" xfId="53" applyNumberFormat="1" applyFont="1" applyFill="1" applyBorder="1" applyAlignment="1" applyProtection="1">
      <alignment horizontal="center"/>
      <protection locked="0"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39" fontId="88" fillId="37" borderId="25" xfId="0" applyNumberFormat="1" applyFont="1" applyFill="1" applyBorder="1" applyAlignment="1">
      <alignment horizontal="left" vertical="center" wrapText="1"/>
    </xf>
    <xf numFmtId="0" fontId="90" fillId="37" borderId="25" xfId="0" applyFont="1" applyFill="1" applyBorder="1" applyAlignment="1">
      <alignment horizontal="left" vertical="center" wrapText="1"/>
    </xf>
    <xf numFmtId="39" fontId="89" fillId="37" borderId="25" xfId="0" applyNumberFormat="1" applyFont="1" applyFill="1" applyBorder="1" applyAlignment="1">
      <alignment horizontal="left" vertical="center" wrapText="1"/>
    </xf>
    <xf numFmtId="0" fontId="91" fillId="37" borderId="25" xfId="0" applyFont="1" applyFill="1" applyBorder="1" applyAlignment="1">
      <alignment horizontal="center" vertical="center" wrapText="1"/>
    </xf>
    <xf numFmtId="0" fontId="90" fillId="37" borderId="25" xfId="0" applyFont="1" applyFill="1" applyBorder="1" applyAlignment="1">
      <alignment horizontal="center" vertical="center" wrapText="1"/>
    </xf>
    <xf numFmtId="0" fontId="89" fillId="37" borderId="25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3" borderId="0" xfId="53" applyFont="1" applyFill="1" applyAlignment="1" applyProtection="1">
      <alignment horizontal="center" vertical="center" wrapText="1" shrinkToFit="1"/>
      <protection locked="0"/>
    </xf>
    <xf numFmtId="0" fontId="7" fillId="36" borderId="10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20" fillId="34" borderId="0" xfId="54" applyFont="1" applyFill="1" applyAlignment="1">
      <alignment horizontal="center" vertical="center" wrapText="1"/>
      <protection/>
    </xf>
    <xf numFmtId="0" fontId="7" fillId="34" borderId="27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4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28" xfId="54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17" fillId="36" borderId="10" xfId="55" applyFont="1" applyFill="1" applyBorder="1" applyAlignment="1">
      <alignment horizontal="center" vertical="center" wrapText="1"/>
      <protection/>
    </xf>
    <xf numFmtId="0" fontId="8" fillId="36" borderId="26" xfId="55" applyFont="1" applyFill="1" applyBorder="1" applyAlignment="1">
      <alignment horizontal="center" vertical="center" wrapText="1"/>
      <protection/>
    </xf>
    <xf numFmtId="0" fontId="68" fillId="36" borderId="10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/>
      <protection/>
    </xf>
    <xf numFmtId="0" fontId="38" fillId="0" borderId="0" xfId="54" applyFont="1" applyAlignment="1">
      <alignment horizontal="left" wrapText="1"/>
      <protection/>
    </xf>
    <xf numFmtId="0" fontId="39" fillId="34" borderId="0" xfId="54" applyFont="1" applyFill="1" applyAlignment="1">
      <alignment horizontal="right" vertical="top"/>
      <protection/>
    </xf>
    <xf numFmtId="0" fontId="38" fillId="34" borderId="0" xfId="54" applyFont="1" applyFill="1" applyAlignment="1">
      <alignment horizontal="left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left" vertical="top" wrapText="1"/>
      <protection/>
    </xf>
    <xf numFmtId="0" fontId="7" fillId="36" borderId="23" xfId="54" applyFont="1" applyFill="1" applyBorder="1" applyAlignment="1">
      <alignment horizontal="left" vertical="top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15" xfId="54" applyFont="1" applyFill="1" applyBorder="1" applyAlignment="1">
      <alignment horizontal="left" vertical="top" wrapText="1"/>
      <protection/>
    </xf>
    <xf numFmtId="49" fontId="7" fillId="35" borderId="10" xfId="54" applyNumberFormat="1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18" fillId="36" borderId="15" xfId="54" applyFont="1" applyFill="1" applyBorder="1" applyAlignment="1">
      <alignment horizontal="left" vertical="top" wrapText="1"/>
      <protection/>
    </xf>
    <xf numFmtId="0" fontId="18" fillId="36" borderId="16" xfId="54" applyFont="1" applyFill="1" applyBorder="1" applyAlignment="1">
      <alignment horizontal="left" vertical="top" wrapText="1"/>
      <protection/>
    </xf>
    <xf numFmtId="0" fontId="18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33" fillId="0" borderId="10" xfId="54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21" fillId="35" borderId="10" xfId="55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0" fillId="34" borderId="16" xfId="55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8" fillId="34" borderId="26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41" fillId="34" borderId="10" xfId="55" applyFont="1" applyFill="1" applyBorder="1" applyAlignment="1">
      <alignment horizontal="left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0" fontId="20" fillId="0" borderId="0" xfId="54" applyFont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176</xdr:row>
      <xdr:rowOff>0</xdr:rowOff>
    </xdr:from>
    <xdr:to>
      <xdr:col>8</xdr:col>
      <xdr:colOff>476250</xdr:colOff>
      <xdr:row>176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4421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476250</xdr:colOff>
      <xdr:row>176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324421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476250</xdr:colOff>
      <xdr:row>179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330993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476250</xdr:colOff>
      <xdr:row>179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330993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4"/>
  <sheetViews>
    <sheetView showGridLines="0" tabSelected="1" zoomScalePageLayoutView="0" workbookViewId="0" topLeftCell="A1">
      <selection activeCell="Y16" sqref="Y16"/>
    </sheetView>
  </sheetViews>
  <sheetFormatPr defaultColWidth="9.33203125" defaultRowHeight="11.25"/>
  <cols>
    <col min="1" max="1" width="7.33203125" style="76" customWidth="1"/>
    <col min="2" max="2" width="6.66015625" style="76" customWidth="1"/>
    <col min="3" max="3" width="9.83203125" style="76" customWidth="1"/>
    <col min="4" max="4" width="5" style="76" customWidth="1"/>
    <col min="5" max="5" width="4.33203125" style="76" customWidth="1"/>
    <col min="6" max="6" width="21" style="76" customWidth="1"/>
    <col min="7" max="7" width="9.33203125" style="76" customWidth="1"/>
    <col min="8" max="8" width="9.66015625" style="76" customWidth="1"/>
    <col min="9" max="9" width="12.16015625" style="76" customWidth="1"/>
    <col min="10" max="10" width="8.16015625" style="76" customWidth="1"/>
    <col min="11" max="11" width="19.16015625" style="76" customWidth="1"/>
    <col min="12" max="12" width="20.5" style="76" customWidth="1"/>
    <col min="13" max="13" width="5.66015625" style="76" customWidth="1"/>
    <col min="14" max="14" width="9" style="76" customWidth="1"/>
    <col min="15" max="15" width="2.66015625" style="76" customWidth="1"/>
    <col min="16" max="16" width="4.66015625" style="76" customWidth="1"/>
    <col min="17" max="17" width="0.65625" style="76" customWidth="1"/>
    <col min="18" max="16384" width="9.33203125" style="76" customWidth="1"/>
  </cols>
  <sheetData>
    <row r="1" spans="1:17" ht="36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268" t="s">
        <v>610</v>
      </c>
      <c r="L1" s="268"/>
      <c r="M1" s="268"/>
      <c r="N1" s="268"/>
      <c r="O1" s="268"/>
      <c r="P1" s="268"/>
      <c r="Q1" s="78"/>
    </row>
    <row r="2" spans="1:17" ht="16.5" customHeight="1">
      <c r="A2" s="269" t="s">
        <v>223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78"/>
    </row>
    <row r="3" spans="1:17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 t="s">
        <v>0</v>
      </c>
      <c r="O3" s="271"/>
      <c r="P3" s="271"/>
      <c r="Q3" s="78"/>
    </row>
    <row r="4" spans="1:17" ht="6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8"/>
    </row>
    <row r="5" spans="1:17" ht="34.5" customHeight="1">
      <c r="A5" s="77"/>
      <c r="B5" s="226" t="s">
        <v>1</v>
      </c>
      <c r="C5" s="226" t="s">
        <v>2</v>
      </c>
      <c r="D5" s="270" t="s">
        <v>197</v>
      </c>
      <c r="E5" s="270"/>
      <c r="F5" s="270" t="s">
        <v>3</v>
      </c>
      <c r="G5" s="270"/>
      <c r="H5" s="270"/>
      <c r="I5" s="270" t="s">
        <v>222</v>
      </c>
      <c r="J5" s="270"/>
      <c r="K5" s="226" t="s">
        <v>221</v>
      </c>
      <c r="L5" s="226" t="s">
        <v>220</v>
      </c>
      <c r="M5" s="270" t="s">
        <v>219</v>
      </c>
      <c r="N5" s="270"/>
      <c r="O5" s="270"/>
      <c r="P5" s="270"/>
      <c r="Q5" s="270"/>
    </row>
    <row r="6" spans="1:17" ht="11.25" customHeight="1">
      <c r="A6" s="77"/>
      <c r="B6" s="242" t="s">
        <v>4</v>
      </c>
      <c r="C6" s="242" t="s">
        <v>5</v>
      </c>
      <c r="D6" s="267" t="s">
        <v>6</v>
      </c>
      <c r="E6" s="267"/>
      <c r="F6" s="267" t="s">
        <v>7</v>
      </c>
      <c r="G6" s="267"/>
      <c r="H6" s="267"/>
      <c r="I6" s="267" t="s">
        <v>8</v>
      </c>
      <c r="J6" s="267"/>
      <c r="K6" s="242" t="s">
        <v>37</v>
      </c>
      <c r="L6" s="242" t="s">
        <v>38</v>
      </c>
      <c r="M6" s="267" t="s">
        <v>39</v>
      </c>
      <c r="N6" s="267"/>
      <c r="O6" s="267"/>
      <c r="P6" s="267"/>
      <c r="Q6" s="267"/>
    </row>
    <row r="7" spans="1:17" ht="18.75" customHeight="1">
      <c r="A7" s="77"/>
      <c r="B7" s="259" t="s">
        <v>208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</row>
    <row r="8" spans="1:17" ht="19.5" customHeight="1">
      <c r="A8" s="77"/>
      <c r="B8" s="242" t="s">
        <v>285</v>
      </c>
      <c r="C8" s="243"/>
      <c r="D8" s="264"/>
      <c r="E8" s="264"/>
      <c r="F8" s="265" t="s">
        <v>286</v>
      </c>
      <c r="G8" s="265"/>
      <c r="H8" s="265"/>
      <c r="I8" s="266" t="s">
        <v>478</v>
      </c>
      <c r="J8" s="266"/>
      <c r="K8" s="244" t="s">
        <v>203</v>
      </c>
      <c r="L8" s="244" t="s">
        <v>423</v>
      </c>
      <c r="M8" s="266" t="s">
        <v>479</v>
      </c>
      <c r="N8" s="266"/>
      <c r="O8" s="266"/>
      <c r="P8" s="266"/>
      <c r="Q8" s="266"/>
    </row>
    <row r="9" spans="1:17" ht="27.75" customHeight="1">
      <c r="A9" s="77"/>
      <c r="B9" s="226"/>
      <c r="C9" s="243"/>
      <c r="D9" s="264"/>
      <c r="E9" s="264"/>
      <c r="F9" s="265" t="s">
        <v>204</v>
      </c>
      <c r="G9" s="265"/>
      <c r="H9" s="265"/>
      <c r="I9" s="266" t="s">
        <v>480</v>
      </c>
      <c r="J9" s="266"/>
      <c r="K9" s="244" t="s">
        <v>203</v>
      </c>
      <c r="L9" s="244" t="s">
        <v>203</v>
      </c>
      <c r="M9" s="266" t="s">
        <v>480</v>
      </c>
      <c r="N9" s="266"/>
      <c r="O9" s="266"/>
      <c r="P9" s="266"/>
      <c r="Q9" s="266"/>
    </row>
    <row r="10" spans="1:17" ht="21.75" customHeight="1">
      <c r="A10" s="77"/>
      <c r="B10" s="243"/>
      <c r="C10" s="242" t="s">
        <v>481</v>
      </c>
      <c r="D10" s="264"/>
      <c r="E10" s="264"/>
      <c r="F10" s="265" t="s">
        <v>482</v>
      </c>
      <c r="G10" s="265"/>
      <c r="H10" s="265"/>
      <c r="I10" s="266" t="s">
        <v>483</v>
      </c>
      <c r="J10" s="266"/>
      <c r="K10" s="244" t="s">
        <v>203</v>
      </c>
      <c r="L10" s="244" t="s">
        <v>423</v>
      </c>
      <c r="M10" s="266" t="s">
        <v>484</v>
      </c>
      <c r="N10" s="266"/>
      <c r="O10" s="266"/>
      <c r="P10" s="266"/>
      <c r="Q10" s="266"/>
    </row>
    <row r="11" spans="1:17" ht="28.5" customHeight="1">
      <c r="A11" s="77"/>
      <c r="B11" s="243"/>
      <c r="C11" s="226"/>
      <c r="D11" s="264"/>
      <c r="E11" s="264"/>
      <c r="F11" s="265" t="s">
        <v>204</v>
      </c>
      <c r="G11" s="265"/>
      <c r="H11" s="265"/>
      <c r="I11" s="266" t="s">
        <v>203</v>
      </c>
      <c r="J11" s="266"/>
      <c r="K11" s="244" t="s">
        <v>203</v>
      </c>
      <c r="L11" s="244" t="s">
        <v>203</v>
      </c>
      <c r="M11" s="266" t="s">
        <v>203</v>
      </c>
      <c r="N11" s="266"/>
      <c r="O11" s="266"/>
      <c r="P11" s="266"/>
      <c r="Q11" s="266"/>
    </row>
    <row r="12" spans="1:17" ht="30.75" customHeight="1">
      <c r="A12" s="77"/>
      <c r="B12" s="243"/>
      <c r="C12" s="243"/>
      <c r="D12" s="267" t="s">
        <v>228</v>
      </c>
      <c r="E12" s="267"/>
      <c r="F12" s="265" t="s">
        <v>229</v>
      </c>
      <c r="G12" s="265"/>
      <c r="H12" s="265"/>
      <c r="I12" s="266" t="s">
        <v>483</v>
      </c>
      <c r="J12" s="266"/>
      <c r="K12" s="244" t="s">
        <v>203</v>
      </c>
      <c r="L12" s="244" t="s">
        <v>423</v>
      </c>
      <c r="M12" s="266" t="s">
        <v>484</v>
      </c>
      <c r="N12" s="266"/>
      <c r="O12" s="266"/>
      <c r="P12" s="266"/>
      <c r="Q12" s="266"/>
    </row>
    <row r="13" spans="1:17" ht="21" customHeight="1">
      <c r="A13" s="77"/>
      <c r="B13" s="242" t="s">
        <v>232</v>
      </c>
      <c r="C13" s="243"/>
      <c r="D13" s="264"/>
      <c r="E13" s="264"/>
      <c r="F13" s="265" t="s">
        <v>233</v>
      </c>
      <c r="G13" s="265"/>
      <c r="H13" s="265"/>
      <c r="I13" s="266" t="s">
        <v>422</v>
      </c>
      <c r="J13" s="266"/>
      <c r="K13" s="244" t="s">
        <v>203</v>
      </c>
      <c r="L13" s="244" t="s">
        <v>485</v>
      </c>
      <c r="M13" s="266" t="s">
        <v>486</v>
      </c>
      <c r="N13" s="266"/>
      <c r="O13" s="266"/>
      <c r="P13" s="266"/>
      <c r="Q13" s="266"/>
    </row>
    <row r="14" spans="1:17" ht="27.75" customHeight="1">
      <c r="A14" s="77"/>
      <c r="B14" s="226"/>
      <c r="C14" s="243"/>
      <c r="D14" s="264"/>
      <c r="E14" s="264"/>
      <c r="F14" s="265" t="s">
        <v>204</v>
      </c>
      <c r="G14" s="265"/>
      <c r="H14" s="265"/>
      <c r="I14" s="266" t="s">
        <v>203</v>
      </c>
      <c r="J14" s="266"/>
      <c r="K14" s="244" t="s">
        <v>203</v>
      </c>
      <c r="L14" s="244" t="s">
        <v>203</v>
      </c>
      <c r="M14" s="266" t="s">
        <v>203</v>
      </c>
      <c r="N14" s="266"/>
      <c r="O14" s="266"/>
      <c r="P14" s="266"/>
      <c r="Q14" s="266"/>
    </row>
    <row r="15" spans="1:17" ht="24" customHeight="1">
      <c r="A15" s="77"/>
      <c r="B15" s="243"/>
      <c r="C15" s="242" t="s">
        <v>234</v>
      </c>
      <c r="D15" s="264"/>
      <c r="E15" s="264"/>
      <c r="F15" s="265" t="s">
        <v>235</v>
      </c>
      <c r="G15" s="265"/>
      <c r="H15" s="265"/>
      <c r="I15" s="266" t="s">
        <v>422</v>
      </c>
      <c r="J15" s="266"/>
      <c r="K15" s="244" t="s">
        <v>203</v>
      </c>
      <c r="L15" s="244" t="s">
        <v>485</v>
      </c>
      <c r="M15" s="266" t="s">
        <v>486</v>
      </c>
      <c r="N15" s="266"/>
      <c r="O15" s="266"/>
      <c r="P15" s="266"/>
      <c r="Q15" s="266"/>
    </row>
    <row r="16" spans="1:17" ht="28.5" customHeight="1">
      <c r="A16" s="77"/>
      <c r="B16" s="243"/>
      <c r="C16" s="226"/>
      <c r="D16" s="264"/>
      <c r="E16" s="264"/>
      <c r="F16" s="265" t="s">
        <v>204</v>
      </c>
      <c r="G16" s="265"/>
      <c r="H16" s="265"/>
      <c r="I16" s="266" t="s">
        <v>203</v>
      </c>
      <c r="J16" s="266"/>
      <c r="K16" s="244" t="s">
        <v>203</v>
      </c>
      <c r="L16" s="244" t="s">
        <v>203</v>
      </c>
      <c r="M16" s="266" t="s">
        <v>203</v>
      </c>
      <c r="N16" s="266"/>
      <c r="O16" s="266"/>
      <c r="P16" s="266"/>
      <c r="Q16" s="266"/>
    </row>
    <row r="17" spans="1:17" ht="33" customHeight="1">
      <c r="A17" s="77"/>
      <c r="B17" s="243"/>
      <c r="C17" s="243"/>
      <c r="D17" s="267" t="s">
        <v>228</v>
      </c>
      <c r="E17" s="267"/>
      <c r="F17" s="265" t="s">
        <v>229</v>
      </c>
      <c r="G17" s="265"/>
      <c r="H17" s="265"/>
      <c r="I17" s="266" t="s">
        <v>487</v>
      </c>
      <c r="J17" s="266"/>
      <c r="K17" s="244" t="s">
        <v>203</v>
      </c>
      <c r="L17" s="244" t="s">
        <v>485</v>
      </c>
      <c r="M17" s="266" t="s">
        <v>488</v>
      </c>
      <c r="N17" s="266"/>
      <c r="O17" s="266"/>
      <c r="P17" s="266"/>
      <c r="Q17" s="266"/>
    </row>
    <row r="18" spans="1:17" ht="20.25" customHeight="1">
      <c r="A18" s="77"/>
      <c r="B18" s="242" t="s">
        <v>489</v>
      </c>
      <c r="C18" s="243"/>
      <c r="D18" s="264"/>
      <c r="E18" s="264"/>
      <c r="F18" s="265" t="s">
        <v>490</v>
      </c>
      <c r="G18" s="265"/>
      <c r="H18" s="265"/>
      <c r="I18" s="266" t="s">
        <v>491</v>
      </c>
      <c r="J18" s="266"/>
      <c r="K18" s="244" t="s">
        <v>203</v>
      </c>
      <c r="L18" s="244" t="s">
        <v>492</v>
      </c>
      <c r="M18" s="266" t="s">
        <v>493</v>
      </c>
      <c r="N18" s="266"/>
      <c r="O18" s="266"/>
      <c r="P18" s="266"/>
      <c r="Q18" s="266"/>
    </row>
    <row r="19" spans="1:17" ht="30" customHeight="1">
      <c r="A19" s="77"/>
      <c r="B19" s="226"/>
      <c r="C19" s="243"/>
      <c r="D19" s="264"/>
      <c r="E19" s="264"/>
      <c r="F19" s="265" t="s">
        <v>204</v>
      </c>
      <c r="G19" s="265"/>
      <c r="H19" s="265"/>
      <c r="I19" s="266" t="s">
        <v>203</v>
      </c>
      <c r="J19" s="266"/>
      <c r="K19" s="244" t="s">
        <v>203</v>
      </c>
      <c r="L19" s="244" t="s">
        <v>203</v>
      </c>
      <c r="M19" s="266" t="s">
        <v>203</v>
      </c>
      <c r="N19" s="266"/>
      <c r="O19" s="266"/>
      <c r="P19" s="266"/>
      <c r="Q19" s="266"/>
    </row>
    <row r="20" spans="1:17" ht="30" customHeight="1">
      <c r="A20" s="77"/>
      <c r="B20" s="243"/>
      <c r="C20" s="242" t="s">
        <v>494</v>
      </c>
      <c r="D20" s="264"/>
      <c r="E20" s="264"/>
      <c r="F20" s="265" t="s">
        <v>495</v>
      </c>
      <c r="G20" s="265"/>
      <c r="H20" s="265"/>
      <c r="I20" s="266" t="s">
        <v>496</v>
      </c>
      <c r="J20" s="266"/>
      <c r="K20" s="244" t="s">
        <v>203</v>
      </c>
      <c r="L20" s="244" t="s">
        <v>497</v>
      </c>
      <c r="M20" s="266" t="s">
        <v>498</v>
      </c>
      <c r="N20" s="266"/>
      <c r="O20" s="266"/>
      <c r="P20" s="266"/>
      <c r="Q20" s="266"/>
    </row>
    <row r="21" spans="1:17" ht="28.5" customHeight="1">
      <c r="A21" s="77"/>
      <c r="B21" s="243"/>
      <c r="C21" s="226"/>
      <c r="D21" s="264"/>
      <c r="E21" s="264"/>
      <c r="F21" s="265" t="s">
        <v>204</v>
      </c>
      <c r="G21" s="265"/>
      <c r="H21" s="265"/>
      <c r="I21" s="266" t="s">
        <v>203</v>
      </c>
      <c r="J21" s="266"/>
      <c r="K21" s="244" t="s">
        <v>203</v>
      </c>
      <c r="L21" s="244" t="s">
        <v>203</v>
      </c>
      <c r="M21" s="266" t="s">
        <v>203</v>
      </c>
      <c r="N21" s="266"/>
      <c r="O21" s="266"/>
      <c r="P21" s="266"/>
      <c r="Q21" s="266"/>
    </row>
    <row r="22" spans="2:17" ht="30" customHeight="1">
      <c r="B22" s="243"/>
      <c r="C22" s="243"/>
      <c r="D22" s="267" t="s">
        <v>499</v>
      </c>
      <c r="E22" s="267"/>
      <c r="F22" s="265" t="s">
        <v>500</v>
      </c>
      <c r="G22" s="265"/>
      <c r="H22" s="265"/>
      <c r="I22" s="266" t="s">
        <v>496</v>
      </c>
      <c r="J22" s="266"/>
      <c r="K22" s="244" t="s">
        <v>203</v>
      </c>
      <c r="L22" s="244" t="s">
        <v>497</v>
      </c>
      <c r="M22" s="266" t="s">
        <v>498</v>
      </c>
      <c r="N22" s="266"/>
      <c r="O22" s="266"/>
      <c r="P22" s="266"/>
      <c r="Q22" s="266"/>
    </row>
    <row r="23" spans="2:17" ht="21" customHeight="1">
      <c r="B23" s="243"/>
      <c r="C23" s="242" t="s">
        <v>501</v>
      </c>
      <c r="D23" s="264"/>
      <c r="E23" s="264"/>
      <c r="F23" s="265" t="s">
        <v>502</v>
      </c>
      <c r="G23" s="265"/>
      <c r="H23" s="265"/>
      <c r="I23" s="266" t="s">
        <v>503</v>
      </c>
      <c r="J23" s="266"/>
      <c r="K23" s="244" t="s">
        <v>203</v>
      </c>
      <c r="L23" s="244" t="s">
        <v>504</v>
      </c>
      <c r="M23" s="266" t="s">
        <v>505</v>
      </c>
      <c r="N23" s="266"/>
      <c r="O23" s="266"/>
      <c r="P23" s="266"/>
      <c r="Q23" s="266"/>
    </row>
    <row r="24" spans="2:17" ht="27.75" customHeight="1">
      <c r="B24" s="243"/>
      <c r="C24" s="226"/>
      <c r="D24" s="264"/>
      <c r="E24" s="264"/>
      <c r="F24" s="265" t="s">
        <v>204</v>
      </c>
      <c r="G24" s="265"/>
      <c r="H24" s="265"/>
      <c r="I24" s="266" t="s">
        <v>203</v>
      </c>
      <c r="J24" s="266"/>
      <c r="K24" s="244" t="s">
        <v>203</v>
      </c>
      <c r="L24" s="244" t="s">
        <v>203</v>
      </c>
      <c r="M24" s="266" t="s">
        <v>203</v>
      </c>
      <c r="N24" s="266"/>
      <c r="O24" s="266"/>
      <c r="P24" s="266"/>
      <c r="Q24" s="266"/>
    </row>
    <row r="25" spans="2:17" ht="23.25" customHeight="1">
      <c r="B25" s="243"/>
      <c r="C25" s="243"/>
      <c r="D25" s="267" t="s">
        <v>506</v>
      </c>
      <c r="E25" s="267"/>
      <c r="F25" s="265" t="s">
        <v>507</v>
      </c>
      <c r="G25" s="265"/>
      <c r="H25" s="265"/>
      <c r="I25" s="266" t="s">
        <v>508</v>
      </c>
      <c r="J25" s="266"/>
      <c r="K25" s="244" t="s">
        <v>203</v>
      </c>
      <c r="L25" s="244" t="s">
        <v>504</v>
      </c>
      <c r="M25" s="266" t="s">
        <v>509</v>
      </c>
      <c r="N25" s="266"/>
      <c r="O25" s="266"/>
      <c r="P25" s="266"/>
      <c r="Q25" s="266"/>
    </row>
    <row r="26" spans="2:17" ht="25.5" customHeight="1">
      <c r="B26" s="242" t="s">
        <v>59</v>
      </c>
      <c r="C26" s="243"/>
      <c r="D26" s="264"/>
      <c r="E26" s="264"/>
      <c r="F26" s="265" t="s">
        <v>58</v>
      </c>
      <c r="G26" s="265"/>
      <c r="H26" s="265"/>
      <c r="I26" s="266" t="s">
        <v>510</v>
      </c>
      <c r="J26" s="266"/>
      <c r="K26" s="244" t="s">
        <v>203</v>
      </c>
      <c r="L26" s="244" t="s">
        <v>511</v>
      </c>
      <c r="M26" s="266" t="s">
        <v>512</v>
      </c>
      <c r="N26" s="266"/>
      <c r="O26" s="266"/>
      <c r="P26" s="266"/>
      <c r="Q26" s="266"/>
    </row>
    <row r="27" spans="2:17" ht="27.75" customHeight="1">
      <c r="B27" s="226"/>
      <c r="C27" s="243"/>
      <c r="D27" s="264"/>
      <c r="E27" s="264"/>
      <c r="F27" s="265" t="s">
        <v>204</v>
      </c>
      <c r="G27" s="265"/>
      <c r="H27" s="265"/>
      <c r="I27" s="266" t="s">
        <v>513</v>
      </c>
      <c r="J27" s="266"/>
      <c r="K27" s="244" t="s">
        <v>203</v>
      </c>
      <c r="L27" s="244" t="s">
        <v>514</v>
      </c>
      <c r="M27" s="266" t="s">
        <v>515</v>
      </c>
      <c r="N27" s="266"/>
      <c r="O27" s="266"/>
      <c r="P27" s="266"/>
      <c r="Q27" s="266"/>
    </row>
    <row r="28" spans="2:17" ht="22.5" customHeight="1">
      <c r="B28" s="243"/>
      <c r="C28" s="242" t="s">
        <v>226</v>
      </c>
      <c r="D28" s="264"/>
      <c r="E28" s="264"/>
      <c r="F28" s="265" t="s">
        <v>227</v>
      </c>
      <c r="G28" s="265"/>
      <c r="H28" s="265"/>
      <c r="I28" s="266" t="s">
        <v>516</v>
      </c>
      <c r="J28" s="266"/>
      <c r="K28" s="244" t="s">
        <v>203</v>
      </c>
      <c r="L28" s="244" t="s">
        <v>517</v>
      </c>
      <c r="M28" s="266" t="s">
        <v>518</v>
      </c>
      <c r="N28" s="266"/>
      <c r="O28" s="266"/>
      <c r="P28" s="266"/>
      <c r="Q28" s="266"/>
    </row>
    <row r="29" spans="2:17" ht="29.25" customHeight="1">
      <c r="B29" s="243"/>
      <c r="C29" s="226"/>
      <c r="D29" s="264"/>
      <c r="E29" s="264"/>
      <c r="F29" s="265" t="s">
        <v>204</v>
      </c>
      <c r="G29" s="265"/>
      <c r="H29" s="265"/>
      <c r="I29" s="266" t="s">
        <v>203</v>
      </c>
      <c r="J29" s="266"/>
      <c r="K29" s="244" t="s">
        <v>203</v>
      </c>
      <c r="L29" s="244" t="s">
        <v>203</v>
      </c>
      <c r="M29" s="266" t="s">
        <v>203</v>
      </c>
      <c r="N29" s="266"/>
      <c r="O29" s="266"/>
      <c r="P29" s="266"/>
      <c r="Q29" s="266"/>
    </row>
    <row r="30" spans="2:17" ht="21.75" customHeight="1">
      <c r="B30" s="243"/>
      <c r="C30" s="243"/>
      <c r="D30" s="267" t="s">
        <v>210</v>
      </c>
      <c r="E30" s="267"/>
      <c r="F30" s="265" t="s">
        <v>209</v>
      </c>
      <c r="G30" s="265"/>
      <c r="H30" s="265"/>
      <c r="I30" s="266" t="s">
        <v>519</v>
      </c>
      <c r="J30" s="266"/>
      <c r="K30" s="244" t="s">
        <v>203</v>
      </c>
      <c r="L30" s="244" t="s">
        <v>517</v>
      </c>
      <c r="M30" s="266" t="s">
        <v>520</v>
      </c>
      <c r="N30" s="266"/>
      <c r="O30" s="266"/>
      <c r="P30" s="266"/>
      <c r="Q30" s="266"/>
    </row>
    <row r="31" spans="2:17" ht="22.5" customHeight="1">
      <c r="B31" s="243"/>
      <c r="C31" s="242" t="s">
        <v>287</v>
      </c>
      <c r="D31" s="264"/>
      <c r="E31" s="264"/>
      <c r="F31" s="265" t="s">
        <v>288</v>
      </c>
      <c r="G31" s="265"/>
      <c r="H31" s="265"/>
      <c r="I31" s="266" t="s">
        <v>203</v>
      </c>
      <c r="J31" s="266"/>
      <c r="K31" s="244" t="s">
        <v>203</v>
      </c>
      <c r="L31" s="244" t="s">
        <v>521</v>
      </c>
      <c r="M31" s="266" t="s">
        <v>521</v>
      </c>
      <c r="N31" s="266"/>
      <c r="O31" s="266"/>
      <c r="P31" s="266"/>
      <c r="Q31" s="266"/>
    </row>
    <row r="32" spans="2:17" ht="30" customHeight="1">
      <c r="B32" s="243"/>
      <c r="C32" s="226"/>
      <c r="D32" s="264"/>
      <c r="E32" s="264"/>
      <c r="F32" s="265" t="s">
        <v>204</v>
      </c>
      <c r="G32" s="265"/>
      <c r="H32" s="265"/>
      <c r="I32" s="266" t="s">
        <v>203</v>
      </c>
      <c r="J32" s="266"/>
      <c r="K32" s="244" t="s">
        <v>203</v>
      </c>
      <c r="L32" s="244" t="s">
        <v>203</v>
      </c>
      <c r="M32" s="266" t="s">
        <v>203</v>
      </c>
      <c r="N32" s="266"/>
      <c r="O32" s="266"/>
      <c r="P32" s="266"/>
      <c r="Q32" s="266"/>
    </row>
    <row r="33" spans="2:17" ht="32.25" customHeight="1">
      <c r="B33" s="243"/>
      <c r="C33" s="243"/>
      <c r="D33" s="267" t="s">
        <v>522</v>
      </c>
      <c r="E33" s="267"/>
      <c r="F33" s="265" t="s">
        <v>523</v>
      </c>
      <c r="G33" s="265"/>
      <c r="H33" s="265"/>
      <c r="I33" s="266" t="s">
        <v>203</v>
      </c>
      <c r="J33" s="266"/>
      <c r="K33" s="244" t="s">
        <v>203</v>
      </c>
      <c r="L33" s="244" t="s">
        <v>521</v>
      </c>
      <c r="M33" s="266" t="s">
        <v>521</v>
      </c>
      <c r="N33" s="266"/>
      <c r="O33" s="266"/>
      <c r="P33" s="266"/>
      <c r="Q33" s="266"/>
    </row>
    <row r="34" spans="2:17" ht="22.5" customHeight="1">
      <c r="B34" s="243"/>
      <c r="C34" s="242" t="s">
        <v>61</v>
      </c>
      <c r="D34" s="264"/>
      <c r="E34" s="264"/>
      <c r="F34" s="265" t="s">
        <v>9</v>
      </c>
      <c r="G34" s="265"/>
      <c r="H34" s="265"/>
      <c r="I34" s="266" t="s">
        <v>524</v>
      </c>
      <c r="J34" s="266"/>
      <c r="K34" s="244" t="s">
        <v>203</v>
      </c>
      <c r="L34" s="244" t="s">
        <v>514</v>
      </c>
      <c r="M34" s="266" t="s">
        <v>525</v>
      </c>
      <c r="N34" s="266"/>
      <c r="O34" s="266"/>
      <c r="P34" s="266"/>
      <c r="Q34" s="266"/>
    </row>
    <row r="35" spans="2:17" ht="31.5" customHeight="1">
      <c r="B35" s="243"/>
      <c r="C35" s="226"/>
      <c r="D35" s="264"/>
      <c r="E35" s="264"/>
      <c r="F35" s="265" t="s">
        <v>204</v>
      </c>
      <c r="G35" s="265"/>
      <c r="H35" s="265"/>
      <c r="I35" s="266" t="s">
        <v>513</v>
      </c>
      <c r="J35" s="266"/>
      <c r="K35" s="244" t="s">
        <v>203</v>
      </c>
      <c r="L35" s="244" t="s">
        <v>514</v>
      </c>
      <c r="M35" s="266" t="s">
        <v>515</v>
      </c>
      <c r="N35" s="266"/>
      <c r="O35" s="266"/>
      <c r="P35" s="266"/>
      <c r="Q35" s="266"/>
    </row>
    <row r="36" spans="2:17" ht="58.5" customHeight="1">
      <c r="B36" s="243"/>
      <c r="C36" s="243"/>
      <c r="D36" s="267" t="s">
        <v>526</v>
      </c>
      <c r="E36" s="267"/>
      <c r="F36" s="265" t="s">
        <v>527</v>
      </c>
      <c r="G36" s="265"/>
      <c r="H36" s="265"/>
      <c r="I36" s="266" t="s">
        <v>513</v>
      </c>
      <c r="J36" s="266"/>
      <c r="K36" s="244" t="s">
        <v>203</v>
      </c>
      <c r="L36" s="244" t="s">
        <v>514</v>
      </c>
      <c r="M36" s="266" t="s">
        <v>515</v>
      </c>
      <c r="N36" s="266"/>
      <c r="O36" s="266"/>
      <c r="P36" s="266"/>
      <c r="Q36" s="266"/>
    </row>
    <row r="37" spans="2:17" ht="22.5" customHeight="1">
      <c r="B37" s="242" t="s">
        <v>216</v>
      </c>
      <c r="C37" s="243"/>
      <c r="D37" s="264"/>
      <c r="E37" s="264"/>
      <c r="F37" s="265" t="s">
        <v>215</v>
      </c>
      <c r="G37" s="265"/>
      <c r="H37" s="265"/>
      <c r="I37" s="266" t="s">
        <v>424</v>
      </c>
      <c r="J37" s="266"/>
      <c r="K37" s="244" t="s">
        <v>203</v>
      </c>
      <c r="L37" s="244" t="s">
        <v>528</v>
      </c>
      <c r="M37" s="266" t="s">
        <v>529</v>
      </c>
      <c r="N37" s="266"/>
      <c r="O37" s="266"/>
      <c r="P37" s="266"/>
      <c r="Q37" s="266"/>
    </row>
    <row r="38" spans="2:17" ht="26.25" customHeight="1">
      <c r="B38" s="226"/>
      <c r="C38" s="243"/>
      <c r="D38" s="264"/>
      <c r="E38" s="264"/>
      <c r="F38" s="265" t="s">
        <v>204</v>
      </c>
      <c r="G38" s="265"/>
      <c r="H38" s="265"/>
      <c r="I38" s="266" t="s">
        <v>203</v>
      </c>
      <c r="J38" s="266"/>
      <c r="K38" s="244" t="s">
        <v>203</v>
      </c>
      <c r="L38" s="244" t="s">
        <v>203</v>
      </c>
      <c r="M38" s="266" t="s">
        <v>203</v>
      </c>
      <c r="N38" s="266"/>
      <c r="O38" s="266"/>
      <c r="P38" s="266"/>
      <c r="Q38" s="266"/>
    </row>
    <row r="39" spans="2:17" ht="19.5" customHeight="1">
      <c r="B39" s="243"/>
      <c r="C39" s="242" t="s">
        <v>417</v>
      </c>
      <c r="D39" s="264"/>
      <c r="E39" s="264"/>
      <c r="F39" s="265" t="s">
        <v>418</v>
      </c>
      <c r="G39" s="265"/>
      <c r="H39" s="265"/>
      <c r="I39" s="266" t="s">
        <v>425</v>
      </c>
      <c r="J39" s="266"/>
      <c r="K39" s="244" t="s">
        <v>203</v>
      </c>
      <c r="L39" s="244" t="s">
        <v>530</v>
      </c>
      <c r="M39" s="266" t="s">
        <v>531</v>
      </c>
      <c r="N39" s="266"/>
      <c r="O39" s="266"/>
      <c r="P39" s="266"/>
      <c r="Q39" s="266"/>
    </row>
    <row r="40" spans="2:17" ht="29.25" customHeight="1">
      <c r="B40" s="243"/>
      <c r="C40" s="226"/>
      <c r="D40" s="264"/>
      <c r="E40" s="264"/>
      <c r="F40" s="265" t="s">
        <v>204</v>
      </c>
      <c r="G40" s="265"/>
      <c r="H40" s="265"/>
      <c r="I40" s="266" t="s">
        <v>203</v>
      </c>
      <c r="J40" s="266"/>
      <c r="K40" s="244" t="s">
        <v>203</v>
      </c>
      <c r="L40" s="244" t="s">
        <v>203</v>
      </c>
      <c r="M40" s="266" t="s">
        <v>203</v>
      </c>
      <c r="N40" s="266"/>
      <c r="O40" s="266"/>
      <c r="P40" s="266"/>
      <c r="Q40" s="266"/>
    </row>
    <row r="41" spans="2:17" ht="15" customHeight="1">
      <c r="B41" s="243"/>
      <c r="C41" s="243"/>
      <c r="D41" s="267" t="s">
        <v>430</v>
      </c>
      <c r="E41" s="267"/>
      <c r="F41" s="265" t="s">
        <v>431</v>
      </c>
      <c r="G41" s="265"/>
      <c r="H41" s="265"/>
      <c r="I41" s="266" t="s">
        <v>532</v>
      </c>
      <c r="J41" s="266"/>
      <c r="K41" s="244" t="s">
        <v>203</v>
      </c>
      <c r="L41" s="244" t="s">
        <v>533</v>
      </c>
      <c r="M41" s="266" t="s">
        <v>534</v>
      </c>
      <c r="N41" s="266"/>
      <c r="O41" s="266"/>
      <c r="P41" s="266"/>
      <c r="Q41" s="266"/>
    </row>
    <row r="42" spans="2:17" ht="23.25" customHeight="1">
      <c r="B42" s="243"/>
      <c r="C42" s="243"/>
      <c r="D42" s="267" t="s">
        <v>210</v>
      </c>
      <c r="E42" s="267"/>
      <c r="F42" s="265" t="s">
        <v>209</v>
      </c>
      <c r="G42" s="265"/>
      <c r="H42" s="265"/>
      <c r="I42" s="266" t="s">
        <v>535</v>
      </c>
      <c r="J42" s="266"/>
      <c r="K42" s="244" t="s">
        <v>203</v>
      </c>
      <c r="L42" s="244" t="s">
        <v>536</v>
      </c>
      <c r="M42" s="266" t="s">
        <v>537</v>
      </c>
      <c r="N42" s="266"/>
      <c r="O42" s="266"/>
      <c r="P42" s="266"/>
      <c r="Q42" s="266"/>
    </row>
    <row r="43" spans="2:17" ht="16.5" customHeight="1">
      <c r="B43" s="243"/>
      <c r="C43" s="242" t="s">
        <v>538</v>
      </c>
      <c r="D43" s="264"/>
      <c r="E43" s="264"/>
      <c r="F43" s="265" t="s">
        <v>539</v>
      </c>
      <c r="G43" s="265"/>
      <c r="H43" s="265"/>
      <c r="I43" s="266" t="s">
        <v>540</v>
      </c>
      <c r="J43" s="266"/>
      <c r="K43" s="244" t="s">
        <v>203</v>
      </c>
      <c r="L43" s="244" t="s">
        <v>541</v>
      </c>
      <c r="M43" s="266" t="s">
        <v>542</v>
      </c>
      <c r="N43" s="266"/>
      <c r="O43" s="266"/>
      <c r="P43" s="266"/>
      <c r="Q43" s="266"/>
    </row>
    <row r="44" spans="2:17" ht="27.75" customHeight="1">
      <c r="B44" s="243"/>
      <c r="C44" s="226"/>
      <c r="D44" s="264"/>
      <c r="E44" s="264"/>
      <c r="F44" s="265" t="s">
        <v>204</v>
      </c>
      <c r="G44" s="265"/>
      <c r="H44" s="265"/>
      <c r="I44" s="266" t="s">
        <v>203</v>
      </c>
      <c r="J44" s="266"/>
      <c r="K44" s="244" t="s">
        <v>203</v>
      </c>
      <c r="L44" s="244" t="s">
        <v>203</v>
      </c>
      <c r="M44" s="266" t="s">
        <v>203</v>
      </c>
      <c r="N44" s="266"/>
      <c r="O44" s="266"/>
      <c r="P44" s="266"/>
      <c r="Q44" s="266"/>
    </row>
    <row r="45" spans="2:17" ht="27" customHeight="1">
      <c r="B45" s="243"/>
      <c r="C45" s="243"/>
      <c r="D45" s="267" t="s">
        <v>433</v>
      </c>
      <c r="E45" s="267"/>
      <c r="F45" s="265" t="s">
        <v>434</v>
      </c>
      <c r="G45" s="265"/>
      <c r="H45" s="265"/>
      <c r="I45" s="266" t="s">
        <v>203</v>
      </c>
      <c r="J45" s="266"/>
      <c r="K45" s="244" t="s">
        <v>203</v>
      </c>
      <c r="L45" s="244" t="s">
        <v>541</v>
      </c>
      <c r="M45" s="266" t="s">
        <v>541</v>
      </c>
      <c r="N45" s="266"/>
      <c r="O45" s="266"/>
      <c r="P45" s="266"/>
      <c r="Q45" s="266"/>
    </row>
    <row r="46" spans="2:17" ht="21.75" customHeight="1">
      <c r="B46" s="242" t="s">
        <v>377</v>
      </c>
      <c r="C46" s="243"/>
      <c r="D46" s="264"/>
      <c r="E46" s="264"/>
      <c r="F46" s="265" t="s">
        <v>419</v>
      </c>
      <c r="G46" s="265"/>
      <c r="H46" s="265"/>
      <c r="I46" s="266" t="s">
        <v>426</v>
      </c>
      <c r="J46" s="266"/>
      <c r="K46" s="244" t="s">
        <v>203</v>
      </c>
      <c r="L46" s="244" t="s">
        <v>543</v>
      </c>
      <c r="M46" s="266" t="s">
        <v>544</v>
      </c>
      <c r="N46" s="266"/>
      <c r="O46" s="266"/>
      <c r="P46" s="266"/>
      <c r="Q46" s="266"/>
    </row>
    <row r="47" spans="2:17" ht="27.75" customHeight="1">
      <c r="B47" s="226"/>
      <c r="C47" s="243"/>
      <c r="D47" s="264"/>
      <c r="E47" s="264"/>
      <c r="F47" s="265" t="s">
        <v>204</v>
      </c>
      <c r="G47" s="265"/>
      <c r="H47" s="265"/>
      <c r="I47" s="266" t="s">
        <v>427</v>
      </c>
      <c r="J47" s="266"/>
      <c r="K47" s="244" t="s">
        <v>203</v>
      </c>
      <c r="L47" s="244" t="s">
        <v>203</v>
      </c>
      <c r="M47" s="266" t="s">
        <v>427</v>
      </c>
      <c r="N47" s="266"/>
      <c r="O47" s="266"/>
      <c r="P47" s="266"/>
      <c r="Q47" s="266"/>
    </row>
    <row r="48" spans="2:17" ht="27" customHeight="1">
      <c r="B48" s="243"/>
      <c r="C48" s="242" t="s">
        <v>545</v>
      </c>
      <c r="D48" s="264"/>
      <c r="E48" s="264"/>
      <c r="F48" s="265" t="s">
        <v>454</v>
      </c>
      <c r="G48" s="265"/>
      <c r="H48" s="265"/>
      <c r="I48" s="266" t="s">
        <v>546</v>
      </c>
      <c r="J48" s="266"/>
      <c r="K48" s="244" t="s">
        <v>203</v>
      </c>
      <c r="L48" s="244" t="s">
        <v>543</v>
      </c>
      <c r="M48" s="266" t="s">
        <v>547</v>
      </c>
      <c r="N48" s="266"/>
      <c r="O48" s="266"/>
      <c r="P48" s="266"/>
      <c r="Q48" s="266"/>
    </row>
    <row r="49" spans="2:17" ht="30" customHeight="1">
      <c r="B49" s="243"/>
      <c r="C49" s="226"/>
      <c r="D49" s="264"/>
      <c r="E49" s="264"/>
      <c r="F49" s="265" t="s">
        <v>204</v>
      </c>
      <c r="G49" s="265"/>
      <c r="H49" s="265"/>
      <c r="I49" s="266" t="s">
        <v>203</v>
      </c>
      <c r="J49" s="266"/>
      <c r="K49" s="244" t="s">
        <v>203</v>
      </c>
      <c r="L49" s="244" t="s">
        <v>203</v>
      </c>
      <c r="M49" s="266" t="s">
        <v>203</v>
      </c>
      <c r="N49" s="266"/>
      <c r="O49" s="266"/>
      <c r="P49" s="266"/>
      <c r="Q49" s="266"/>
    </row>
    <row r="50" spans="2:17" ht="21.75" customHeight="1">
      <c r="B50" s="243"/>
      <c r="C50" s="243"/>
      <c r="D50" s="267" t="s">
        <v>210</v>
      </c>
      <c r="E50" s="267"/>
      <c r="F50" s="265" t="s">
        <v>209</v>
      </c>
      <c r="G50" s="265"/>
      <c r="H50" s="265"/>
      <c r="I50" s="266" t="s">
        <v>548</v>
      </c>
      <c r="J50" s="266"/>
      <c r="K50" s="244" t="s">
        <v>203</v>
      </c>
      <c r="L50" s="244" t="s">
        <v>543</v>
      </c>
      <c r="M50" s="266" t="s">
        <v>549</v>
      </c>
      <c r="N50" s="266"/>
      <c r="O50" s="266"/>
      <c r="P50" s="266"/>
      <c r="Q50" s="266"/>
    </row>
    <row r="51" spans="2:17" ht="23.25" customHeight="1">
      <c r="B51" s="242" t="s">
        <v>214</v>
      </c>
      <c r="C51" s="243"/>
      <c r="D51" s="264"/>
      <c r="E51" s="264"/>
      <c r="F51" s="265" t="s">
        <v>213</v>
      </c>
      <c r="G51" s="265"/>
      <c r="H51" s="265"/>
      <c r="I51" s="266" t="s">
        <v>428</v>
      </c>
      <c r="J51" s="266"/>
      <c r="K51" s="244" t="s">
        <v>203</v>
      </c>
      <c r="L51" s="244" t="s">
        <v>550</v>
      </c>
      <c r="M51" s="266" t="s">
        <v>551</v>
      </c>
      <c r="N51" s="266"/>
      <c r="O51" s="266"/>
      <c r="P51" s="266"/>
      <c r="Q51" s="266"/>
    </row>
    <row r="52" spans="2:17" ht="27" customHeight="1">
      <c r="B52" s="226"/>
      <c r="C52" s="243"/>
      <c r="D52" s="264"/>
      <c r="E52" s="264"/>
      <c r="F52" s="265" t="s">
        <v>204</v>
      </c>
      <c r="G52" s="265"/>
      <c r="H52" s="265"/>
      <c r="I52" s="266" t="s">
        <v>203</v>
      </c>
      <c r="J52" s="266"/>
      <c r="K52" s="244" t="s">
        <v>203</v>
      </c>
      <c r="L52" s="244" t="s">
        <v>203</v>
      </c>
      <c r="M52" s="266" t="s">
        <v>203</v>
      </c>
      <c r="N52" s="266"/>
      <c r="O52" s="266"/>
      <c r="P52" s="266"/>
      <c r="Q52" s="266"/>
    </row>
    <row r="53" spans="2:17" ht="19.5" customHeight="1">
      <c r="B53" s="243"/>
      <c r="C53" s="242" t="s">
        <v>212</v>
      </c>
      <c r="D53" s="264"/>
      <c r="E53" s="264"/>
      <c r="F53" s="265" t="s">
        <v>211</v>
      </c>
      <c r="G53" s="265"/>
      <c r="H53" s="265"/>
      <c r="I53" s="266" t="s">
        <v>429</v>
      </c>
      <c r="J53" s="266"/>
      <c r="K53" s="244" t="s">
        <v>203</v>
      </c>
      <c r="L53" s="244" t="s">
        <v>550</v>
      </c>
      <c r="M53" s="266" t="s">
        <v>552</v>
      </c>
      <c r="N53" s="266"/>
      <c r="O53" s="266"/>
      <c r="P53" s="266"/>
      <c r="Q53" s="266"/>
    </row>
    <row r="54" spans="2:17" ht="27" customHeight="1">
      <c r="B54" s="243"/>
      <c r="C54" s="226"/>
      <c r="D54" s="264"/>
      <c r="E54" s="264"/>
      <c r="F54" s="265" t="s">
        <v>204</v>
      </c>
      <c r="G54" s="265"/>
      <c r="H54" s="265"/>
      <c r="I54" s="266" t="s">
        <v>203</v>
      </c>
      <c r="J54" s="266"/>
      <c r="K54" s="244" t="s">
        <v>203</v>
      </c>
      <c r="L54" s="244" t="s">
        <v>203</v>
      </c>
      <c r="M54" s="266" t="s">
        <v>203</v>
      </c>
      <c r="N54" s="266"/>
      <c r="O54" s="266"/>
      <c r="P54" s="266"/>
      <c r="Q54" s="266"/>
    </row>
    <row r="55" spans="2:17" ht="21.75" customHeight="1">
      <c r="B55" s="243"/>
      <c r="C55" s="243"/>
      <c r="D55" s="267" t="s">
        <v>430</v>
      </c>
      <c r="E55" s="267"/>
      <c r="F55" s="265" t="s">
        <v>431</v>
      </c>
      <c r="G55" s="265"/>
      <c r="H55" s="265"/>
      <c r="I55" s="266" t="s">
        <v>432</v>
      </c>
      <c r="J55" s="266"/>
      <c r="K55" s="244" t="s">
        <v>203</v>
      </c>
      <c r="L55" s="244" t="s">
        <v>553</v>
      </c>
      <c r="M55" s="266" t="s">
        <v>554</v>
      </c>
      <c r="N55" s="266"/>
      <c r="O55" s="266"/>
      <c r="P55" s="266"/>
      <c r="Q55" s="266"/>
    </row>
    <row r="56" spans="2:17" ht="21.75" customHeight="1">
      <c r="B56" s="243"/>
      <c r="C56" s="243"/>
      <c r="D56" s="267" t="s">
        <v>210</v>
      </c>
      <c r="E56" s="267"/>
      <c r="F56" s="265" t="s">
        <v>209</v>
      </c>
      <c r="G56" s="265"/>
      <c r="H56" s="265"/>
      <c r="I56" s="266" t="s">
        <v>435</v>
      </c>
      <c r="J56" s="266"/>
      <c r="K56" s="244" t="s">
        <v>203</v>
      </c>
      <c r="L56" s="244" t="s">
        <v>555</v>
      </c>
      <c r="M56" s="266" t="s">
        <v>556</v>
      </c>
      <c r="N56" s="266"/>
      <c r="O56" s="266"/>
      <c r="P56" s="266"/>
      <c r="Q56" s="266"/>
    </row>
    <row r="57" spans="2:17" ht="21.75" customHeight="1">
      <c r="B57" s="242" t="s">
        <v>289</v>
      </c>
      <c r="C57" s="243"/>
      <c r="D57" s="264"/>
      <c r="E57" s="264"/>
      <c r="F57" s="265" t="s">
        <v>290</v>
      </c>
      <c r="G57" s="265"/>
      <c r="H57" s="265"/>
      <c r="I57" s="266" t="s">
        <v>436</v>
      </c>
      <c r="J57" s="266"/>
      <c r="K57" s="244" t="s">
        <v>203</v>
      </c>
      <c r="L57" s="244" t="s">
        <v>557</v>
      </c>
      <c r="M57" s="266" t="s">
        <v>558</v>
      </c>
      <c r="N57" s="266"/>
      <c r="O57" s="266"/>
      <c r="P57" s="266"/>
      <c r="Q57" s="266"/>
    </row>
    <row r="58" spans="2:17" ht="29.25" customHeight="1">
      <c r="B58" s="226"/>
      <c r="C58" s="243"/>
      <c r="D58" s="264"/>
      <c r="E58" s="264"/>
      <c r="F58" s="265" t="s">
        <v>204</v>
      </c>
      <c r="G58" s="265"/>
      <c r="H58" s="265"/>
      <c r="I58" s="266" t="s">
        <v>203</v>
      </c>
      <c r="J58" s="266"/>
      <c r="K58" s="244" t="s">
        <v>203</v>
      </c>
      <c r="L58" s="244" t="s">
        <v>203</v>
      </c>
      <c r="M58" s="266" t="s">
        <v>203</v>
      </c>
      <c r="N58" s="266"/>
      <c r="O58" s="266"/>
      <c r="P58" s="266"/>
      <c r="Q58" s="266"/>
    </row>
    <row r="59" spans="2:17" ht="23.25" customHeight="1">
      <c r="B59" s="243"/>
      <c r="C59" s="242" t="s">
        <v>420</v>
      </c>
      <c r="D59" s="264"/>
      <c r="E59" s="264"/>
      <c r="F59" s="265" t="s">
        <v>421</v>
      </c>
      <c r="G59" s="265"/>
      <c r="H59" s="265"/>
      <c r="I59" s="266" t="s">
        <v>437</v>
      </c>
      <c r="J59" s="266"/>
      <c r="K59" s="244" t="s">
        <v>203</v>
      </c>
      <c r="L59" s="244" t="s">
        <v>557</v>
      </c>
      <c r="M59" s="266" t="s">
        <v>559</v>
      </c>
      <c r="N59" s="266"/>
      <c r="O59" s="266"/>
      <c r="P59" s="266"/>
      <c r="Q59" s="266"/>
    </row>
    <row r="60" spans="2:17" ht="25.5" customHeight="1">
      <c r="B60" s="243"/>
      <c r="C60" s="226"/>
      <c r="D60" s="264"/>
      <c r="E60" s="264"/>
      <c r="F60" s="265" t="s">
        <v>204</v>
      </c>
      <c r="G60" s="265"/>
      <c r="H60" s="265"/>
      <c r="I60" s="266" t="s">
        <v>203</v>
      </c>
      <c r="J60" s="266"/>
      <c r="K60" s="244" t="s">
        <v>203</v>
      </c>
      <c r="L60" s="244" t="s">
        <v>203</v>
      </c>
      <c r="M60" s="266" t="s">
        <v>203</v>
      </c>
      <c r="N60" s="266"/>
      <c r="O60" s="266"/>
      <c r="P60" s="266"/>
      <c r="Q60" s="266"/>
    </row>
    <row r="61" spans="2:17" ht="23.25" customHeight="1">
      <c r="B61" s="243"/>
      <c r="C61" s="243"/>
      <c r="D61" s="267" t="s">
        <v>210</v>
      </c>
      <c r="E61" s="267"/>
      <c r="F61" s="265" t="s">
        <v>209</v>
      </c>
      <c r="G61" s="265"/>
      <c r="H61" s="265"/>
      <c r="I61" s="266" t="s">
        <v>438</v>
      </c>
      <c r="J61" s="266"/>
      <c r="K61" s="244" t="s">
        <v>203</v>
      </c>
      <c r="L61" s="244" t="s">
        <v>557</v>
      </c>
      <c r="M61" s="266" t="s">
        <v>560</v>
      </c>
      <c r="N61" s="266"/>
      <c r="O61" s="266"/>
      <c r="P61" s="266"/>
      <c r="Q61" s="266"/>
    </row>
    <row r="62" spans="2:17" ht="21" customHeight="1">
      <c r="B62" s="263" t="s">
        <v>208</v>
      </c>
      <c r="C62" s="263"/>
      <c r="D62" s="263"/>
      <c r="E62" s="263"/>
      <c r="F62" s="263"/>
      <c r="G62" s="263"/>
      <c r="H62" s="245" t="s">
        <v>206</v>
      </c>
      <c r="I62" s="260" t="s">
        <v>439</v>
      </c>
      <c r="J62" s="260"/>
      <c r="K62" s="246" t="s">
        <v>203</v>
      </c>
      <c r="L62" s="246" t="s">
        <v>561</v>
      </c>
      <c r="M62" s="260" t="s">
        <v>562</v>
      </c>
      <c r="N62" s="260"/>
      <c r="O62" s="260"/>
      <c r="P62" s="260"/>
      <c r="Q62" s="260"/>
    </row>
    <row r="63" spans="2:17" ht="26.25" customHeight="1">
      <c r="B63" s="264"/>
      <c r="C63" s="264"/>
      <c r="D63" s="264"/>
      <c r="E63" s="264"/>
      <c r="F63" s="265" t="s">
        <v>204</v>
      </c>
      <c r="G63" s="265"/>
      <c r="H63" s="265"/>
      <c r="I63" s="266" t="s">
        <v>259</v>
      </c>
      <c r="J63" s="266"/>
      <c r="K63" s="244" t="s">
        <v>203</v>
      </c>
      <c r="L63" s="244" t="s">
        <v>514</v>
      </c>
      <c r="M63" s="266" t="s">
        <v>563</v>
      </c>
      <c r="N63" s="266"/>
      <c r="O63" s="266"/>
      <c r="P63" s="266"/>
      <c r="Q63" s="266"/>
    </row>
    <row r="64" spans="2:17" ht="20.25" customHeight="1">
      <c r="B64" s="259" t="s">
        <v>207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</row>
    <row r="65" spans="2:17" ht="22.5" customHeight="1">
      <c r="B65" s="242" t="s">
        <v>10</v>
      </c>
      <c r="C65" s="243"/>
      <c r="D65" s="264"/>
      <c r="E65" s="264"/>
      <c r="F65" s="265" t="s">
        <v>406</v>
      </c>
      <c r="G65" s="265"/>
      <c r="H65" s="265"/>
      <c r="I65" s="266" t="s">
        <v>440</v>
      </c>
      <c r="J65" s="266"/>
      <c r="K65" s="244" t="s">
        <v>564</v>
      </c>
      <c r="L65" s="244" t="s">
        <v>203</v>
      </c>
      <c r="M65" s="266" t="s">
        <v>565</v>
      </c>
      <c r="N65" s="266"/>
      <c r="O65" s="266"/>
      <c r="P65" s="266"/>
      <c r="Q65" s="266"/>
    </row>
    <row r="66" spans="2:17" ht="30" customHeight="1">
      <c r="B66" s="226"/>
      <c r="C66" s="243"/>
      <c r="D66" s="264"/>
      <c r="E66" s="264"/>
      <c r="F66" s="265" t="s">
        <v>204</v>
      </c>
      <c r="G66" s="265"/>
      <c r="H66" s="265"/>
      <c r="I66" s="266" t="s">
        <v>441</v>
      </c>
      <c r="J66" s="266"/>
      <c r="K66" s="244" t="s">
        <v>203</v>
      </c>
      <c r="L66" s="244" t="s">
        <v>203</v>
      </c>
      <c r="M66" s="266" t="s">
        <v>441</v>
      </c>
      <c r="N66" s="266"/>
      <c r="O66" s="266"/>
      <c r="P66" s="266"/>
      <c r="Q66" s="266"/>
    </row>
    <row r="67" spans="2:17" ht="20.25" customHeight="1">
      <c r="B67" s="243"/>
      <c r="C67" s="242" t="s">
        <v>407</v>
      </c>
      <c r="D67" s="264"/>
      <c r="E67" s="264"/>
      <c r="F67" s="265" t="s">
        <v>408</v>
      </c>
      <c r="G67" s="265"/>
      <c r="H67" s="265"/>
      <c r="I67" s="266" t="s">
        <v>440</v>
      </c>
      <c r="J67" s="266"/>
      <c r="K67" s="244" t="s">
        <v>564</v>
      </c>
      <c r="L67" s="244" t="s">
        <v>203</v>
      </c>
      <c r="M67" s="266" t="s">
        <v>565</v>
      </c>
      <c r="N67" s="266"/>
      <c r="O67" s="266"/>
      <c r="P67" s="266"/>
      <c r="Q67" s="266"/>
    </row>
    <row r="68" spans="2:17" ht="28.5" customHeight="1">
      <c r="B68" s="243"/>
      <c r="C68" s="226"/>
      <c r="D68" s="264"/>
      <c r="E68" s="264"/>
      <c r="F68" s="265" t="s">
        <v>204</v>
      </c>
      <c r="G68" s="265"/>
      <c r="H68" s="265"/>
      <c r="I68" s="266" t="s">
        <v>441</v>
      </c>
      <c r="J68" s="266"/>
      <c r="K68" s="244" t="s">
        <v>203</v>
      </c>
      <c r="L68" s="244" t="s">
        <v>203</v>
      </c>
      <c r="M68" s="266" t="s">
        <v>441</v>
      </c>
      <c r="N68" s="266"/>
      <c r="O68" s="266"/>
      <c r="P68" s="266"/>
      <c r="Q68" s="266"/>
    </row>
    <row r="69" spans="2:17" ht="41.25" customHeight="1">
      <c r="B69" s="243"/>
      <c r="C69" s="243"/>
      <c r="D69" s="267" t="s">
        <v>566</v>
      </c>
      <c r="E69" s="267"/>
      <c r="F69" s="265" t="s">
        <v>567</v>
      </c>
      <c r="G69" s="265"/>
      <c r="H69" s="265"/>
      <c r="I69" s="266" t="s">
        <v>568</v>
      </c>
      <c r="J69" s="266"/>
      <c r="K69" s="244" t="s">
        <v>564</v>
      </c>
      <c r="L69" s="244" t="s">
        <v>203</v>
      </c>
      <c r="M69" s="266" t="s">
        <v>569</v>
      </c>
      <c r="N69" s="266"/>
      <c r="O69" s="266"/>
      <c r="P69" s="266"/>
      <c r="Q69" s="266"/>
    </row>
    <row r="70" spans="2:17" ht="21" customHeight="1">
      <c r="B70" s="242" t="s">
        <v>216</v>
      </c>
      <c r="C70" s="243"/>
      <c r="D70" s="264"/>
      <c r="E70" s="264"/>
      <c r="F70" s="265" t="s">
        <v>215</v>
      </c>
      <c r="G70" s="265"/>
      <c r="H70" s="265"/>
      <c r="I70" s="266" t="s">
        <v>570</v>
      </c>
      <c r="J70" s="266"/>
      <c r="K70" s="244" t="s">
        <v>203</v>
      </c>
      <c r="L70" s="244" t="s">
        <v>571</v>
      </c>
      <c r="M70" s="266" t="s">
        <v>572</v>
      </c>
      <c r="N70" s="266"/>
      <c r="O70" s="266"/>
      <c r="P70" s="266"/>
      <c r="Q70" s="266"/>
    </row>
    <row r="71" spans="2:17" ht="28.5" customHeight="1">
      <c r="B71" s="226"/>
      <c r="C71" s="243"/>
      <c r="D71" s="264"/>
      <c r="E71" s="264"/>
      <c r="F71" s="265" t="s">
        <v>204</v>
      </c>
      <c r="G71" s="265"/>
      <c r="H71" s="265"/>
      <c r="I71" s="266" t="s">
        <v>203</v>
      </c>
      <c r="J71" s="266"/>
      <c r="K71" s="244" t="s">
        <v>203</v>
      </c>
      <c r="L71" s="244" t="s">
        <v>203</v>
      </c>
      <c r="M71" s="266" t="s">
        <v>203</v>
      </c>
      <c r="N71" s="266"/>
      <c r="O71" s="266"/>
      <c r="P71" s="266"/>
      <c r="Q71" s="266"/>
    </row>
    <row r="72" spans="2:17" ht="24" customHeight="1">
      <c r="B72" s="243"/>
      <c r="C72" s="242" t="s">
        <v>538</v>
      </c>
      <c r="D72" s="264"/>
      <c r="E72" s="264"/>
      <c r="F72" s="265" t="s">
        <v>539</v>
      </c>
      <c r="G72" s="265"/>
      <c r="H72" s="265"/>
      <c r="I72" s="266" t="s">
        <v>203</v>
      </c>
      <c r="J72" s="266"/>
      <c r="K72" s="244" t="s">
        <v>203</v>
      </c>
      <c r="L72" s="244" t="s">
        <v>571</v>
      </c>
      <c r="M72" s="266" t="s">
        <v>571</v>
      </c>
      <c r="N72" s="266"/>
      <c r="O72" s="266"/>
      <c r="P72" s="266"/>
      <c r="Q72" s="266"/>
    </row>
    <row r="73" spans="2:17" ht="26.25" customHeight="1">
      <c r="B73" s="243"/>
      <c r="C73" s="226"/>
      <c r="D73" s="264"/>
      <c r="E73" s="264"/>
      <c r="F73" s="265" t="s">
        <v>204</v>
      </c>
      <c r="G73" s="265"/>
      <c r="H73" s="265"/>
      <c r="I73" s="266" t="s">
        <v>203</v>
      </c>
      <c r="J73" s="266"/>
      <c r="K73" s="244" t="s">
        <v>203</v>
      </c>
      <c r="L73" s="244" t="s">
        <v>203</v>
      </c>
      <c r="M73" s="266" t="s">
        <v>203</v>
      </c>
      <c r="N73" s="266"/>
      <c r="O73" s="266"/>
      <c r="P73" s="266"/>
      <c r="Q73" s="266"/>
    </row>
    <row r="74" spans="2:17" ht="40.5" customHeight="1">
      <c r="B74" s="243"/>
      <c r="C74" s="243"/>
      <c r="D74" s="267" t="s">
        <v>573</v>
      </c>
      <c r="E74" s="267"/>
      <c r="F74" s="265" t="s">
        <v>574</v>
      </c>
      <c r="G74" s="265"/>
      <c r="H74" s="265"/>
      <c r="I74" s="266" t="s">
        <v>203</v>
      </c>
      <c r="J74" s="266"/>
      <c r="K74" s="244" t="s">
        <v>203</v>
      </c>
      <c r="L74" s="244" t="s">
        <v>571</v>
      </c>
      <c r="M74" s="266" t="s">
        <v>571</v>
      </c>
      <c r="N74" s="266"/>
      <c r="O74" s="266"/>
      <c r="P74" s="266"/>
      <c r="Q74" s="266"/>
    </row>
    <row r="75" spans="2:17" ht="21.75" customHeight="1">
      <c r="B75" s="242" t="s">
        <v>214</v>
      </c>
      <c r="C75" s="243"/>
      <c r="D75" s="264"/>
      <c r="E75" s="264"/>
      <c r="F75" s="265" t="s">
        <v>213</v>
      </c>
      <c r="G75" s="265"/>
      <c r="H75" s="265"/>
      <c r="I75" s="266" t="s">
        <v>203</v>
      </c>
      <c r="J75" s="266"/>
      <c r="K75" s="244" t="s">
        <v>203</v>
      </c>
      <c r="L75" s="244" t="s">
        <v>575</v>
      </c>
      <c r="M75" s="266" t="s">
        <v>575</v>
      </c>
      <c r="N75" s="266"/>
      <c r="O75" s="266"/>
      <c r="P75" s="266"/>
      <c r="Q75" s="266"/>
    </row>
    <row r="76" spans="2:17" ht="28.5" customHeight="1">
      <c r="B76" s="226"/>
      <c r="C76" s="243"/>
      <c r="D76" s="264"/>
      <c r="E76" s="264"/>
      <c r="F76" s="265" t="s">
        <v>204</v>
      </c>
      <c r="G76" s="265"/>
      <c r="H76" s="265"/>
      <c r="I76" s="266" t="s">
        <v>203</v>
      </c>
      <c r="J76" s="266"/>
      <c r="K76" s="244" t="s">
        <v>203</v>
      </c>
      <c r="L76" s="244" t="s">
        <v>203</v>
      </c>
      <c r="M76" s="266" t="s">
        <v>203</v>
      </c>
      <c r="N76" s="266"/>
      <c r="O76" s="266"/>
      <c r="P76" s="266"/>
      <c r="Q76" s="266"/>
    </row>
    <row r="77" spans="2:17" ht="25.5" customHeight="1">
      <c r="B77" s="243"/>
      <c r="C77" s="242" t="s">
        <v>212</v>
      </c>
      <c r="D77" s="264"/>
      <c r="E77" s="264"/>
      <c r="F77" s="265" t="s">
        <v>211</v>
      </c>
      <c r="G77" s="265"/>
      <c r="H77" s="265"/>
      <c r="I77" s="266" t="s">
        <v>203</v>
      </c>
      <c r="J77" s="266"/>
      <c r="K77" s="244" t="s">
        <v>203</v>
      </c>
      <c r="L77" s="244" t="s">
        <v>575</v>
      </c>
      <c r="M77" s="266" t="s">
        <v>575</v>
      </c>
      <c r="N77" s="266"/>
      <c r="O77" s="266"/>
      <c r="P77" s="266"/>
      <c r="Q77" s="266"/>
    </row>
    <row r="78" spans="2:17" ht="25.5" customHeight="1">
      <c r="B78" s="243"/>
      <c r="C78" s="226"/>
      <c r="D78" s="264"/>
      <c r="E78" s="264"/>
      <c r="F78" s="265" t="s">
        <v>204</v>
      </c>
      <c r="G78" s="265"/>
      <c r="H78" s="265"/>
      <c r="I78" s="266" t="s">
        <v>203</v>
      </c>
      <c r="J78" s="266"/>
      <c r="K78" s="244" t="s">
        <v>203</v>
      </c>
      <c r="L78" s="244" t="s">
        <v>203</v>
      </c>
      <c r="M78" s="266" t="s">
        <v>203</v>
      </c>
      <c r="N78" s="266"/>
      <c r="O78" s="266"/>
      <c r="P78" s="266"/>
      <c r="Q78" s="266"/>
    </row>
    <row r="79" spans="2:17" ht="27" customHeight="1">
      <c r="B79" s="243"/>
      <c r="C79" s="243"/>
      <c r="D79" s="267" t="s">
        <v>576</v>
      </c>
      <c r="E79" s="267"/>
      <c r="F79" s="265" t="s">
        <v>577</v>
      </c>
      <c r="G79" s="265"/>
      <c r="H79" s="265"/>
      <c r="I79" s="266" t="s">
        <v>203</v>
      </c>
      <c r="J79" s="266"/>
      <c r="K79" s="244" t="s">
        <v>203</v>
      </c>
      <c r="L79" s="244" t="s">
        <v>575</v>
      </c>
      <c r="M79" s="266" t="s">
        <v>575</v>
      </c>
      <c r="N79" s="266"/>
      <c r="O79" s="266"/>
      <c r="P79" s="266"/>
      <c r="Q79" s="266"/>
    </row>
    <row r="80" spans="2:17" ht="22.5" customHeight="1">
      <c r="B80" s="263" t="s">
        <v>207</v>
      </c>
      <c r="C80" s="263"/>
      <c r="D80" s="263"/>
      <c r="E80" s="263"/>
      <c r="F80" s="263"/>
      <c r="G80" s="263"/>
      <c r="H80" s="245" t="s">
        <v>206</v>
      </c>
      <c r="I80" s="260" t="s">
        <v>442</v>
      </c>
      <c r="J80" s="260"/>
      <c r="K80" s="246" t="s">
        <v>564</v>
      </c>
      <c r="L80" s="246" t="s">
        <v>578</v>
      </c>
      <c r="M80" s="260" t="s">
        <v>579</v>
      </c>
      <c r="N80" s="260"/>
      <c r="O80" s="260"/>
      <c r="P80" s="260"/>
      <c r="Q80" s="260"/>
    </row>
    <row r="81" spans="2:17" ht="27" customHeight="1">
      <c r="B81" s="264"/>
      <c r="C81" s="264"/>
      <c r="D81" s="264"/>
      <c r="E81" s="264"/>
      <c r="F81" s="265" t="s">
        <v>204</v>
      </c>
      <c r="G81" s="265"/>
      <c r="H81" s="265"/>
      <c r="I81" s="266" t="s">
        <v>443</v>
      </c>
      <c r="J81" s="266"/>
      <c r="K81" s="244" t="s">
        <v>203</v>
      </c>
      <c r="L81" s="244" t="s">
        <v>203</v>
      </c>
      <c r="M81" s="266" t="s">
        <v>443</v>
      </c>
      <c r="N81" s="266"/>
      <c r="O81" s="266"/>
      <c r="P81" s="266"/>
      <c r="Q81" s="266"/>
    </row>
    <row r="82" spans="2:17" ht="22.5" customHeight="1">
      <c r="B82" s="259" t="s">
        <v>205</v>
      </c>
      <c r="C82" s="259"/>
      <c r="D82" s="259"/>
      <c r="E82" s="259"/>
      <c r="F82" s="259"/>
      <c r="G82" s="259"/>
      <c r="H82" s="259"/>
      <c r="I82" s="260" t="s">
        <v>444</v>
      </c>
      <c r="J82" s="260"/>
      <c r="K82" s="246" t="s">
        <v>564</v>
      </c>
      <c r="L82" s="246" t="s">
        <v>580</v>
      </c>
      <c r="M82" s="260" t="s">
        <v>581</v>
      </c>
      <c r="N82" s="260"/>
      <c r="O82" s="260"/>
      <c r="P82" s="260"/>
      <c r="Q82" s="260"/>
    </row>
    <row r="83" spans="2:17" ht="36.75" customHeight="1">
      <c r="B83" s="259"/>
      <c r="C83" s="259"/>
      <c r="D83" s="259"/>
      <c r="E83" s="259"/>
      <c r="F83" s="261" t="s">
        <v>204</v>
      </c>
      <c r="G83" s="261"/>
      <c r="H83" s="261"/>
      <c r="I83" s="262" t="s">
        <v>445</v>
      </c>
      <c r="J83" s="262"/>
      <c r="K83" s="247" t="s">
        <v>203</v>
      </c>
      <c r="L83" s="247" t="s">
        <v>514</v>
      </c>
      <c r="M83" s="262" t="s">
        <v>582</v>
      </c>
      <c r="N83" s="262"/>
      <c r="O83" s="262"/>
      <c r="P83" s="262"/>
      <c r="Q83" s="262"/>
    </row>
    <row r="84" spans="2:17" ht="15" customHeight="1">
      <c r="B84" s="257" t="s">
        <v>202</v>
      </c>
      <c r="C84" s="257"/>
      <c r="D84" s="257"/>
      <c r="E84" s="257"/>
      <c r="F84" s="257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</row>
  </sheetData>
  <sheetProtection/>
  <mergeCells count="312">
    <mergeCell ref="M42:Q42"/>
    <mergeCell ref="M39:Q39"/>
    <mergeCell ref="F40:H40"/>
    <mergeCell ref="I40:J40"/>
    <mergeCell ref="M40:Q40"/>
    <mergeCell ref="I41:J41"/>
    <mergeCell ref="M41:Q41"/>
    <mergeCell ref="I39:J39"/>
    <mergeCell ref="D30:E30"/>
    <mergeCell ref="F30:H30"/>
    <mergeCell ref="D38:E38"/>
    <mergeCell ref="F38:H38"/>
    <mergeCell ref="I38:J38"/>
    <mergeCell ref="M38:Q38"/>
    <mergeCell ref="F32:H32"/>
    <mergeCell ref="I32:J32"/>
    <mergeCell ref="M32:Q32"/>
    <mergeCell ref="I34:J34"/>
    <mergeCell ref="D20:E20"/>
    <mergeCell ref="D21:E21"/>
    <mergeCell ref="F21:H21"/>
    <mergeCell ref="I21:J21"/>
    <mergeCell ref="M21:Q21"/>
    <mergeCell ref="I30:J30"/>
    <mergeCell ref="M30:Q30"/>
    <mergeCell ref="D25:E25"/>
    <mergeCell ref="D26:E26"/>
    <mergeCell ref="F26:H26"/>
    <mergeCell ref="D29:E29"/>
    <mergeCell ref="F29:H29"/>
    <mergeCell ref="I29:J29"/>
    <mergeCell ref="M29:Q29"/>
    <mergeCell ref="M34:Q34"/>
    <mergeCell ref="I35:J35"/>
    <mergeCell ref="M35:Q35"/>
    <mergeCell ref="F34:H34"/>
    <mergeCell ref="D34:E34"/>
    <mergeCell ref="D35:E35"/>
    <mergeCell ref="D27:E27"/>
    <mergeCell ref="F27:H27"/>
    <mergeCell ref="I27:J27"/>
    <mergeCell ref="M27:Q27"/>
    <mergeCell ref="I31:J31"/>
    <mergeCell ref="M31:Q31"/>
    <mergeCell ref="D28:E28"/>
    <mergeCell ref="F28:H28"/>
    <mergeCell ref="I28:J28"/>
    <mergeCell ref="M28:Q28"/>
    <mergeCell ref="D18:E18"/>
    <mergeCell ref="D19:E19"/>
    <mergeCell ref="F19:H19"/>
    <mergeCell ref="F18:H18"/>
    <mergeCell ref="F25:H25"/>
    <mergeCell ref="D22:E22"/>
    <mergeCell ref="F22:H22"/>
    <mergeCell ref="D23:E23"/>
    <mergeCell ref="D24:E24"/>
    <mergeCell ref="F24:H24"/>
    <mergeCell ref="F14:H14"/>
    <mergeCell ref="I14:J14"/>
    <mergeCell ref="F20:H20"/>
    <mergeCell ref="M18:Q18"/>
    <mergeCell ref="I18:J18"/>
    <mergeCell ref="I19:J19"/>
    <mergeCell ref="M19:Q19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I22:J22"/>
    <mergeCell ref="M25:Q25"/>
    <mergeCell ref="I23:J23"/>
    <mergeCell ref="M23:Q23"/>
    <mergeCell ref="I25:J25"/>
    <mergeCell ref="I24:J24"/>
    <mergeCell ref="M24:Q24"/>
    <mergeCell ref="M22:Q22"/>
    <mergeCell ref="M37:Q37"/>
    <mergeCell ref="F36:H36"/>
    <mergeCell ref="I36:J36"/>
    <mergeCell ref="M36:Q36"/>
    <mergeCell ref="F23:H23"/>
    <mergeCell ref="I26:J26"/>
    <mergeCell ref="M26:Q26"/>
    <mergeCell ref="F35:H35"/>
    <mergeCell ref="M33:Q33"/>
    <mergeCell ref="I37:J37"/>
    <mergeCell ref="D31:E31"/>
    <mergeCell ref="F31:H31"/>
    <mergeCell ref="D32:E32"/>
    <mergeCell ref="D33:E33"/>
    <mergeCell ref="F33:H33"/>
    <mergeCell ref="I33:J33"/>
    <mergeCell ref="D39:E39"/>
    <mergeCell ref="F39:H39"/>
    <mergeCell ref="D40:E40"/>
    <mergeCell ref="D41:E41"/>
    <mergeCell ref="F41:H41"/>
    <mergeCell ref="D36:E36"/>
    <mergeCell ref="D37:E37"/>
    <mergeCell ref="F37:H37"/>
    <mergeCell ref="M43:Q43"/>
    <mergeCell ref="D45:E45"/>
    <mergeCell ref="F45:H45"/>
    <mergeCell ref="I45:J45"/>
    <mergeCell ref="M45:Q45"/>
    <mergeCell ref="M44:Q44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M53:Q53"/>
    <mergeCell ref="D52:E52"/>
    <mergeCell ref="I50:J50"/>
    <mergeCell ref="M50:Q50"/>
    <mergeCell ref="F51:H51"/>
    <mergeCell ref="I51:J51"/>
    <mergeCell ref="M51:Q51"/>
    <mergeCell ref="D50:E50"/>
    <mergeCell ref="F50:H50"/>
    <mergeCell ref="D51:E51"/>
    <mergeCell ref="D42:E42"/>
    <mergeCell ref="F42:H42"/>
    <mergeCell ref="D43:E43"/>
    <mergeCell ref="D44:E44"/>
    <mergeCell ref="F44:H44"/>
    <mergeCell ref="I44:J44"/>
    <mergeCell ref="F43:H43"/>
    <mergeCell ref="I43:J43"/>
    <mergeCell ref="I42:J42"/>
    <mergeCell ref="F52:H52"/>
    <mergeCell ref="D53:E53"/>
    <mergeCell ref="D54:E54"/>
    <mergeCell ref="F54:H54"/>
    <mergeCell ref="I54:J54"/>
    <mergeCell ref="M54:Q54"/>
    <mergeCell ref="I52:J52"/>
    <mergeCell ref="M52:Q52"/>
    <mergeCell ref="F53:H53"/>
    <mergeCell ref="I53:J53"/>
    <mergeCell ref="D55:E55"/>
    <mergeCell ref="F55:H55"/>
    <mergeCell ref="I55:J55"/>
    <mergeCell ref="M55:Q55"/>
    <mergeCell ref="D56:E56"/>
    <mergeCell ref="F56:H56"/>
    <mergeCell ref="I56:J56"/>
    <mergeCell ref="M56:Q56"/>
    <mergeCell ref="D57:E57"/>
    <mergeCell ref="F57:H57"/>
    <mergeCell ref="I57:J57"/>
    <mergeCell ref="M57:Q57"/>
    <mergeCell ref="D58:E58"/>
    <mergeCell ref="F58:H58"/>
    <mergeCell ref="I58:J58"/>
    <mergeCell ref="M58:Q58"/>
    <mergeCell ref="D59:E59"/>
    <mergeCell ref="F59:H59"/>
    <mergeCell ref="I59:J59"/>
    <mergeCell ref="M59:Q59"/>
    <mergeCell ref="D60:E60"/>
    <mergeCell ref="F60:H60"/>
    <mergeCell ref="I60:J60"/>
    <mergeCell ref="M60:Q60"/>
    <mergeCell ref="D61:E61"/>
    <mergeCell ref="F61:H61"/>
    <mergeCell ref="I61:J61"/>
    <mergeCell ref="M61:Q61"/>
    <mergeCell ref="B62:G62"/>
    <mergeCell ref="I62:J62"/>
    <mergeCell ref="M62:Q62"/>
    <mergeCell ref="B63:E63"/>
    <mergeCell ref="F63:H63"/>
    <mergeCell ref="I63:J63"/>
    <mergeCell ref="M63:Q63"/>
    <mergeCell ref="B64:Q64"/>
    <mergeCell ref="D65:E65"/>
    <mergeCell ref="F65:H65"/>
    <mergeCell ref="I65:J65"/>
    <mergeCell ref="M65:Q65"/>
    <mergeCell ref="D66:E66"/>
    <mergeCell ref="F66:H66"/>
    <mergeCell ref="I66:J66"/>
    <mergeCell ref="M66:Q66"/>
    <mergeCell ref="D67:E67"/>
    <mergeCell ref="F67:H67"/>
    <mergeCell ref="I67:J67"/>
    <mergeCell ref="M67:Q67"/>
    <mergeCell ref="D68:E68"/>
    <mergeCell ref="F68:H68"/>
    <mergeCell ref="I68:J68"/>
    <mergeCell ref="M68:Q68"/>
    <mergeCell ref="D69:E69"/>
    <mergeCell ref="F69:H69"/>
    <mergeCell ref="I69:J69"/>
    <mergeCell ref="M69:Q69"/>
    <mergeCell ref="D70:E70"/>
    <mergeCell ref="F70:H70"/>
    <mergeCell ref="I70:J70"/>
    <mergeCell ref="M70:Q70"/>
    <mergeCell ref="D71:E71"/>
    <mergeCell ref="F71:H71"/>
    <mergeCell ref="I71:J71"/>
    <mergeCell ref="M71:Q71"/>
    <mergeCell ref="D72:E72"/>
    <mergeCell ref="F72:H72"/>
    <mergeCell ref="I72:J72"/>
    <mergeCell ref="M72:Q72"/>
    <mergeCell ref="D73:E73"/>
    <mergeCell ref="F73:H73"/>
    <mergeCell ref="I73:J73"/>
    <mergeCell ref="M73:Q73"/>
    <mergeCell ref="D74:E74"/>
    <mergeCell ref="F74:H74"/>
    <mergeCell ref="I74:J74"/>
    <mergeCell ref="M74:Q74"/>
    <mergeCell ref="D75:E75"/>
    <mergeCell ref="F75:H75"/>
    <mergeCell ref="I75:J75"/>
    <mergeCell ref="M75:Q75"/>
    <mergeCell ref="D76:E76"/>
    <mergeCell ref="F76:H76"/>
    <mergeCell ref="I76:J76"/>
    <mergeCell ref="M76:Q76"/>
    <mergeCell ref="D77:E77"/>
    <mergeCell ref="F77:H77"/>
    <mergeCell ref="I77:J77"/>
    <mergeCell ref="M77:Q77"/>
    <mergeCell ref="D78:E78"/>
    <mergeCell ref="F78:H78"/>
    <mergeCell ref="I78:J78"/>
    <mergeCell ref="M78:Q78"/>
    <mergeCell ref="D79:E79"/>
    <mergeCell ref="F79:H79"/>
    <mergeCell ref="I79:J79"/>
    <mergeCell ref="M79:Q79"/>
    <mergeCell ref="B80:G80"/>
    <mergeCell ref="I80:J80"/>
    <mergeCell ref="M80:Q80"/>
    <mergeCell ref="B81:E81"/>
    <mergeCell ref="F81:H81"/>
    <mergeCell ref="I81:J81"/>
    <mergeCell ref="M81:Q81"/>
    <mergeCell ref="B84:F84"/>
    <mergeCell ref="G84:Q84"/>
    <mergeCell ref="B82:H82"/>
    <mergeCell ref="I82:J82"/>
    <mergeCell ref="M82:Q82"/>
    <mergeCell ref="B83:E83"/>
    <mergeCell ref="F83:H83"/>
    <mergeCell ref="I83:J83"/>
    <mergeCell ref="M83:Q8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Layout" workbookViewId="0" topLeftCell="A1">
      <selection activeCell="G19" sqref="G19"/>
    </sheetView>
  </sheetViews>
  <sheetFormatPr defaultColWidth="9.33203125" defaultRowHeight="11.25"/>
  <cols>
    <col min="1" max="1" width="5.5" style="140" customWidth="1"/>
    <col min="2" max="2" width="22" style="140" customWidth="1"/>
    <col min="3" max="3" width="8.66015625" style="140" customWidth="1"/>
    <col min="4" max="4" width="11" style="140" customWidth="1"/>
    <col min="5" max="5" width="16" style="140" customWidth="1"/>
    <col min="6" max="7" width="14.83203125" style="140" customWidth="1"/>
    <col min="8" max="8" width="15.33203125" style="140" customWidth="1"/>
    <col min="9" max="16384" width="9.33203125" style="140" customWidth="1"/>
  </cols>
  <sheetData>
    <row r="1" spans="1:8" ht="35.25" customHeight="1">
      <c r="A1" s="345" t="s">
        <v>303</v>
      </c>
      <c r="B1" s="345"/>
      <c r="C1" s="345"/>
      <c r="D1" s="345"/>
      <c r="E1" s="345"/>
      <c r="F1" s="345"/>
      <c r="G1" s="345"/>
      <c r="H1" s="345"/>
    </row>
    <row r="2" spans="1:8" ht="17.25">
      <c r="A2" s="346"/>
      <c r="B2" s="346"/>
      <c r="C2" s="346"/>
      <c r="D2" s="346"/>
      <c r="E2" s="346"/>
      <c r="F2" s="346"/>
      <c r="G2" s="346"/>
      <c r="H2" s="346"/>
    </row>
    <row r="3" spans="1:8" ht="12.75">
      <c r="A3" s="163"/>
      <c r="B3" s="163"/>
      <c r="C3" s="163"/>
      <c r="D3" s="163"/>
      <c r="E3" s="163"/>
      <c r="F3" s="163"/>
      <c r="G3" s="163"/>
      <c r="H3" s="162" t="s">
        <v>0</v>
      </c>
    </row>
    <row r="4" spans="1:8" s="159" customFormat="1" ht="55.5" customHeight="1">
      <c r="A4" s="145" t="s">
        <v>28</v>
      </c>
      <c r="B4" s="145" t="s">
        <v>302</v>
      </c>
      <c r="C4" s="160" t="s">
        <v>1</v>
      </c>
      <c r="D4" s="161" t="s">
        <v>2</v>
      </c>
      <c r="E4" s="160" t="s">
        <v>301</v>
      </c>
      <c r="F4" s="160" t="s">
        <v>300</v>
      </c>
      <c r="G4" s="160" t="s">
        <v>299</v>
      </c>
      <c r="H4" s="160" t="s">
        <v>298</v>
      </c>
    </row>
    <row r="5" spans="1:8" ht="7.5" customHeight="1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</row>
    <row r="6" spans="1:8" ht="33.75" customHeight="1">
      <c r="A6" s="152" t="s">
        <v>29</v>
      </c>
      <c r="B6" s="153" t="s">
        <v>200</v>
      </c>
      <c r="C6" s="152">
        <v>801</v>
      </c>
      <c r="D6" s="152">
        <v>80115</v>
      </c>
      <c r="E6" s="150">
        <v>0</v>
      </c>
      <c r="F6" s="151">
        <v>105000</v>
      </c>
      <c r="G6" s="151">
        <v>105000</v>
      </c>
      <c r="H6" s="150">
        <v>0</v>
      </c>
    </row>
    <row r="7" spans="1:8" ht="21.75" customHeight="1">
      <c r="A7" s="156"/>
      <c r="B7" s="157"/>
      <c r="C7" s="156">
        <v>854</v>
      </c>
      <c r="D7" s="156">
        <v>85410</v>
      </c>
      <c r="E7" s="154">
        <v>0</v>
      </c>
      <c r="F7" s="155">
        <v>960000</v>
      </c>
      <c r="G7" s="155">
        <v>960000</v>
      </c>
      <c r="H7" s="154">
        <v>0</v>
      </c>
    </row>
    <row r="8" spans="1:8" ht="21.75" customHeight="1">
      <c r="A8" s="152"/>
      <c r="B8" s="153"/>
      <c r="C8" s="152"/>
      <c r="D8" s="152">
        <v>85417</v>
      </c>
      <c r="E8" s="150">
        <v>0</v>
      </c>
      <c r="F8" s="151">
        <v>10000</v>
      </c>
      <c r="G8" s="151">
        <v>10000</v>
      </c>
      <c r="H8" s="150">
        <v>0</v>
      </c>
    </row>
    <row r="9" spans="1:8" ht="30" customHeight="1">
      <c r="A9" s="156" t="s">
        <v>31</v>
      </c>
      <c r="B9" s="157" t="s">
        <v>297</v>
      </c>
      <c r="C9" s="156">
        <v>801</v>
      </c>
      <c r="D9" s="156">
        <v>80120</v>
      </c>
      <c r="E9" s="154">
        <v>0</v>
      </c>
      <c r="F9" s="155">
        <v>260700</v>
      </c>
      <c r="G9" s="155">
        <v>260700</v>
      </c>
      <c r="H9" s="154">
        <v>0</v>
      </c>
    </row>
    <row r="10" spans="1:8" ht="31.5" customHeight="1">
      <c r="A10" s="152" t="s">
        <v>32</v>
      </c>
      <c r="B10" s="153" t="s">
        <v>296</v>
      </c>
      <c r="C10" s="152">
        <v>801</v>
      </c>
      <c r="D10" s="152">
        <v>80115</v>
      </c>
      <c r="E10" s="150">
        <v>0</v>
      </c>
      <c r="F10" s="151">
        <v>30800</v>
      </c>
      <c r="G10" s="151">
        <v>30800</v>
      </c>
      <c r="H10" s="150">
        <v>0</v>
      </c>
    </row>
    <row r="11" spans="1:8" ht="31.5" customHeight="1">
      <c r="A11" s="152"/>
      <c r="B11" s="153"/>
      <c r="C11" s="152">
        <v>801</v>
      </c>
      <c r="D11" s="152">
        <v>80148</v>
      </c>
      <c r="E11" s="150">
        <v>0</v>
      </c>
      <c r="F11" s="151">
        <v>359100</v>
      </c>
      <c r="G11" s="151">
        <v>359100</v>
      </c>
      <c r="H11" s="150">
        <v>0</v>
      </c>
    </row>
    <row r="12" spans="1:8" ht="21.75" customHeight="1">
      <c r="A12" s="148"/>
      <c r="B12" s="149"/>
      <c r="C12" s="148">
        <v>854</v>
      </c>
      <c r="D12" s="148">
        <v>85410</v>
      </c>
      <c r="E12" s="146">
        <v>0</v>
      </c>
      <c r="F12" s="147">
        <v>51500</v>
      </c>
      <c r="G12" s="147">
        <v>51500</v>
      </c>
      <c r="H12" s="146">
        <v>0</v>
      </c>
    </row>
    <row r="13" spans="1:8" s="141" customFormat="1" ht="21.75" customHeight="1">
      <c r="A13" s="328" t="s">
        <v>30</v>
      </c>
      <c r="B13" s="328"/>
      <c r="C13" s="144"/>
      <c r="D13" s="144"/>
      <c r="E13" s="142">
        <f>SUM(E6:E10)</f>
        <v>0</v>
      </c>
      <c r="F13" s="143">
        <f>SUM(F6:F12)</f>
        <v>1777100</v>
      </c>
      <c r="G13" s="143">
        <f>SUM(G6:G12)</f>
        <v>1777100</v>
      </c>
      <c r="H13" s="142">
        <f>SUM(H6:H10)</f>
        <v>0</v>
      </c>
    </row>
    <row r="14" ht="4.5" customHeight="1"/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horizontalDpi="600" verticalDpi="600" orientation="portrait" paperSize="9" r:id="rId1"/>
  <headerFooter alignWithMargins="0">
    <oddHeader xml:space="preserve">&amp;R&amp;9Załącznik nr 10
do uchwały Rady Powiatu w Opatowie nr LXXXVI.84.2023 r.
z dnia 28 listopada 2023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0"/>
  <sheetViews>
    <sheetView showGridLines="0" zoomScalePageLayoutView="0" workbookViewId="0" topLeftCell="A1">
      <selection activeCell="AF17" sqref="AF17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8" t="s">
        <v>609</v>
      </c>
      <c r="O1" s="278"/>
      <c r="P1" s="278"/>
      <c r="Q1" s="278"/>
      <c r="R1" s="278"/>
      <c r="S1" s="278"/>
      <c r="T1" s="278"/>
      <c r="U1" s="3"/>
      <c r="V1" s="3"/>
      <c r="W1" s="2"/>
    </row>
    <row r="2" spans="1:23" ht="21.75" customHeight="1">
      <c r="A2" s="279" t="s">
        <v>11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"/>
    </row>
    <row r="3" ht="6.75" customHeight="1"/>
    <row r="4" spans="1:23" ht="12.75" customHeight="1">
      <c r="A4" s="276" t="s">
        <v>1</v>
      </c>
      <c r="B4" s="276" t="s">
        <v>2</v>
      </c>
      <c r="C4" s="276" t="s">
        <v>60</v>
      </c>
      <c r="D4" s="276" t="s">
        <v>3</v>
      </c>
      <c r="E4" s="276"/>
      <c r="F4" s="276"/>
      <c r="G4" s="276"/>
      <c r="H4" s="276" t="s">
        <v>12</v>
      </c>
      <c r="I4" s="276" t="s">
        <v>13</v>
      </c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12.75" customHeight="1">
      <c r="A5" s="276"/>
      <c r="B5" s="276"/>
      <c r="C5" s="276"/>
      <c r="D5" s="276"/>
      <c r="E5" s="276"/>
      <c r="F5" s="276"/>
      <c r="G5" s="276"/>
      <c r="H5" s="276"/>
      <c r="I5" s="276" t="s">
        <v>14</v>
      </c>
      <c r="J5" s="276" t="s">
        <v>15</v>
      </c>
      <c r="K5" s="276"/>
      <c r="L5" s="276"/>
      <c r="M5" s="276"/>
      <c r="N5" s="276"/>
      <c r="O5" s="276"/>
      <c r="P5" s="276"/>
      <c r="Q5" s="276"/>
      <c r="R5" s="276" t="s">
        <v>16</v>
      </c>
      <c r="S5" s="276" t="s">
        <v>15</v>
      </c>
      <c r="T5" s="276"/>
      <c r="U5" s="276"/>
      <c r="V5" s="276"/>
      <c r="W5" s="276"/>
    </row>
    <row r="6" spans="1:23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 t="s">
        <v>56</v>
      </c>
      <c r="K6" s="276" t="s">
        <v>15</v>
      </c>
      <c r="L6" s="276"/>
      <c r="M6" s="276" t="s">
        <v>17</v>
      </c>
      <c r="N6" s="276" t="s">
        <v>18</v>
      </c>
      <c r="O6" s="276" t="s">
        <v>19</v>
      </c>
      <c r="P6" s="276" t="s">
        <v>20</v>
      </c>
      <c r="Q6" s="276" t="s">
        <v>21</v>
      </c>
      <c r="R6" s="276"/>
      <c r="S6" s="276" t="s">
        <v>22</v>
      </c>
      <c r="T6" s="276" t="s">
        <v>23</v>
      </c>
      <c r="U6" s="276"/>
      <c r="V6" s="276" t="s">
        <v>24</v>
      </c>
      <c r="W6" s="276" t="s">
        <v>25</v>
      </c>
    </row>
    <row r="7" spans="1:23" ht="61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29" t="s">
        <v>26</v>
      </c>
      <c r="L7" s="229" t="s">
        <v>57</v>
      </c>
      <c r="M7" s="276"/>
      <c r="N7" s="276"/>
      <c r="O7" s="276"/>
      <c r="P7" s="276"/>
      <c r="Q7" s="276"/>
      <c r="R7" s="276"/>
      <c r="S7" s="276"/>
      <c r="T7" s="276" t="s">
        <v>27</v>
      </c>
      <c r="U7" s="276"/>
      <c r="V7" s="276"/>
      <c r="W7" s="276"/>
    </row>
    <row r="8" spans="1:23" ht="8.25">
      <c r="A8" s="230" t="s">
        <v>4</v>
      </c>
      <c r="B8" s="230" t="s">
        <v>5</v>
      </c>
      <c r="C8" s="230" t="s">
        <v>6</v>
      </c>
      <c r="D8" s="277" t="s">
        <v>7</v>
      </c>
      <c r="E8" s="277"/>
      <c r="F8" s="277"/>
      <c r="G8" s="277"/>
      <c r="H8" s="230" t="s">
        <v>8</v>
      </c>
      <c r="I8" s="230" t="s">
        <v>37</v>
      </c>
      <c r="J8" s="230" t="s">
        <v>38</v>
      </c>
      <c r="K8" s="230" t="s">
        <v>39</v>
      </c>
      <c r="L8" s="230" t="s">
        <v>40</v>
      </c>
      <c r="M8" s="230" t="s">
        <v>41</v>
      </c>
      <c r="N8" s="230" t="s">
        <v>42</v>
      </c>
      <c r="O8" s="230" t="s">
        <v>43</v>
      </c>
      <c r="P8" s="230" t="s">
        <v>44</v>
      </c>
      <c r="Q8" s="230" t="s">
        <v>45</v>
      </c>
      <c r="R8" s="230" t="s">
        <v>46</v>
      </c>
      <c r="S8" s="230" t="s">
        <v>47</v>
      </c>
      <c r="T8" s="277" t="s">
        <v>48</v>
      </c>
      <c r="U8" s="277"/>
      <c r="V8" s="230" t="s">
        <v>49</v>
      </c>
      <c r="W8" s="230" t="s">
        <v>50</v>
      </c>
    </row>
    <row r="9" spans="1:23" ht="12.75" customHeight="1">
      <c r="A9" s="276" t="s">
        <v>218</v>
      </c>
      <c r="B9" s="276" t="s">
        <v>36</v>
      </c>
      <c r="C9" s="276" t="s">
        <v>36</v>
      </c>
      <c r="D9" s="273" t="s">
        <v>258</v>
      </c>
      <c r="E9" s="273"/>
      <c r="F9" s="273" t="s">
        <v>51</v>
      </c>
      <c r="G9" s="273"/>
      <c r="H9" s="228">
        <v>17857939</v>
      </c>
      <c r="I9" s="228">
        <v>11107100</v>
      </c>
      <c r="J9" s="228">
        <v>10657100</v>
      </c>
      <c r="K9" s="228">
        <v>2146</v>
      </c>
      <c r="L9" s="228">
        <v>10654954</v>
      </c>
      <c r="M9" s="228">
        <v>450000</v>
      </c>
      <c r="N9" s="228">
        <v>0</v>
      </c>
      <c r="O9" s="228">
        <v>0</v>
      </c>
      <c r="P9" s="228">
        <v>0</v>
      </c>
      <c r="Q9" s="228">
        <v>0</v>
      </c>
      <c r="R9" s="228">
        <v>6750839</v>
      </c>
      <c r="S9" s="228">
        <v>6750839</v>
      </c>
      <c r="T9" s="274">
        <v>1573695</v>
      </c>
      <c r="U9" s="274"/>
      <c r="V9" s="228">
        <v>0</v>
      </c>
      <c r="W9" s="228">
        <v>0</v>
      </c>
    </row>
    <row r="10" spans="1:23" ht="12.75" customHeight="1">
      <c r="A10" s="276"/>
      <c r="B10" s="276"/>
      <c r="C10" s="276"/>
      <c r="D10" s="273"/>
      <c r="E10" s="273"/>
      <c r="F10" s="273" t="s">
        <v>52</v>
      </c>
      <c r="G10" s="273"/>
      <c r="H10" s="228">
        <v>-395000</v>
      </c>
      <c r="I10" s="228">
        <v>-50000</v>
      </c>
      <c r="J10" s="228">
        <v>-50000</v>
      </c>
      <c r="K10" s="228">
        <v>0</v>
      </c>
      <c r="L10" s="228">
        <v>-50000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-345000</v>
      </c>
      <c r="S10" s="228">
        <v>-345000</v>
      </c>
      <c r="T10" s="274">
        <v>0</v>
      </c>
      <c r="U10" s="274"/>
      <c r="V10" s="228">
        <v>0</v>
      </c>
      <c r="W10" s="228">
        <v>0</v>
      </c>
    </row>
    <row r="11" spans="1:23" ht="12.75" customHeight="1">
      <c r="A11" s="276"/>
      <c r="B11" s="276"/>
      <c r="C11" s="276"/>
      <c r="D11" s="273"/>
      <c r="E11" s="273"/>
      <c r="F11" s="273" t="s">
        <v>53</v>
      </c>
      <c r="G11" s="273"/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0</v>
      </c>
      <c r="S11" s="228">
        <v>0</v>
      </c>
      <c r="T11" s="274">
        <v>0</v>
      </c>
      <c r="U11" s="274"/>
      <c r="V11" s="228">
        <v>0</v>
      </c>
      <c r="W11" s="228">
        <v>0</v>
      </c>
    </row>
    <row r="12" spans="1:23" ht="12.75" customHeight="1">
      <c r="A12" s="276"/>
      <c r="B12" s="276"/>
      <c r="C12" s="276"/>
      <c r="D12" s="273"/>
      <c r="E12" s="273"/>
      <c r="F12" s="273" t="s">
        <v>54</v>
      </c>
      <c r="G12" s="273"/>
      <c r="H12" s="228">
        <v>17462939</v>
      </c>
      <c r="I12" s="228">
        <v>11057100</v>
      </c>
      <c r="J12" s="228">
        <v>10607100</v>
      </c>
      <c r="K12" s="228">
        <v>2146</v>
      </c>
      <c r="L12" s="228">
        <v>10604954</v>
      </c>
      <c r="M12" s="228">
        <v>450000</v>
      </c>
      <c r="N12" s="228">
        <v>0</v>
      </c>
      <c r="O12" s="228">
        <v>0</v>
      </c>
      <c r="P12" s="228">
        <v>0</v>
      </c>
      <c r="Q12" s="228">
        <v>0</v>
      </c>
      <c r="R12" s="228">
        <v>6405839</v>
      </c>
      <c r="S12" s="228">
        <v>6405839</v>
      </c>
      <c r="T12" s="274">
        <v>1573695</v>
      </c>
      <c r="U12" s="274"/>
      <c r="V12" s="228">
        <v>0</v>
      </c>
      <c r="W12" s="228">
        <v>0</v>
      </c>
    </row>
    <row r="13" spans="1:23" ht="12.75" customHeight="1">
      <c r="A13" s="276" t="s">
        <v>36</v>
      </c>
      <c r="B13" s="276" t="s">
        <v>217</v>
      </c>
      <c r="C13" s="276" t="s">
        <v>36</v>
      </c>
      <c r="D13" s="273" t="s">
        <v>583</v>
      </c>
      <c r="E13" s="273"/>
      <c r="F13" s="273" t="s">
        <v>51</v>
      </c>
      <c r="G13" s="273"/>
      <c r="H13" s="228">
        <v>13332378</v>
      </c>
      <c r="I13" s="228">
        <v>6581539</v>
      </c>
      <c r="J13" s="228">
        <v>6581539</v>
      </c>
      <c r="K13" s="228">
        <v>0</v>
      </c>
      <c r="L13" s="228">
        <v>6581539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6750839</v>
      </c>
      <c r="S13" s="228">
        <v>6750839</v>
      </c>
      <c r="T13" s="274">
        <v>1573695</v>
      </c>
      <c r="U13" s="274"/>
      <c r="V13" s="228">
        <v>0</v>
      </c>
      <c r="W13" s="228">
        <v>0</v>
      </c>
    </row>
    <row r="14" spans="1:23" ht="12.75" customHeight="1">
      <c r="A14" s="276"/>
      <c r="B14" s="276"/>
      <c r="C14" s="276"/>
      <c r="D14" s="273"/>
      <c r="E14" s="273"/>
      <c r="F14" s="273" t="s">
        <v>52</v>
      </c>
      <c r="G14" s="273"/>
      <c r="H14" s="228">
        <v>-345000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-345000</v>
      </c>
      <c r="S14" s="228">
        <v>-345000</v>
      </c>
      <c r="T14" s="274">
        <v>0</v>
      </c>
      <c r="U14" s="274"/>
      <c r="V14" s="228">
        <v>0</v>
      </c>
      <c r="W14" s="228">
        <v>0</v>
      </c>
    </row>
    <row r="15" spans="1:23" ht="12.75" customHeight="1">
      <c r="A15" s="276"/>
      <c r="B15" s="276"/>
      <c r="C15" s="276"/>
      <c r="D15" s="273"/>
      <c r="E15" s="273"/>
      <c r="F15" s="273" t="s">
        <v>53</v>
      </c>
      <c r="G15" s="273"/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74">
        <v>0</v>
      </c>
      <c r="U15" s="274"/>
      <c r="V15" s="228">
        <v>0</v>
      </c>
      <c r="W15" s="228">
        <v>0</v>
      </c>
    </row>
    <row r="16" spans="1:23" ht="12.75" customHeight="1">
      <c r="A16" s="276"/>
      <c r="B16" s="276"/>
      <c r="C16" s="276"/>
      <c r="D16" s="273"/>
      <c r="E16" s="273"/>
      <c r="F16" s="273" t="s">
        <v>54</v>
      </c>
      <c r="G16" s="273"/>
      <c r="H16" s="228">
        <v>12987378</v>
      </c>
      <c r="I16" s="228">
        <v>6581539</v>
      </c>
      <c r="J16" s="228">
        <v>6581539</v>
      </c>
      <c r="K16" s="228">
        <v>0</v>
      </c>
      <c r="L16" s="228">
        <v>6581539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6405839</v>
      </c>
      <c r="S16" s="228">
        <v>6405839</v>
      </c>
      <c r="T16" s="274">
        <v>1573695</v>
      </c>
      <c r="U16" s="274"/>
      <c r="V16" s="228">
        <v>0</v>
      </c>
      <c r="W16" s="228">
        <v>0</v>
      </c>
    </row>
    <row r="17" spans="1:23" ht="12.75" customHeight="1">
      <c r="A17" s="276" t="s">
        <v>36</v>
      </c>
      <c r="B17" s="276" t="s">
        <v>263</v>
      </c>
      <c r="C17" s="276" t="s">
        <v>36</v>
      </c>
      <c r="D17" s="273" t="s">
        <v>9</v>
      </c>
      <c r="E17" s="273"/>
      <c r="F17" s="273" t="s">
        <v>51</v>
      </c>
      <c r="G17" s="273"/>
      <c r="H17" s="228">
        <v>1518750</v>
      </c>
      <c r="I17" s="228">
        <v>1518750</v>
      </c>
      <c r="J17" s="228">
        <v>1518750</v>
      </c>
      <c r="K17" s="228">
        <v>2146</v>
      </c>
      <c r="L17" s="228">
        <v>1516604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  <c r="S17" s="228">
        <v>0</v>
      </c>
      <c r="T17" s="274">
        <v>0</v>
      </c>
      <c r="U17" s="274"/>
      <c r="V17" s="228">
        <v>0</v>
      </c>
      <c r="W17" s="228">
        <v>0</v>
      </c>
    </row>
    <row r="18" spans="1:23" ht="12.75" customHeight="1">
      <c r="A18" s="276"/>
      <c r="B18" s="276"/>
      <c r="C18" s="276"/>
      <c r="D18" s="273"/>
      <c r="E18" s="273"/>
      <c r="F18" s="273" t="s">
        <v>52</v>
      </c>
      <c r="G18" s="273"/>
      <c r="H18" s="228">
        <v>-50000</v>
      </c>
      <c r="I18" s="228">
        <v>-50000</v>
      </c>
      <c r="J18" s="228">
        <v>-50000</v>
      </c>
      <c r="K18" s="228">
        <v>0</v>
      </c>
      <c r="L18" s="228">
        <v>-50000</v>
      </c>
      <c r="M18" s="228">
        <v>0</v>
      </c>
      <c r="N18" s="228">
        <v>0</v>
      </c>
      <c r="O18" s="228">
        <v>0</v>
      </c>
      <c r="P18" s="228">
        <v>0</v>
      </c>
      <c r="Q18" s="228">
        <v>0</v>
      </c>
      <c r="R18" s="228">
        <v>0</v>
      </c>
      <c r="S18" s="228">
        <v>0</v>
      </c>
      <c r="T18" s="274">
        <v>0</v>
      </c>
      <c r="U18" s="274"/>
      <c r="V18" s="228">
        <v>0</v>
      </c>
      <c r="W18" s="228">
        <v>0</v>
      </c>
    </row>
    <row r="19" spans="1:23" ht="12.75" customHeight="1">
      <c r="A19" s="276"/>
      <c r="B19" s="276"/>
      <c r="C19" s="276"/>
      <c r="D19" s="273"/>
      <c r="E19" s="273"/>
      <c r="F19" s="273" t="s">
        <v>53</v>
      </c>
      <c r="G19" s="273"/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74">
        <v>0</v>
      </c>
      <c r="U19" s="274"/>
      <c r="V19" s="228">
        <v>0</v>
      </c>
      <c r="W19" s="228">
        <v>0</v>
      </c>
    </row>
    <row r="20" spans="1:23" ht="12.75" customHeight="1">
      <c r="A20" s="276"/>
      <c r="B20" s="276"/>
      <c r="C20" s="276"/>
      <c r="D20" s="273"/>
      <c r="E20" s="273"/>
      <c r="F20" s="273" t="s">
        <v>54</v>
      </c>
      <c r="G20" s="273"/>
      <c r="H20" s="228">
        <v>1468750</v>
      </c>
      <c r="I20" s="228">
        <v>1468750</v>
      </c>
      <c r="J20" s="228">
        <v>1468750</v>
      </c>
      <c r="K20" s="228">
        <v>2146</v>
      </c>
      <c r="L20" s="228">
        <v>1466604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74">
        <v>0</v>
      </c>
      <c r="U20" s="274"/>
      <c r="V20" s="228">
        <v>0</v>
      </c>
      <c r="W20" s="228">
        <v>0</v>
      </c>
    </row>
    <row r="21" spans="1:23" ht="12.75" customHeight="1">
      <c r="A21" s="276" t="s">
        <v>10</v>
      </c>
      <c r="B21" s="276" t="s">
        <v>36</v>
      </c>
      <c r="C21" s="276" t="s">
        <v>36</v>
      </c>
      <c r="D21" s="273" t="s">
        <v>406</v>
      </c>
      <c r="E21" s="273"/>
      <c r="F21" s="273" t="s">
        <v>51</v>
      </c>
      <c r="G21" s="273"/>
      <c r="H21" s="228">
        <v>27629730.24</v>
      </c>
      <c r="I21" s="228">
        <v>419461.1</v>
      </c>
      <c r="J21" s="228">
        <v>388125</v>
      </c>
      <c r="K21" s="228">
        <v>58856</v>
      </c>
      <c r="L21" s="228">
        <v>329269</v>
      </c>
      <c r="M21" s="228">
        <v>0</v>
      </c>
      <c r="N21" s="228">
        <v>0</v>
      </c>
      <c r="O21" s="228">
        <v>31336.1</v>
      </c>
      <c r="P21" s="228">
        <v>0</v>
      </c>
      <c r="Q21" s="228">
        <v>0</v>
      </c>
      <c r="R21" s="228">
        <v>27210269.14</v>
      </c>
      <c r="S21" s="228">
        <v>27210269.14</v>
      </c>
      <c r="T21" s="274">
        <v>5752139.14</v>
      </c>
      <c r="U21" s="274"/>
      <c r="V21" s="228">
        <v>0</v>
      </c>
      <c r="W21" s="228">
        <v>0</v>
      </c>
    </row>
    <row r="22" spans="1:23" ht="12.75" customHeight="1">
      <c r="A22" s="276"/>
      <c r="B22" s="276"/>
      <c r="C22" s="276"/>
      <c r="D22" s="273"/>
      <c r="E22" s="273"/>
      <c r="F22" s="273" t="s">
        <v>52</v>
      </c>
      <c r="G22" s="273"/>
      <c r="H22" s="228">
        <v>-2696145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-2696145</v>
      </c>
      <c r="S22" s="228">
        <v>-2696145</v>
      </c>
      <c r="T22" s="274">
        <v>0</v>
      </c>
      <c r="U22" s="274"/>
      <c r="V22" s="228">
        <v>0</v>
      </c>
      <c r="W22" s="228">
        <v>0</v>
      </c>
    </row>
    <row r="23" spans="1:23" ht="12.75" customHeight="1">
      <c r="A23" s="276"/>
      <c r="B23" s="276"/>
      <c r="C23" s="276"/>
      <c r="D23" s="273"/>
      <c r="E23" s="273"/>
      <c r="F23" s="273" t="s">
        <v>53</v>
      </c>
      <c r="G23" s="273"/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74">
        <v>0</v>
      </c>
      <c r="U23" s="274"/>
      <c r="V23" s="228">
        <v>0</v>
      </c>
      <c r="W23" s="228">
        <v>0</v>
      </c>
    </row>
    <row r="24" spans="1:23" ht="12.75" customHeight="1">
      <c r="A24" s="276"/>
      <c r="B24" s="276"/>
      <c r="C24" s="276"/>
      <c r="D24" s="273"/>
      <c r="E24" s="273"/>
      <c r="F24" s="273" t="s">
        <v>54</v>
      </c>
      <c r="G24" s="273"/>
      <c r="H24" s="228">
        <v>24933585.24</v>
      </c>
      <c r="I24" s="228">
        <v>419461.1</v>
      </c>
      <c r="J24" s="228">
        <v>388125</v>
      </c>
      <c r="K24" s="228">
        <v>58856</v>
      </c>
      <c r="L24" s="228">
        <v>329269</v>
      </c>
      <c r="M24" s="228">
        <v>0</v>
      </c>
      <c r="N24" s="228">
        <v>0</v>
      </c>
      <c r="O24" s="228">
        <v>31336.1</v>
      </c>
      <c r="P24" s="228">
        <v>0</v>
      </c>
      <c r="Q24" s="228">
        <v>0</v>
      </c>
      <c r="R24" s="228">
        <v>24514124.14</v>
      </c>
      <c r="S24" s="228">
        <v>24514124.14</v>
      </c>
      <c r="T24" s="274">
        <v>5752139.14</v>
      </c>
      <c r="U24" s="274"/>
      <c r="V24" s="228">
        <v>0</v>
      </c>
      <c r="W24" s="228">
        <v>0</v>
      </c>
    </row>
    <row r="25" spans="1:23" ht="12.75" customHeight="1">
      <c r="A25" s="276" t="s">
        <v>36</v>
      </c>
      <c r="B25" s="276" t="s">
        <v>407</v>
      </c>
      <c r="C25" s="276" t="s">
        <v>36</v>
      </c>
      <c r="D25" s="273" t="s">
        <v>408</v>
      </c>
      <c r="E25" s="273"/>
      <c r="F25" s="273" t="s">
        <v>51</v>
      </c>
      <c r="G25" s="273"/>
      <c r="H25" s="228">
        <v>27629730.24</v>
      </c>
      <c r="I25" s="228">
        <v>419461.1</v>
      </c>
      <c r="J25" s="228">
        <v>388125</v>
      </c>
      <c r="K25" s="228">
        <v>58856</v>
      </c>
      <c r="L25" s="228">
        <v>329269</v>
      </c>
      <c r="M25" s="228">
        <v>0</v>
      </c>
      <c r="N25" s="228">
        <v>0</v>
      </c>
      <c r="O25" s="228">
        <v>31336.1</v>
      </c>
      <c r="P25" s="228">
        <v>0</v>
      </c>
      <c r="Q25" s="228">
        <v>0</v>
      </c>
      <c r="R25" s="228">
        <v>27210269.14</v>
      </c>
      <c r="S25" s="228">
        <v>27210269.14</v>
      </c>
      <c r="T25" s="274">
        <v>5752139.14</v>
      </c>
      <c r="U25" s="274"/>
      <c r="V25" s="228">
        <v>0</v>
      </c>
      <c r="W25" s="228">
        <v>0</v>
      </c>
    </row>
    <row r="26" spans="1:23" ht="12.75" customHeight="1">
      <c r="A26" s="276"/>
      <c r="B26" s="276"/>
      <c r="C26" s="276"/>
      <c r="D26" s="273"/>
      <c r="E26" s="273"/>
      <c r="F26" s="273" t="s">
        <v>52</v>
      </c>
      <c r="G26" s="273"/>
      <c r="H26" s="228">
        <v>-2696145</v>
      </c>
      <c r="I26" s="228">
        <v>0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-2696145</v>
      </c>
      <c r="S26" s="228">
        <v>-2696145</v>
      </c>
      <c r="T26" s="274">
        <v>0</v>
      </c>
      <c r="U26" s="274"/>
      <c r="V26" s="228">
        <v>0</v>
      </c>
      <c r="W26" s="228">
        <v>0</v>
      </c>
    </row>
    <row r="27" spans="1:23" ht="12.75" customHeight="1">
      <c r="A27" s="276"/>
      <c r="B27" s="276"/>
      <c r="C27" s="276"/>
      <c r="D27" s="273"/>
      <c r="E27" s="273"/>
      <c r="F27" s="273" t="s">
        <v>53</v>
      </c>
      <c r="G27" s="273"/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74">
        <v>0</v>
      </c>
      <c r="U27" s="274"/>
      <c r="V27" s="228">
        <v>0</v>
      </c>
      <c r="W27" s="228">
        <v>0</v>
      </c>
    </row>
    <row r="28" spans="1:23" ht="12.75" customHeight="1">
      <c r="A28" s="276"/>
      <c r="B28" s="276"/>
      <c r="C28" s="276"/>
      <c r="D28" s="273"/>
      <c r="E28" s="273"/>
      <c r="F28" s="273" t="s">
        <v>54</v>
      </c>
      <c r="G28" s="273"/>
      <c r="H28" s="228">
        <v>24933585.24</v>
      </c>
      <c r="I28" s="228">
        <v>419461.1</v>
      </c>
      <c r="J28" s="228">
        <v>388125</v>
      </c>
      <c r="K28" s="228">
        <v>58856</v>
      </c>
      <c r="L28" s="228">
        <v>329269</v>
      </c>
      <c r="M28" s="228">
        <v>0</v>
      </c>
      <c r="N28" s="228">
        <v>0</v>
      </c>
      <c r="O28" s="228">
        <v>31336.1</v>
      </c>
      <c r="P28" s="228">
        <v>0</v>
      </c>
      <c r="Q28" s="228">
        <v>0</v>
      </c>
      <c r="R28" s="228">
        <v>24514124.14</v>
      </c>
      <c r="S28" s="228">
        <v>24514124.14</v>
      </c>
      <c r="T28" s="274">
        <v>5752139.14</v>
      </c>
      <c r="U28" s="274"/>
      <c r="V28" s="228">
        <v>0</v>
      </c>
      <c r="W28" s="228">
        <v>0</v>
      </c>
    </row>
    <row r="29" spans="1:23" ht="12.75" customHeight="1">
      <c r="A29" s="276" t="s">
        <v>285</v>
      </c>
      <c r="B29" s="276" t="s">
        <v>36</v>
      </c>
      <c r="C29" s="276" t="s">
        <v>36</v>
      </c>
      <c r="D29" s="273" t="s">
        <v>286</v>
      </c>
      <c r="E29" s="273"/>
      <c r="F29" s="273" t="s">
        <v>51</v>
      </c>
      <c r="G29" s="273"/>
      <c r="H29" s="228">
        <v>2923449</v>
      </c>
      <c r="I29" s="228">
        <v>1547955</v>
      </c>
      <c r="J29" s="228">
        <v>1529645</v>
      </c>
      <c r="K29" s="228">
        <v>687089</v>
      </c>
      <c r="L29" s="228">
        <v>842556</v>
      </c>
      <c r="M29" s="228">
        <v>0</v>
      </c>
      <c r="N29" s="228">
        <v>310</v>
      </c>
      <c r="O29" s="228">
        <v>18000</v>
      </c>
      <c r="P29" s="228">
        <v>0</v>
      </c>
      <c r="Q29" s="228">
        <v>0</v>
      </c>
      <c r="R29" s="228">
        <v>1375494</v>
      </c>
      <c r="S29" s="228">
        <v>1375494</v>
      </c>
      <c r="T29" s="274">
        <v>1325494</v>
      </c>
      <c r="U29" s="274"/>
      <c r="V29" s="228">
        <v>0</v>
      </c>
      <c r="W29" s="228">
        <v>0</v>
      </c>
    </row>
    <row r="30" spans="1:23" ht="12.75" customHeight="1">
      <c r="A30" s="276"/>
      <c r="B30" s="276"/>
      <c r="C30" s="276"/>
      <c r="D30" s="273"/>
      <c r="E30" s="273"/>
      <c r="F30" s="273" t="s">
        <v>52</v>
      </c>
      <c r="G30" s="273"/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74">
        <v>0</v>
      </c>
      <c r="U30" s="274"/>
      <c r="V30" s="228">
        <v>0</v>
      </c>
      <c r="W30" s="228">
        <v>0</v>
      </c>
    </row>
    <row r="31" spans="1:23" ht="12.75" customHeight="1">
      <c r="A31" s="276"/>
      <c r="B31" s="276"/>
      <c r="C31" s="276"/>
      <c r="D31" s="273"/>
      <c r="E31" s="273"/>
      <c r="F31" s="273" t="s">
        <v>53</v>
      </c>
      <c r="G31" s="273"/>
      <c r="H31" s="228">
        <v>12000</v>
      </c>
      <c r="I31" s="228">
        <v>12000</v>
      </c>
      <c r="J31" s="228">
        <v>12000</v>
      </c>
      <c r="K31" s="228">
        <v>0</v>
      </c>
      <c r="L31" s="228">
        <v>12000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74">
        <v>0</v>
      </c>
      <c r="U31" s="274"/>
      <c r="V31" s="228">
        <v>0</v>
      </c>
      <c r="W31" s="228">
        <v>0</v>
      </c>
    </row>
    <row r="32" spans="1:23" ht="12.75" customHeight="1">
      <c r="A32" s="276"/>
      <c r="B32" s="276"/>
      <c r="C32" s="276"/>
      <c r="D32" s="273"/>
      <c r="E32" s="273"/>
      <c r="F32" s="273" t="s">
        <v>54</v>
      </c>
      <c r="G32" s="273"/>
      <c r="H32" s="228">
        <v>2935449</v>
      </c>
      <c r="I32" s="228">
        <v>1559955</v>
      </c>
      <c r="J32" s="228">
        <v>1541645</v>
      </c>
      <c r="K32" s="228">
        <v>687089</v>
      </c>
      <c r="L32" s="228">
        <v>854556</v>
      </c>
      <c r="M32" s="228">
        <v>0</v>
      </c>
      <c r="N32" s="228">
        <v>310</v>
      </c>
      <c r="O32" s="228">
        <v>18000</v>
      </c>
      <c r="P32" s="228">
        <v>0</v>
      </c>
      <c r="Q32" s="228">
        <v>0</v>
      </c>
      <c r="R32" s="228">
        <v>1375494</v>
      </c>
      <c r="S32" s="228">
        <v>1375494</v>
      </c>
      <c r="T32" s="274">
        <v>1325494</v>
      </c>
      <c r="U32" s="274"/>
      <c r="V32" s="228">
        <v>0</v>
      </c>
      <c r="W32" s="228">
        <v>0</v>
      </c>
    </row>
    <row r="33" spans="1:23" ht="12.75" customHeight="1">
      <c r="A33" s="276" t="s">
        <v>36</v>
      </c>
      <c r="B33" s="276" t="s">
        <v>481</v>
      </c>
      <c r="C33" s="276" t="s">
        <v>36</v>
      </c>
      <c r="D33" s="273" t="s">
        <v>482</v>
      </c>
      <c r="E33" s="273"/>
      <c r="F33" s="273" t="s">
        <v>51</v>
      </c>
      <c r="G33" s="273"/>
      <c r="H33" s="228">
        <v>570100</v>
      </c>
      <c r="I33" s="228">
        <v>570100</v>
      </c>
      <c r="J33" s="228">
        <v>569790</v>
      </c>
      <c r="K33" s="228">
        <v>477089</v>
      </c>
      <c r="L33" s="228">
        <v>92701</v>
      </c>
      <c r="M33" s="228">
        <v>0</v>
      </c>
      <c r="N33" s="228">
        <v>310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74">
        <v>0</v>
      </c>
      <c r="U33" s="274"/>
      <c r="V33" s="228">
        <v>0</v>
      </c>
      <c r="W33" s="228">
        <v>0</v>
      </c>
    </row>
    <row r="34" spans="1:23" ht="12.75" customHeight="1">
      <c r="A34" s="276"/>
      <c r="B34" s="276"/>
      <c r="C34" s="276"/>
      <c r="D34" s="273"/>
      <c r="E34" s="273"/>
      <c r="F34" s="273" t="s">
        <v>52</v>
      </c>
      <c r="G34" s="273"/>
      <c r="H34" s="228">
        <v>0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28">
        <v>0</v>
      </c>
      <c r="T34" s="274">
        <v>0</v>
      </c>
      <c r="U34" s="274"/>
      <c r="V34" s="228">
        <v>0</v>
      </c>
      <c r="W34" s="228">
        <v>0</v>
      </c>
    </row>
    <row r="35" spans="1:23" ht="12.75" customHeight="1">
      <c r="A35" s="276"/>
      <c r="B35" s="276"/>
      <c r="C35" s="276"/>
      <c r="D35" s="273"/>
      <c r="E35" s="273"/>
      <c r="F35" s="273" t="s">
        <v>53</v>
      </c>
      <c r="G35" s="273"/>
      <c r="H35" s="228">
        <v>12000</v>
      </c>
      <c r="I35" s="228">
        <v>12000</v>
      </c>
      <c r="J35" s="228">
        <v>12000</v>
      </c>
      <c r="K35" s="228">
        <v>0</v>
      </c>
      <c r="L35" s="228">
        <v>12000</v>
      </c>
      <c r="M35" s="228">
        <v>0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28">
        <v>0</v>
      </c>
      <c r="T35" s="274">
        <v>0</v>
      </c>
      <c r="U35" s="274"/>
      <c r="V35" s="228">
        <v>0</v>
      </c>
      <c r="W35" s="228">
        <v>0</v>
      </c>
    </row>
    <row r="36" spans="1:23" ht="12.75" customHeight="1">
      <c r="A36" s="276"/>
      <c r="B36" s="276"/>
      <c r="C36" s="276"/>
      <c r="D36" s="273"/>
      <c r="E36" s="273"/>
      <c r="F36" s="273" t="s">
        <v>54</v>
      </c>
      <c r="G36" s="273"/>
      <c r="H36" s="228">
        <v>582100</v>
      </c>
      <c r="I36" s="228">
        <v>582100</v>
      </c>
      <c r="J36" s="228">
        <v>581790</v>
      </c>
      <c r="K36" s="228">
        <v>477089</v>
      </c>
      <c r="L36" s="228">
        <v>104701</v>
      </c>
      <c r="M36" s="228">
        <v>0</v>
      </c>
      <c r="N36" s="228">
        <v>310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74">
        <v>0</v>
      </c>
      <c r="U36" s="274"/>
      <c r="V36" s="228">
        <v>0</v>
      </c>
      <c r="W36" s="228">
        <v>0</v>
      </c>
    </row>
    <row r="37" spans="1:23" ht="12.75" customHeight="1">
      <c r="A37" s="276" t="s">
        <v>409</v>
      </c>
      <c r="B37" s="276" t="s">
        <v>36</v>
      </c>
      <c r="C37" s="276" t="s">
        <v>36</v>
      </c>
      <c r="D37" s="273" t="s">
        <v>410</v>
      </c>
      <c r="E37" s="273"/>
      <c r="F37" s="273" t="s">
        <v>51</v>
      </c>
      <c r="G37" s="273"/>
      <c r="H37" s="228">
        <v>20443112</v>
      </c>
      <c r="I37" s="228">
        <v>15646859</v>
      </c>
      <c r="J37" s="228">
        <v>15090859</v>
      </c>
      <c r="K37" s="228">
        <v>11203283</v>
      </c>
      <c r="L37" s="228">
        <v>3887576</v>
      </c>
      <c r="M37" s="228">
        <v>0</v>
      </c>
      <c r="N37" s="228">
        <v>556000</v>
      </c>
      <c r="O37" s="228">
        <v>0</v>
      </c>
      <c r="P37" s="228">
        <v>0</v>
      </c>
      <c r="Q37" s="228">
        <v>0</v>
      </c>
      <c r="R37" s="228">
        <v>4796253</v>
      </c>
      <c r="S37" s="228">
        <v>4796253</v>
      </c>
      <c r="T37" s="274">
        <v>0</v>
      </c>
      <c r="U37" s="274"/>
      <c r="V37" s="228">
        <v>0</v>
      </c>
      <c r="W37" s="228">
        <v>0</v>
      </c>
    </row>
    <row r="38" spans="1:23" ht="13.5" customHeight="1">
      <c r="A38" s="276"/>
      <c r="B38" s="276"/>
      <c r="C38" s="276"/>
      <c r="D38" s="273"/>
      <c r="E38" s="273"/>
      <c r="F38" s="273" t="s">
        <v>52</v>
      </c>
      <c r="G38" s="273"/>
      <c r="H38" s="228">
        <v>-25191</v>
      </c>
      <c r="I38" s="228">
        <v>-25191</v>
      </c>
      <c r="J38" s="228">
        <v>-25191</v>
      </c>
      <c r="K38" s="228">
        <v>0</v>
      </c>
      <c r="L38" s="228">
        <v>-25191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74">
        <v>0</v>
      </c>
      <c r="U38" s="274"/>
      <c r="V38" s="228">
        <v>0</v>
      </c>
      <c r="W38" s="228">
        <v>0</v>
      </c>
    </row>
    <row r="39" spans="1:23" ht="12" customHeight="1">
      <c r="A39" s="276"/>
      <c r="B39" s="276"/>
      <c r="C39" s="276"/>
      <c r="D39" s="273"/>
      <c r="E39" s="273"/>
      <c r="F39" s="273" t="s">
        <v>53</v>
      </c>
      <c r="G39" s="273"/>
      <c r="H39" s="228">
        <v>25191</v>
      </c>
      <c r="I39" s="228">
        <v>10000</v>
      </c>
      <c r="J39" s="228">
        <v>10000</v>
      </c>
      <c r="K39" s="228">
        <v>10000</v>
      </c>
      <c r="L39" s="228">
        <v>0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15191</v>
      </c>
      <c r="S39" s="228">
        <v>15191</v>
      </c>
      <c r="T39" s="274">
        <v>0</v>
      </c>
      <c r="U39" s="274"/>
      <c r="V39" s="228">
        <v>0</v>
      </c>
      <c r="W39" s="228">
        <v>0</v>
      </c>
    </row>
    <row r="40" spans="1:23" ht="14.25" customHeight="1">
      <c r="A40" s="276"/>
      <c r="B40" s="276"/>
      <c r="C40" s="276"/>
      <c r="D40" s="273"/>
      <c r="E40" s="273"/>
      <c r="F40" s="273" t="s">
        <v>54</v>
      </c>
      <c r="G40" s="273"/>
      <c r="H40" s="228">
        <v>20443112</v>
      </c>
      <c r="I40" s="228">
        <v>15631668</v>
      </c>
      <c r="J40" s="228">
        <v>15075668</v>
      </c>
      <c r="K40" s="228">
        <v>11213283</v>
      </c>
      <c r="L40" s="228">
        <v>3862385</v>
      </c>
      <c r="M40" s="228">
        <v>0</v>
      </c>
      <c r="N40" s="228">
        <v>556000</v>
      </c>
      <c r="O40" s="228">
        <v>0</v>
      </c>
      <c r="P40" s="228">
        <v>0</v>
      </c>
      <c r="Q40" s="228">
        <v>0</v>
      </c>
      <c r="R40" s="228">
        <v>4811444</v>
      </c>
      <c r="S40" s="228">
        <v>4811444</v>
      </c>
      <c r="T40" s="274">
        <v>0</v>
      </c>
      <c r="U40" s="274"/>
      <c r="V40" s="228">
        <v>0</v>
      </c>
      <c r="W40" s="228">
        <v>0</v>
      </c>
    </row>
    <row r="41" spans="1:23" ht="15.75" customHeight="1">
      <c r="A41" s="276" t="s">
        <v>36</v>
      </c>
      <c r="B41" s="276" t="s">
        <v>411</v>
      </c>
      <c r="C41" s="276" t="s">
        <v>36</v>
      </c>
      <c r="D41" s="273" t="s">
        <v>412</v>
      </c>
      <c r="E41" s="273"/>
      <c r="F41" s="273" t="s">
        <v>51</v>
      </c>
      <c r="G41" s="273"/>
      <c r="H41" s="228">
        <v>18362587</v>
      </c>
      <c r="I41" s="228">
        <v>13566334</v>
      </c>
      <c r="J41" s="228">
        <v>13510334</v>
      </c>
      <c r="K41" s="228">
        <v>11203283</v>
      </c>
      <c r="L41" s="228">
        <v>2307051</v>
      </c>
      <c r="M41" s="228">
        <v>0</v>
      </c>
      <c r="N41" s="228">
        <v>56000</v>
      </c>
      <c r="O41" s="228">
        <v>0</v>
      </c>
      <c r="P41" s="228">
        <v>0</v>
      </c>
      <c r="Q41" s="228">
        <v>0</v>
      </c>
      <c r="R41" s="228">
        <v>4796253</v>
      </c>
      <c r="S41" s="228">
        <v>4796253</v>
      </c>
      <c r="T41" s="274">
        <v>0</v>
      </c>
      <c r="U41" s="274"/>
      <c r="V41" s="228">
        <v>0</v>
      </c>
      <c r="W41" s="228">
        <v>0</v>
      </c>
    </row>
    <row r="42" spans="1:23" ht="16.5" customHeight="1">
      <c r="A42" s="276"/>
      <c r="B42" s="276"/>
      <c r="C42" s="276"/>
      <c r="D42" s="273"/>
      <c r="E42" s="273"/>
      <c r="F42" s="273" t="s">
        <v>52</v>
      </c>
      <c r="G42" s="273"/>
      <c r="H42" s="228">
        <v>-25191</v>
      </c>
      <c r="I42" s="228">
        <v>-25191</v>
      </c>
      <c r="J42" s="228">
        <v>-25191</v>
      </c>
      <c r="K42" s="228">
        <v>0</v>
      </c>
      <c r="L42" s="228">
        <v>-25191</v>
      </c>
      <c r="M42" s="228">
        <v>0</v>
      </c>
      <c r="N42" s="228">
        <v>0</v>
      </c>
      <c r="O42" s="228">
        <v>0</v>
      </c>
      <c r="P42" s="228">
        <v>0</v>
      </c>
      <c r="Q42" s="228">
        <v>0</v>
      </c>
      <c r="R42" s="228">
        <v>0</v>
      </c>
      <c r="S42" s="228">
        <v>0</v>
      </c>
      <c r="T42" s="274">
        <v>0</v>
      </c>
      <c r="U42" s="274"/>
      <c r="V42" s="228">
        <v>0</v>
      </c>
      <c r="W42" s="228">
        <v>0</v>
      </c>
    </row>
    <row r="43" spans="1:23" ht="12" customHeight="1">
      <c r="A43" s="276"/>
      <c r="B43" s="276"/>
      <c r="C43" s="276"/>
      <c r="D43" s="273"/>
      <c r="E43" s="273"/>
      <c r="F43" s="273" t="s">
        <v>53</v>
      </c>
      <c r="G43" s="273"/>
      <c r="H43" s="228">
        <v>25191</v>
      </c>
      <c r="I43" s="228">
        <v>10000</v>
      </c>
      <c r="J43" s="228">
        <v>10000</v>
      </c>
      <c r="K43" s="228">
        <v>10000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15191</v>
      </c>
      <c r="S43" s="228">
        <v>15191</v>
      </c>
      <c r="T43" s="274">
        <v>0</v>
      </c>
      <c r="U43" s="274"/>
      <c r="V43" s="228">
        <v>0</v>
      </c>
      <c r="W43" s="228">
        <v>0</v>
      </c>
    </row>
    <row r="44" spans="1:23" ht="15.75" customHeight="1">
      <c r="A44" s="276"/>
      <c r="B44" s="276"/>
      <c r="C44" s="276"/>
      <c r="D44" s="273"/>
      <c r="E44" s="273"/>
      <c r="F44" s="273" t="s">
        <v>54</v>
      </c>
      <c r="G44" s="273"/>
      <c r="H44" s="228">
        <v>18362587</v>
      </c>
      <c r="I44" s="228">
        <v>13551143</v>
      </c>
      <c r="J44" s="228">
        <v>13495143</v>
      </c>
      <c r="K44" s="228">
        <v>11213283</v>
      </c>
      <c r="L44" s="228">
        <v>2281860</v>
      </c>
      <c r="M44" s="228">
        <v>0</v>
      </c>
      <c r="N44" s="228">
        <v>56000</v>
      </c>
      <c r="O44" s="228">
        <v>0</v>
      </c>
      <c r="P44" s="228">
        <v>0</v>
      </c>
      <c r="Q44" s="228">
        <v>0</v>
      </c>
      <c r="R44" s="228">
        <v>4811444</v>
      </c>
      <c r="S44" s="228">
        <v>4811444</v>
      </c>
      <c r="T44" s="274">
        <v>0</v>
      </c>
      <c r="U44" s="274"/>
      <c r="V44" s="228">
        <v>0</v>
      </c>
      <c r="W44" s="228">
        <v>0</v>
      </c>
    </row>
    <row r="45" spans="1:23" ht="13.5" customHeight="1">
      <c r="A45" s="276" t="s">
        <v>232</v>
      </c>
      <c r="B45" s="276" t="s">
        <v>36</v>
      </c>
      <c r="C45" s="276" t="s">
        <v>36</v>
      </c>
      <c r="D45" s="273" t="s">
        <v>233</v>
      </c>
      <c r="E45" s="273"/>
      <c r="F45" s="273" t="s">
        <v>51</v>
      </c>
      <c r="G45" s="273"/>
      <c r="H45" s="228">
        <v>6214151</v>
      </c>
      <c r="I45" s="228">
        <v>6171151</v>
      </c>
      <c r="J45" s="228">
        <v>5956742</v>
      </c>
      <c r="K45" s="228">
        <v>5244395</v>
      </c>
      <c r="L45" s="228">
        <v>712347</v>
      </c>
      <c r="M45" s="228">
        <v>0</v>
      </c>
      <c r="N45" s="228">
        <v>214409</v>
      </c>
      <c r="O45" s="228">
        <v>0</v>
      </c>
      <c r="P45" s="228">
        <v>0</v>
      </c>
      <c r="Q45" s="228">
        <v>0</v>
      </c>
      <c r="R45" s="228">
        <v>43000</v>
      </c>
      <c r="S45" s="228">
        <v>43000</v>
      </c>
      <c r="T45" s="274">
        <v>0</v>
      </c>
      <c r="U45" s="274"/>
      <c r="V45" s="228">
        <v>0</v>
      </c>
      <c r="W45" s="228">
        <v>0</v>
      </c>
    </row>
    <row r="46" spans="1:23" ht="15" customHeight="1">
      <c r="A46" s="276"/>
      <c r="B46" s="276"/>
      <c r="C46" s="276"/>
      <c r="D46" s="273"/>
      <c r="E46" s="273"/>
      <c r="F46" s="273" t="s">
        <v>52</v>
      </c>
      <c r="G46" s="273"/>
      <c r="H46" s="228">
        <v>-32608</v>
      </c>
      <c r="I46" s="228">
        <v>-32608</v>
      </c>
      <c r="J46" s="228">
        <v>-20752</v>
      </c>
      <c r="K46" s="228">
        <v>-20752</v>
      </c>
      <c r="L46" s="228">
        <v>0</v>
      </c>
      <c r="M46" s="228">
        <v>0</v>
      </c>
      <c r="N46" s="228">
        <v>-11856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74">
        <v>0</v>
      </c>
      <c r="U46" s="274"/>
      <c r="V46" s="228">
        <v>0</v>
      </c>
      <c r="W46" s="228">
        <v>0</v>
      </c>
    </row>
    <row r="47" spans="1:23" ht="18" customHeight="1">
      <c r="A47" s="276"/>
      <c r="B47" s="276"/>
      <c r="C47" s="276"/>
      <c r="D47" s="273"/>
      <c r="E47" s="273"/>
      <c r="F47" s="273" t="s">
        <v>53</v>
      </c>
      <c r="G47" s="273"/>
      <c r="H47" s="228">
        <v>36108</v>
      </c>
      <c r="I47" s="228">
        <v>36108</v>
      </c>
      <c r="J47" s="228">
        <v>36108</v>
      </c>
      <c r="K47" s="228">
        <v>0</v>
      </c>
      <c r="L47" s="228">
        <v>36108</v>
      </c>
      <c r="M47" s="228">
        <v>0</v>
      </c>
      <c r="N47" s="228">
        <v>0</v>
      </c>
      <c r="O47" s="228">
        <v>0</v>
      </c>
      <c r="P47" s="228">
        <v>0</v>
      </c>
      <c r="Q47" s="228">
        <v>0</v>
      </c>
      <c r="R47" s="228">
        <v>0</v>
      </c>
      <c r="S47" s="228">
        <v>0</v>
      </c>
      <c r="T47" s="274">
        <v>0</v>
      </c>
      <c r="U47" s="274"/>
      <c r="V47" s="228">
        <v>0</v>
      </c>
      <c r="W47" s="228">
        <v>0</v>
      </c>
    </row>
    <row r="48" spans="1:23" ht="16.5" customHeight="1">
      <c r="A48" s="276"/>
      <c r="B48" s="276"/>
      <c r="C48" s="276"/>
      <c r="D48" s="273"/>
      <c r="E48" s="273"/>
      <c r="F48" s="273" t="s">
        <v>54</v>
      </c>
      <c r="G48" s="273"/>
      <c r="H48" s="228">
        <v>6217651</v>
      </c>
      <c r="I48" s="228">
        <v>6174651</v>
      </c>
      <c r="J48" s="228">
        <v>5972098</v>
      </c>
      <c r="K48" s="228">
        <v>5223643</v>
      </c>
      <c r="L48" s="228">
        <v>748455</v>
      </c>
      <c r="M48" s="228">
        <v>0</v>
      </c>
      <c r="N48" s="228">
        <v>202553</v>
      </c>
      <c r="O48" s="228">
        <v>0</v>
      </c>
      <c r="P48" s="228">
        <v>0</v>
      </c>
      <c r="Q48" s="228">
        <v>0</v>
      </c>
      <c r="R48" s="228">
        <v>43000</v>
      </c>
      <c r="S48" s="228">
        <v>43000</v>
      </c>
      <c r="T48" s="274">
        <v>0</v>
      </c>
      <c r="U48" s="274"/>
      <c r="V48" s="228">
        <v>0</v>
      </c>
      <c r="W48" s="228">
        <v>0</v>
      </c>
    </row>
    <row r="49" spans="1:23" ht="12" customHeight="1">
      <c r="A49" s="276" t="s">
        <v>36</v>
      </c>
      <c r="B49" s="276" t="s">
        <v>234</v>
      </c>
      <c r="C49" s="276" t="s">
        <v>36</v>
      </c>
      <c r="D49" s="273" t="s">
        <v>235</v>
      </c>
      <c r="E49" s="273"/>
      <c r="F49" s="273" t="s">
        <v>51</v>
      </c>
      <c r="G49" s="273"/>
      <c r="H49" s="228">
        <v>5919151</v>
      </c>
      <c r="I49" s="228">
        <v>5919151</v>
      </c>
      <c r="J49" s="228">
        <v>5714742</v>
      </c>
      <c r="K49" s="228">
        <v>5244395</v>
      </c>
      <c r="L49" s="228">
        <v>470347</v>
      </c>
      <c r="M49" s="228">
        <v>0</v>
      </c>
      <c r="N49" s="228">
        <v>204409</v>
      </c>
      <c r="O49" s="228">
        <v>0</v>
      </c>
      <c r="P49" s="228">
        <v>0</v>
      </c>
      <c r="Q49" s="228">
        <v>0</v>
      </c>
      <c r="R49" s="228">
        <v>0</v>
      </c>
      <c r="S49" s="228">
        <v>0</v>
      </c>
      <c r="T49" s="274">
        <v>0</v>
      </c>
      <c r="U49" s="274"/>
      <c r="V49" s="228">
        <v>0</v>
      </c>
      <c r="W49" s="228">
        <v>0</v>
      </c>
    </row>
    <row r="50" spans="1:23" ht="12.75" customHeight="1">
      <c r="A50" s="276"/>
      <c r="B50" s="276"/>
      <c r="C50" s="276"/>
      <c r="D50" s="273"/>
      <c r="E50" s="273"/>
      <c r="F50" s="273" t="s">
        <v>52</v>
      </c>
      <c r="G50" s="273"/>
      <c r="H50" s="228">
        <v>-32608</v>
      </c>
      <c r="I50" s="228">
        <v>-32608</v>
      </c>
      <c r="J50" s="228">
        <v>-20752</v>
      </c>
      <c r="K50" s="228">
        <v>-20752</v>
      </c>
      <c r="L50" s="228">
        <v>0</v>
      </c>
      <c r="M50" s="228">
        <v>0</v>
      </c>
      <c r="N50" s="228">
        <v>-11856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74">
        <v>0</v>
      </c>
      <c r="U50" s="274"/>
      <c r="V50" s="228">
        <v>0</v>
      </c>
      <c r="W50" s="228">
        <v>0</v>
      </c>
    </row>
    <row r="51" spans="1:23" ht="12" customHeight="1">
      <c r="A51" s="276"/>
      <c r="B51" s="276"/>
      <c r="C51" s="276"/>
      <c r="D51" s="273"/>
      <c r="E51" s="273"/>
      <c r="F51" s="273" t="s">
        <v>53</v>
      </c>
      <c r="G51" s="273"/>
      <c r="H51" s="228">
        <v>36108</v>
      </c>
      <c r="I51" s="228">
        <v>36108</v>
      </c>
      <c r="J51" s="228">
        <v>36108</v>
      </c>
      <c r="K51" s="228">
        <v>0</v>
      </c>
      <c r="L51" s="228">
        <v>36108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74">
        <v>0</v>
      </c>
      <c r="U51" s="274"/>
      <c r="V51" s="228">
        <v>0</v>
      </c>
      <c r="W51" s="228">
        <v>0</v>
      </c>
    </row>
    <row r="52" spans="1:23" ht="14.25" customHeight="1">
      <c r="A52" s="276"/>
      <c r="B52" s="276"/>
      <c r="C52" s="276"/>
      <c r="D52" s="273"/>
      <c r="E52" s="273"/>
      <c r="F52" s="273" t="s">
        <v>54</v>
      </c>
      <c r="G52" s="273"/>
      <c r="H52" s="228">
        <v>5922651</v>
      </c>
      <c r="I52" s="228">
        <v>5922651</v>
      </c>
      <c r="J52" s="228">
        <v>5730098</v>
      </c>
      <c r="K52" s="228">
        <v>5223643</v>
      </c>
      <c r="L52" s="228">
        <v>506455</v>
      </c>
      <c r="M52" s="228">
        <v>0</v>
      </c>
      <c r="N52" s="228">
        <v>192553</v>
      </c>
      <c r="O52" s="228">
        <v>0</v>
      </c>
      <c r="P52" s="228">
        <v>0</v>
      </c>
      <c r="Q52" s="228">
        <v>0</v>
      </c>
      <c r="R52" s="228">
        <v>0</v>
      </c>
      <c r="S52" s="228">
        <v>0</v>
      </c>
      <c r="T52" s="274">
        <v>0</v>
      </c>
      <c r="U52" s="274"/>
      <c r="V52" s="228">
        <v>0</v>
      </c>
      <c r="W52" s="228">
        <v>0</v>
      </c>
    </row>
    <row r="53" spans="1:23" ht="14.25" customHeight="1">
      <c r="A53" s="276" t="s">
        <v>59</v>
      </c>
      <c r="B53" s="276" t="s">
        <v>36</v>
      </c>
      <c r="C53" s="276" t="s">
        <v>36</v>
      </c>
      <c r="D53" s="273" t="s">
        <v>58</v>
      </c>
      <c r="E53" s="273"/>
      <c r="F53" s="273" t="s">
        <v>51</v>
      </c>
      <c r="G53" s="273"/>
      <c r="H53" s="228">
        <v>34232003.63</v>
      </c>
      <c r="I53" s="228">
        <v>33523427.63</v>
      </c>
      <c r="J53" s="228">
        <v>29715982.16</v>
      </c>
      <c r="K53" s="228">
        <v>26123587.72</v>
      </c>
      <c r="L53" s="228">
        <v>3592394.44</v>
      </c>
      <c r="M53" s="228">
        <v>2796316.18</v>
      </c>
      <c r="N53" s="228">
        <v>838294.29</v>
      </c>
      <c r="O53" s="228">
        <v>172835</v>
      </c>
      <c r="P53" s="228">
        <v>0</v>
      </c>
      <c r="Q53" s="228">
        <v>0</v>
      </c>
      <c r="R53" s="228">
        <v>708576</v>
      </c>
      <c r="S53" s="228">
        <v>708576</v>
      </c>
      <c r="T53" s="274">
        <v>0</v>
      </c>
      <c r="U53" s="274"/>
      <c r="V53" s="228">
        <v>0</v>
      </c>
      <c r="W53" s="228">
        <v>0</v>
      </c>
    </row>
    <row r="54" spans="1:23" ht="12.75" customHeight="1">
      <c r="A54" s="276"/>
      <c r="B54" s="276"/>
      <c r="C54" s="276"/>
      <c r="D54" s="273"/>
      <c r="E54" s="273"/>
      <c r="F54" s="273" t="s">
        <v>52</v>
      </c>
      <c r="G54" s="273"/>
      <c r="H54" s="228">
        <v>-133665</v>
      </c>
      <c r="I54" s="228">
        <v>-133665</v>
      </c>
      <c r="J54" s="228">
        <v>-120025</v>
      </c>
      <c r="K54" s="228">
        <v>-31043</v>
      </c>
      <c r="L54" s="228">
        <v>-88982</v>
      </c>
      <c r="M54" s="228">
        <v>-12000</v>
      </c>
      <c r="N54" s="228">
        <v>-1640</v>
      </c>
      <c r="O54" s="228">
        <v>0</v>
      </c>
      <c r="P54" s="228">
        <v>0</v>
      </c>
      <c r="Q54" s="228">
        <v>0</v>
      </c>
      <c r="R54" s="228">
        <v>0</v>
      </c>
      <c r="S54" s="228">
        <v>0</v>
      </c>
      <c r="T54" s="274">
        <v>0</v>
      </c>
      <c r="U54" s="274"/>
      <c r="V54" s="228">
        <v>0</v>
      </c>
      <c r="W54" s="228">
        <v>0</v>
      </c>
    </row>
    <row r="55" spans="1:23" ht="12" customHeight="1">
      <c r="A55" s="276"/>
      <c r="B55" s="276"/>
      <c r="C55" s="276"/>
      <c r="D55" s="273"/>
      <c r="E55" s="273"/>
      <c r="F55" s="273" t="s">
        <v>53</v>
      </c>
      <c r="G55" s="273"/>
      <c r="H55" s="228">
        <v>635635</v>
      </c>
      <c r="I55" s="228">
        <v>635635</v>
      </c>
      <c r="J55" s="228">
        <v>616123</v>
      </c>
      <c r="K55" s="228">
        <v>202283</v>
      </c>
      <c r="L55" s="228">
        <v>413840</v>
      </c>
      <c r="M55" s="228">
        <v>12000</v>
      </c>
      <c r="N55" s="228">
        <v>582</v>
      </c>
      <c r="O55" s="228">
        <v>6930</v>
      </c>
      <c r="P55" s="228">
        <v>0</v>
      </c>
      <c r="Q55" s="228">
        <v>0</v>
      </c>
      <c r="R55" s="228">
        <v>0</v>
      </c>
      <c r="S55" s="228">
        <v>0</v>
      </c>
      <c r="T55" s="274">
        <v>0</v>
      </c>
      <c r="U55" s="274"/>
      <c r="V55" s="228">
        <v>0</v>
      </c>
      <c r="W55" s="228">
        <v>0</v>
      </c>
    </row>
    <row r="56" spans="1:23" ht="12.75" customHeight="1">
      <c r="A56" s="276"/>
      <c r="B56" s="276"/>
      <c r="C56" s="276"/>
      <c r="D56" s="273"/>
      <c r="E56" s="273"/>
      <c r="F56" s="273" t="s">
        <v>54</v>
      </c>
      <c r="G56" s="273"/>
      <c r="H56" s="228">
        <v>34733973.63</v>
      </c>
      <c r="I56" s="228">
        <v>34025397.63</v>
      </c>
      <c r="J56" s="228">
        <v>30212080.16</v>
      </c>
      <c r="K56" s="228">
        <v>26294827.72</v>
      </c>
      <c r="L56" s="228">
        <v>3917252.44</v>
      </c>
      <c r="M56" s="228">
        <v>2796316.18</v>
      </c>
      <c r="N56" s="228">
        <v>837236.29</v>
      </c>
      <c r="O56" s="228">
        <v>179765</v>
      </c>
      <c r="P56" s="228">
        <v>0</v>
      </c>
      <c r="Q56" s="228">
        <v>0</v>
      </c>
      <c r="R56" s="228">
        <v>708576</v>
      </c>
      <c r="S56" s="228">
        <v>708576</v>
      </c>
      <c r="T56" s="274">
        <v>0</v>
      </c>
      <c r="U56" s="274"/>
      <c r="V56" s="228">
        <v>0</v>
      </c>
      <c r="W56" s="228">
        <v>0</v>
      </c>
    </row>
    <row r="57" spans="1:23" ht="14.25" customHeight="1">
      <c r="A57" s="276" t="s">
        <v>36</v>
      </c>
      <c r="B57" s="276" t="s">
        <v>236</v>
      </c>
      <c r="C57" s="276" t="s">
        <v>36</v>
      </c>
      <c r="D57" s="273" t="s">
        <v>237</v>
      </c>
      <c r="E57" s="273"/>
      <c r="F57" s="273" t="s">
        <v>51</v>
      </c>
      <c r="G57" s="273"/>
      <c r="H57" s="228">
        <v>4572733.58</v>
      </c>
      <c r="I57" s="228">
        <v>4572733.58</v>
      </c>
      <c r="J57" s="228">
        <v>4301244.37</v>
      </c>
      <c r="K57" s="228">
        <v>4075158.08</v>
      </c>
      <c r="L57" s="228">
        <v>226086.29</v>
      </c>
      <c r="M57" s="228">
        <v>0</v>
      </c>
      <c r="N57" s="228">
        <v>271489.21</v>
      </c>
      <c r="O57" s="228">
        <v>0</v>
      </c>
      <c r="P57" s="228">
        <v>0</v>
      </c>
      <c r="Q57" s="228">
        <v>0</v>
      </c>
      <c r="R57" s="228">
        <v>0</v>
      </c>
      <c r="S57" s="228">
        <v>0</v>
      </c>
      <c r="T57" s="274">
        <v>0</v>
      </c>
      <c r="U57" s="274"/>
      <c r="V57" s="228">
        <v>0</v>
      </c>
      <c r="W57" s="228">
        <v>0</v>
      </c>
    </row>
    <row r="58" spans="1:23" ht="15.75" customHeight="1">
      <c r="A58" s="276"/>
      <c r="B58" s="276"/>
      <c r="C58" s="276"/>
      <c r="D58" s="273"/>
      <c r="E58" s="273"/>
      <c r="F58" s="273" t="s">
        <v>52</v>
      </c>
      <c r="G58" s="273"/>
      <c r="H58" s="228">
        <v>-1160</v>
      </c>
      <c r="I58" s="228">
        <v>-1160</v>
      </c>
      <c r="J58" s="228">
        <v>0</v>
      </c>
      <c r="K58" s="228">
        <v>0</v>
      </c>
      <c r="L58" s="228">
        <v>0</v>
      </c>
      <c r="M58" s="228">
        <v>0</v>
      </c>
      <c r="N58" s="228">
        <v>-1160</v>
      </c>
      <c r="O58" s="228">
        <v>0</v>
      </c>
      <c r="P58" s="228">
        <v>0</v>
      </c>
      <c r="Q58" s="228">
        <v>0</v>
      </c>
      <c r="R58" s="228">
        <v>0</v>
      </c>
      <c r="S58" s="228">
        <v>0</v>
      </c>
      <c r="T58" s="274">
        <v>0</v>
      </c>
      <c r="U58" s="274"/>
      <c r="V58" s="228">
        <v>0</v>
      </c>
      <c r="W58" s="228">
        <v>0</v>
      </c>
    </row>
    <row r="59" spans="1:23" ht="12" customHeight="1">
      <c r="A59" s="276"/>
      <c r="B59" s="276"/>
      <c r="C59" s="276"/>
      <c r="D59" s="273"/>
      <c r="E59" s="273"/>
      <c r="F59" s="273" t="s">
        <v>53</v>
      </c>
      <c r="G59" s="273"/>
      <c r="H59" s="228">
        <v>25260</v>
      </c>
      <c r="I59" s="228">
        <v>25260</v>
      </c>
      <c r="J59" s="228">
        <v>25260</v>
      </c>
      <c r="K59" s="228">
        <v>24960</v>
      </c>
      <c r="L59" s="228">
        <v>300</v>
      </c>
      <c r="M59" s="228">
        <v>0</v>
      </c>
      <c r="N59" s="228">
        <v>0</v>
      </c>
      <c r="O59" s="228">
        <v>0</v>
      </c>
      <c r="P59" s="228">
        <v>0</v>
      </c>
      <c r="Q59" s="228">
        <v>0</v>
      </c>
      <c r="R59" s="228">
        <v>0</v>
      </c>
      <c r="S59" s="228">
        <v>0</v>
      </c>
      <c r="T59" s="274">
        <v>0</v>
      </c>
      <c r="U59" s="274"/>
      <c r="V59" s="228">
        <v>0</v>
      </c>
      <c r="W59" s="228">
        <v>0</v>
      </c>
    </row>
    <row r="60" spans="1:23" ht="15" customHeight="1">
      <c r="A60" s="276"/>
      <c r="B60" s="276"/>
      <c r="C60" s="276"/>
      <c r="D60" s="273"/>
      <c r="E60" s="273"/>
      <c r="F60" s="273" t="s">
        <v>54</v>
      </c>
      <c r="G60" s="273"/>
      <c r="H60" s="228">
        <v>4596833.58</v>
      </c>
      <c r="I60" s="228">
        <v>4596833.58</v>
      </c>
      <c r="J60" s="228">
        <v>4326504.37</v>
      </c>
      <c r="K60" s="228">
        <v>4100118.08</v>
      </c>
      <c r="L60" s="228">
        <v>226386.29</v>
      </c>
      <c r="M60" s="228">
        <v>0</v>
      </c>
      <c r="N60" s="228">
        <v>270329.21</v>
      </c>
      <c r="O60" s="228">
        <v>0</v>
      </c>
      <c r="P60" s="228">
        <v>0</v>
      </c>
      <c r="Q60" s="228">
        <v>0</v>
      </c>
      <c r="R60" s="228">
        <v>0</v>
      </c>
      <c r="S60" s="228">
        <v>0</v>
      </c>
      <c r="T60" s="274">
        <v>0</v>
      </c>
      <c r="U60" s="274"/>
      <c r="V60" s="228">
        <v>0</v>
      </c>
      <c r="W60" s="228">
        <v>0</v>
      </c>
    </row>
    <row r="61" spans="1:23" ht="14.25" customHeight="1">
      <c r="A61" s="276" t="s">
        <v>36</v>
      </c>
      <c r="B61" s="276" t="s">
        <v>264</v>
      </c>
      <c r="C61" s="276" t="s">
        <v>36</v>
      </c>
      <c r="D61" s="273" t="s">
        <v>265</v>
      </c>
      <c r="E61" s="273"/>
      <c r="F61" s="273" t="s">
        <v>51</v>
      </c>
      <c r="G61" s="273"/>
      <c r="H61" s="228">
        <v>652888.25</v>
      </c>
      <c r="I61" s="228">
        <v>652888.25</v>
      </c>
      <c r="J61" s="228">
        <v>615586.18</v>
      </c>
      <c r="K61" s="228">
        <v>560532.18</v>
      </c>
      <c r="L61" s="228">
        <v>55054</v>
      </c>
      <c r="M61" s="228">
        <v>0</v>
      </c>
      <c r="N61" s="228">
        <v>37302.07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74">
        <v>0</v>
      </c>
      <c r="U61" s="274"/>
      <c r="V61" s="228">
        <v>0</v>
      </c>
      <c r="W61" s="228">
        <v>0</v>
      </c>
    </row>
    <row r="62" spans="1:23" ht="12" customHeight="1">
      <c r="A62" s="276"/>
      <c r="B62" s="276"/>
      <c r="C62" s="276"/>
      <c r="D62" s="273"/>
      <c r="E62" s="273"/>
      <c r="F62" s="273" t="s">
        <v>52</v>
      </c>
      <c r="G62" s="273"/>
      <c r="H62" s="228">
        <v>-500</v>
      </c>
      <c r="I62" s="228">
        <v>-500</v>
      </c>
      <c r="J62" s="228">
        <v>-500</v>
      </c>
      <c r="K62" s="228">
        <v>-500</v>
      </c>
      <c r="L62" s="228">
        <v>0</v>
      </c>
      <c r="M62" s="228">
        <v>0</v>
      </c>
      <c r="N62" s="228">
        <v>0</v>
      </c>
      <c r="O62" s="228">
        <v>0</v>
      </c>
      <c r="P62" s="228">
        <v>0</v>
      </c>
      <c r="Q62" s="228">
        <v>0</v>
      </c>
      <c r="R62" s="228">
        <v>0</v>
      </c>
      <c r="S62" s="228">
        <v>0</v>
      </c>
      <c r="T62" s="274">
        <v>0</v>
      </c>
      <c r="U62" s="274"/>
      <c r="V62" s="228">
        <v>0</v>
      </c>
      <c r="W62" s="228">
        <v>0</v>
      </c>
    </row>
    <row r="63" spans="1:23" ht="18.75" customHeight="1">
      <c r="A63" s="276"/>
      <c r="B63" s="276"/>
      <c r="C63" s="276"/>
      <c r="D63" s="273"/>
      <c r="E63" s="273"/>
      <c r="F63" s="273" t="s">
        <v>53</v>
      </c>
      <c r="G63" s="273"/>
      <c r="H63" s="228">
        <v>1000</v>
      </c>
      <c r="I63" s="228">
        <v>1000</v>
      </c>
      <c r="J63" s="228">
        <v>1000</v>
      </c>
      <c r="K63" s="228">
        <v>0</v>
      </c>
      <c r="L63" s="228">
        <v>1000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274">
        <v>0</v>
      </c>
      <c r="U63" s="274"/>
      <c r="V63" s="228">
        <v>0</v>
      </c>
      <c r="W63" s="228">
        <v>0</v>
      </c>
    </row>
    <row r="64" spans="1:23" ht="13.5" customHeight="1">
      <c r="A64" s="276"/>
      <c r="B64" s="276"/>
      <c r="C64" s="276"/>
      <c r="D64" s="273"/>
      <c r="E64" s="273"/>
      <c r="F64" s="273" t="s">
        <v>54</v>
      </c>
      <c r="G64" s="273"/>
      <c r="H64" s="228">
        <v>653388.25</v>
      </c>
      <c r="I64" s="228">
        <v>653388.25</v>
      </c>
      <c r="J64" s="228">
        <v>616086.18</v>
      </c>
      <c r="K64" s="228">
        <v>560032.18</v>
      </c>
      <c r="L64" s="228">
        <v>56054</v>
      </c>
      <c r="M64" s="228">
        <v>0</v>
      </c>
      <c r="N64" s="228">
        <v>37302.07</v>
      </c>
      <c r="O64" s="228">
        <v>0</v>
      </c>
      <c r="P64" s="228">
        <v>0</v>
      </c>
      <c r="Q64" s="228">
        <v>0</v>
      </c>
      <c r="R64" s="228">
        <v>0</v>
      </c>
      <c r="S64" s="228">
        <v>0</v>
      </c>
      <c r="T64" s="274">
        <v>0</v>
      </c>
      <c r="U64" s="274"/>
      <c r="V64" s="228">
        <v>0</v>
      </c>
      <c r="W64" s="228">
        <v>0</v>
      </c>
    </row>
    <row r="65" spans="1:23" ht="14.25" customHeight="1">
      <c r="A65" s="276" t="s">
        <v>36</v>
      </c>
      <c r="B65" s="276" t="s">
        <v>224</v>
      </c>
      <c r="C65" s="276" t="s">
        <v>36</v>
      </c>
      <c r="D65" s="273" t="s">
        <v>225</v>
      </c>
      <c r="E65" s="273"/>
      <c r="F65" s="273" t="s">
        <v>51</v>
      </c>
      <c r="G65" s="273"/>
      <c r="H65" s="228">
        <v>13755553.89</v>
      </c>
      <c r="I65" s="228">
        <v>13755553.89</v>
      </c>
      <c r="J65" s="228">
        <v>11994074.43</v>
      </c>
      <c r="K65" s="228">
        <v>10436690.43</v>
      </c>
      <c r="L65" s="228">
        <v>1557384</v>
      </c>
      <c r="M65" s="228">
        <v>1568401.43</v>
      </c>
      <c r="N65" s="228">
        <v>193078.03</v>
      </c>
      <c r="O65" s="228">
        <v>0</v>
      </c>
      <c r="P65" s="228">
        <v>0</v>
      </c>
      <c r="Q65" s="228">
        <v>0</v>
      </c>
      <c r="R65" s="228">
        <v>0</v>
      </c>
      <c r="S65" s="228">
        <v>0</v>
      </c>
      <c r="T65" s="274">
        <v>0</v>
      </c>
      <c r="U65" s="274"/>
      <c r="V65" s="228">
        <v>0</v>
      </c>
      <c r="W65" s="228">
        <v>0</v>
      </c>
    </row>
    <row r="66" spans="1:23" ht="12" customHeight="1">
      <c r="A66" s="276"/>
      <c r="B66" s="276"/>
      <c r="C66" s="276"/>
      <c r="D66" s="273"/>
      <c r="E66" s="273"/>
      <c r="F66" s="273" t="s">
        <v>52</v>
      </c>
      <c r="G66" s="273"/>
      <c r="H66" s="228">
        <v>-23000</v>
      </c>
      <c r="I66" s="228">
        <v>-23000</v>
      </c>
      <c r="J66" s="228">
        <v>-23000</v>
      </c>
      <c r="K66" s="228">
        <v>0</v>
      </c>
      <c r="L66" s="228">
        <v>-23000</v>
      </c>
      <c r="M66" s="228">
        <v>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228">
        <v>0</v>
      </c>
      <c r="T66" s="274">
        <v>0</v>
      </c>
      <c r="U66" s="274"/>
      <c r="V66" s="228">
        <v>0</v>
      </c>
      <c r="W66" s="228">
        <v>0</v>
      </c>
    </row>
    <row r="67" spans="1:23" ht="15.75" customHeight="1">
      <c r="A67" s="276"/>
      <c r="B67" s="276"/>
      <c r="C67" s="276"/>
      <c r="D67" s="273"/>
      <c r="E67" s="273"/>
      <c r="F67" s="273" t="s">
        <v>53</v>
      </c>
      <c r="G67" s="273"/>
      <c r="H67" s="228">
        <v>148000</v>
      </c>
      <c r="I67" s="228">
        <v>148000</v>
      </c>
      <c r="J67" s="228">
        <v>136000</v>
      </c>
      <c r="K67" s="228">
        <v>136000</v>
      </c>
      <c r="L67" s="228">
        <v>0</v>
      </c>
      <c r="M67" s="228">
        <v>12000</v>
      </c>
      <c r="N67" s="228">
        <v>0</v>
      </c>
      <c r="O67" s="228">
        <v>0</v>
      </c>
      <c r="P67" s="228">
        <v>0</v>
      </c>
      <c r="Q67" s="228">
        <v>0</v>
      </c>
      <c r="R67" s="228">
        <v>0</v>
      </c>
      <c r="S67" s="228">
        <v>0</v>
      </c>
      <c r="T67" s="274">
        <v>0</v>
      </c>
      <c r="U67" s="274"/>
      <c r="V67" s="228">
        <v>0</v>
      </c>
      <c r="W67" s="228">
        <v>0</v>
      </c>
    </row>
    <row r="68" spans="1:23" ht="12.75" customHeight="1">
      <c r="A68" s="276"/>
      <c r="B68" s="276"/>
      <c r="C68" s="276"/>
      <c r="D68" s="273"/>
      <c r="E68" s="273"/>
      <c r="F68" s="273" t="s">
        <v>54</v>
      </c>
      <c r="G68" s="273"/>
      <c r="H68" s="228">
        <v>13880553.89</v>
      </c>
      <c r="I68" s="228">
        <v>13880553.89</v>
      </c>
      <c r="J68" s="228">
        <v>12107074.43</v>
      </c>
      <c r="K68" s="228">
        <v>10572690.43</v>
      </c>
      <c r="L68" s="228">
        <v>1534384</v>
      </c>
      <c r="M68" s="228">
        <v>1580401.43</v>
      </c>
      <c r="N68" s="228">
        <v>193078.03</v>
      </c>
      <c r="O68" s="228">
        <v>0</v>
      </c>
      <c r="P68" s="228">
        <v>0</v>
      </c>
      <c r="Q68" s="228">
        <v>0</v>
      </c>
      <c r="R68" s="228">
        <v>0</v>
      </c>
      <c r="S68" s="228">
        <v>0</v>
      </c>
      <c r="T68" s="274">
        <v>0</v>
      </c>
      <c r="U68" s="274"/>
      <c r="V68" s="228">
        <v>0</v>
      </c>
      <c r="W68" s="228">
        <v>0</v>
      </c>
    </row>
    <row r="69" spans="1:23" ht="12.75" customHeight="1">
      <c r="A69" s="276" t="s">
        <v>36</v>
      </c>
      <c r="B69" s="276" t="s">
        <v>266</v>
      </c>
      <c r="C69" s="276" t="s">
        <v>36</v>
      </c>
      <c r="D69" s="273" t="s">
        <v>267</v>
      </c>
      <c r="E69" s="273"/>
      <c r="F69" s="273" t="s">
        <v>51</v>
      </c>
      <c r="G69" s="273"/>
      <c r="H69" s="228">
        <v>1337496.8</v>
      </c>
      <c r="I69" s="228">
        <v>1337496.8</v>
      </c>
      <c r="J69" s="228">
        <v>127728</v>
      </c>
      <c r="K69" s="228">
        <v>108568</v>
      </c>
      <c r="L69" s="228">
        <v>19160</v>
      </c>
      <c r="M69" s="228">
        <v>1208768.8</v>
      </c>
      <c r="N69" s="228">
        <v>1000</v>
      </c>
      <c r="O69" s="228">
        <v>0</v>
      </c>
      <c r="P69" s="228">
        <v>0</v>
      </c>
      <c r="Q69" s="228">
        <v>0</v>
      </c>
      <c r="R69" s="228">
        <v>0</v>
      </c>
      <c r="S69" s="228">
        <v>0</v>
      </c>
      <c r="T69" s="274">
        <v>0</v>
      </c>
      <c r="U69" s="274"/>
      <c r="V69" s="228">
        <v>0</v>
      </c>
      <c r="W69" s="228">
        <v>0</v>
      </c>
    </row>
    <row r="70" spans="1:23" ht="13.5" customHeight="1">
      <c r="A70" s="276"/>
      <c r="B70" s="276"/>
      <c r="C70" s="276"/>
      <c r="D70" s="273"/>
      <c r="E70" s="273"/>
      <c r="F70" s="273" t="s">
        <v>52</v>
      </c>
      <c r="G70" s="273"/>
      <c r="H70" s="228">
        <v>-12000</v>
      </c>
      <c r="I70" s="228">
        <v>-12000</v>
      </c>
      <c r="J70" s="228">
        <v>0</v>
      </c>
      <c r="K70" s="228">
        <v>0</v>
      </c>
      <c r="L70" s="228">
        <v>0</v>
      </c>
      <c r="M70" s="228">
        <v>-12000</v>
      </c>
      <c r="N70" s="228">
        <v>0</v>
      </c>
      <c r="O70" s="228">
        <v>0</v>
      </c>
      <c r="P70" s="228">
        <v>0</v>
      </c>
      <c r="Q70" s="228">
        <v>0</v>
      </c>
      <c r="R70" s="228">
        <v>0</v>
      </c>
      <c r="S70" s="228">
        <v>0</v>
      </c>
      <c r="T70" s="274">
        <v>0</v>
      </c>
      <c r="U70" s="274"/>
      <c r="V70" s="228">
        <v>0</v>
      </c>
      <c r="W70" s="228">
        <v>0</v>
      </c>
    </row>
    <row r="71" spans="1:23" ht="15.75" customHeight="1">
      <c r="A71" s="276"/>
      <c r="B71" s="276"/>
      <c r="C71" s="276"/>
      <c r="D71" s="273"/>
      <c r="E71" s="273"/>
      <c r="F71" s="273" t="s">
        <v>53</v>
      </c>
      <c r="G71" s="273"/>
      <c r="H71" s="228">
        <v>0</v>
      </c>
      <c r="I71" s="228">
        <v>0</v>
      </c>
      <c r="J71" s="228">
        <v>0</v>
      </c>
      <c r="K71" s="228">
        <v>0</v>
      </c>
      <c r="L71" s="228">
        <v>0</v>
      </c>
      <c r="M71" s="228">
        <v>0</v>
      </c>
      <c r="N71" s="228">
        <v>0</v>
      </c>
      <c r="O71" s="228">
        <v>0</v>
      </c>
      <c r="P71" s="228">
        <v>0</v>
      </c>
      <c r="Q71" s="228">
        <v>0</v>
      </c>
      <c r="R71" s="228">
        <v>0</v>
      </c>
      <c r="S71" s="228">
        <v>0</v>
      </c>
      <c r="T71" s="274">
        <v>0</v>
      </c>
      <c r="U71" s="274"/>
      <c r="V71" s="228">
        <v>0</v>
      </c>
      <c r="W71" s="228">
        <v>0</v>
      </c>
    </row>
    <row r="72" spans="1:23" ht="16.5" customHeight="1">
      <c r="A72" s="276"/>
      <c r="B72" s="276"/>
      <c r="C72" s="276"/>
      <c r="D72" s="273"/>
      <c r="E72" s="273"/>
      <c r="F72" s="273" t="s">
        <v>54</v>
      </c>
      <c r="G72" s="273"/>
      <c r="H72" s="228">
        <v>1325496.8</v>
      </c>
      <c r="I72" s="228">
        <v>1325496.8</v>
      </c>
      <c r="J72" s="228">
        <v>127728</v>
      </c>
      <c r="K72" s="228">
        <v>108568</v>
      </c>
      <c r="L72" s="228">
        <v>19160</v>
      </c>
      <c r="M72" s="228">
        <v>1196768.8</v>
      </c>
      <c r="N72" s="228">
        <v>1000</v>
      </c>
      <c r="O72" s="228">
        <v>0</v>
      </c>
      <c r="P72" s="228">
        <v>0</v>
      </c>
      <c r="Q72" s="228">
        <v>0</v>
      </c>
      <c r="R72" s="228">
        <v>0</v>
      </c>
      <c r="S72" s="228">
        <v>0</v>
      </c>
      <c r="T72" s="274">
        <v>0</v>
      </c>
      <c r="U72" s="274"/>
      <c r="V72" s="228">
        <v>0</v>
      </c>
      <c r="W72" s="228">
        <v>0</v>
      </c>
    </row>
    <row r="73" spans="1:23" ht="13.5" customHeight="1">
      <c r="A73" s="276" t="s">
        <v>36</v>
      </c>
      <c r="B73" s="276" t="s">
        <v>238</v>
      </c>
      <c r="C73" s="276" t="s">
        <v>36</v>
      </c>
      <c r="D73" s="273" t="s">
        <v>239</v>
      </c>
      <c r="E73" s="273"/>
      <c r="F73" s="273" t="s">
        <v>51</v>
      </c>
      <c r="G73" s="273"/>
      <c r="H73" s="228">
        <v>2087832.76</v>
      </c>
      <c r="I73" s="228">
        <v>2087832.76</v>
      </c>
      <c r="J73" s="228">
        <v>2025868.31</v>
      </c>
      <c r="K73" s="228">
        <v>1630734.31</v>
      </c>
      <c r="L73" s="228">
        <v>395134</v>
      </c>
      <c r="M73" s="228">
        <v>0</v>
      </c>
      <c r="N73" s="228">
        <v>61964.45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74">
        <v>0</v>
      </c>
      <c r="U73" s="274"/>
      <c r="V73" s="228">
        <v>0</v>
      </c>
      <c r="W73" s="228">
        <v>0</v>
      </c>
    </row>
    <row r="74" spans="1:23" ht="13.5" customHeight="1">
      <c r="A74" s="276"/>
      <c r="B74" s="276"/>
      <c r="C74" s="276"/>
      <c r="D74" s="273"/>
      <c r="E74" s="273"/>
      <c r="F74" s="273" t="s">
        <v>52</v>
      </c>
      <c r="G74" s="273"/>
      <c r="H74" s="228">
        <v>0</v>
      </c>
      <c r="I74" s="228">
        <v>0</v>
      </c>
      <c r="J74" s="228">
        <v>0</v>
      </c>
      <c r="K74" s="228">
        <v>0</v>
      </c>
      <c r="L74" s="228">
        <v>0</v>
      </c>
      <c r="M74" s="228">
        <v>0</v>
      </c>
      <c r="N74" s="228">
        <v>0</v>
      </c>
      <c r="O74" s="228">
        <v>0</v>
      </c>
      <c r="P74" s="228">
        <v>0</v>
      </c>
      <c r="Q74" s="228">
        <v>0</v>
      </c>
      <c r="R74" s="228">
        <v>0</v>
      </c>
      <c r="S74" s="228">
        <v>0</v>
      </c>
      <c r="T74" s="274">
        <v>0</v>
      </c>
      <c r="U74" s="274"/>
      <c r="V74" s="228">
        <v>0</v>
      </c>
      <c r="W74" s="228">
        <v>0</v>
      </c>
    </row>
    <row r="75" spans="1:23" ht="13.5" customHeight="1">
      <c r="A75" s="276"/>
      <c r="B75" s="276"/>
      <c r="C75" s="276"/>
      <c r="D75" s="273"/>
      <c r="E75" s="273"/>
      <c r="F75" s="273" t="s">
        <v>53</v>
      </c>
      <c r="G75" s="273"/>
      <c r="H75" s="228">
        <v>5000</v>
      </c>
      <c r="I75" s="228">
        <v>5000</v>
      </c>
      <c r="J75" s="228">
        <v>5000</v>
      </c>
      <c r="K75" s="228">
        <v>5000</v>
      </c>
      <c r="L75" s="228">
        <v>0</v>
      </c>
      <c r="M75" s="228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74">
        <v>0</v>
      </c>
      <c r="U75" s="274"/>
      <c r="V75" s="228">
        <v>0</v>
      </c>
      <c r="W75" s="228">
        <v>0</v>
      </c>
    </row>
    <row r="76" spans="1:23" ht="14.25" customHeight="1">
      <c r="A76" s="276"/>
      <c r="B76" s="276"/>
      <c r="C76" s="276"/>
      <c r="D76" s="273"/>
      <c r="E76" s="273"/>
      <c r="F76" s="273" t="s">
        <v>54</v>
      </c>
      <c r="G76" s="273"/>
      <c r="H76" s="228">
        <v>2092832.76</v>
      </c>
      <c r="I76" s="228">
        <v>2092832.76</v>
      </c>
      <c r="J76" s="228">
        <v>2030868.31</v>
      </c>
      <c r="K76" s="228">
        <v>1635734.31</v>
      </c>
      <c r="L76" s="228">
        <v>395134</v>
      </c>
      <c r="M76" s="228">
        <v>0</v>
      </c>
      <c r="N76" s="228">
        <v>61964.45</v>
      </c>
      <c r="O76" s="228">
        <v>0</v>
      </c>
      <c r="P76" s="228">
        <v>0</v>
      </c>
      <c r="Q76" s="228">
        <v>0</v>
      </c>
      <c r="R76" s="228">
        <v>0</v>
      </c>
      <c r="S76" s="228">
        <v>0</v>
      </c>
      <c r="T76" s="274">
        <v>0</v>
      </c>
      <c r="U76" s="274"/>
      <c r="V76" s="228">
        <v>0</v>
      </c>
      <c r="W76" s="228">
        <v>0</v>
      </c>
    </row>
    <row r="77" spans="1:23" ht="11.25" customHeight="1">
      <c r="A77" s="276" t="s">
        <v>36</v>
      </c>
      <c r="B77" s="276" t="s">
        <v>226</v>
      </c>
      <c r="C77" s="276" t="s">
        <v>36</v>
      </c>
      <c r="D77" s="273" t="s">
        <v>227</v>
      </c>
      <c r="E77" s="273"/>
      <c r="F77" s="273" t="s">
        <v>51</v>
      </c>
      <c r="G77" s="273"/>
      <c r="H77" s="228">
        <v>6324143.82</v>
      </c>
      <c r="I77" s="228">
        <v>6324143.82</v>
      </c>
      <c r="J77" s="228">
        <v>6204013.67</v>
      </c>
      <c r="K77" s="228">
        <v>5627742.46</v>
      </c>
      <c r="L77" s="228">
        <v>576271.21</v>
      </c>
      <c r="M77" s="228">
        <v>19145.95</v>
      </c>
      <c r="N77" s="228">
        <v>100984.2</v>
      </c>
      <c r="O77" s="228">
        <v>0</v>
      </c>
      <c r="P77" s="228">
        <v>0</v>
      </c>
      <c r="Q77" s="228">
        <v>0</v>
      </c>
      <c r="R77" s="228">
        <v>0</v>
      </c>
      <c r="S77" s="228">
        <v>0</v>
      </c>
      <c r="T77" s="274">
        <v>0</v>
      </c>
      <c r="U77" s="274"/>
      <c r="V77" s="228">
        <v>0</v>
      </c>
      <c r="W77" s="228">
        <v>0</v>
      </c>
    </row>
    <row r="78" spans="1:23" ht="12.75" customHeight="1">
      <c r="A78" s="276"/>
      <c r="B78" s="276"/>
      <c r="C78" s="276"/>
      <c r="D78" s="273"/>
      <c r="E78" s="273"/>
      <c r="F78" s="273" t="s">
        <v>52</v>
      </c>
      <c r="G78" s="273"/>
      <c r="H78" s="228">
        <v>-612</v>
      </c>
      <c r="I78" s="228">
        <v>-612</v>
      </c>
      <c r="J78" s="228">
        <v>-612</v>
      </c>
      <c r="K78" s="228">
        <v>0</v>
      </c>
      <c r="L78" s="228">
        <v>-612</v>
      </c>
      <c r="M78" s="228">
        <v>0</v>
      </c>
      <c r="N78" s="228">
        <v>0</v>
      </c>
      <c r="O78" s="228">
        <v>0</v>
      </c>
      <c r="P78" s="228">
        <v>0</v>
      </c>
      <c r="Q78" s="228">
        <v>0</v>
      </c>
      <c r="R78" s="228">
        <v>0</v>
      </c>
      <c r="S78" s="228">
        <v>0</v>
      </c>
      <c r="T78" s="274">
        <v>0</v>
      </c>
      <c r="U78" s="274"/>
      <c r="V78" s="228">
        <v>0</v>
      </c>
      <c r="W78" s="228">
        <v>0</v>
      </c>
    </row>
    <row r="79" spans="1:23" ht="12" customHeight="1">
      <c r="A79" s="276"/>
      <c r="B79" s="276"/>
      <c r="C79" s="276"/>
      <c r="D79" s="273"/>
      <c r="E79" s="273"/>
      <c r="F79" s="273" t="s">
        <v>53</v>
      </c>
      <c r="G79" s="273"/>
      <c r="H79" s="228">
        <v>26165</v>
      </c>
      <c r="I79" s="228">
        <v>26165</v>
      </c>
      <c r="J79" s="228">
        <v>25583</v>
      </c>
      <c r="K79" s="228">
        <v>25583</v>
      </c>
      <c r="L79" s="228">
        <v>0</v>
      </c>
      <c r="M79" s="228">
        <v>0</v>
      </c>
      <c r="N79" s="228">
        <v>582</v>
      </c>
      <c r="O79" s="228">
        <v>0</v>
      </c>
      <c r="P79" s="228">
        <v>0</v>
      </c>
      <c r="Q79" s="228">
        <v>0</v>
      </c>
      <c r="R79" s="228">
        <v>0</v>
      </c>
      <c r="S79" s="228">
        <v>0</v>
      </c>
      <c r="T79" s="274">
        <v>0</v>
      </c>
      <c r="U79" s="274"/>
      <c r="V79" s="228">
        <v>0</v>
      </c>
      <c r="W79" s="228">
        <v>0</v>
      </c>
    </row>
    <row r="80" spans="1:23" ht="13.5" customHeight="1">
      <c r="A80" s="276"/>
      <c r="B80" s="276"/>
      <c r="C80" s="276"/>
      <c r="D80" s="273"/>
      <c r="E80" s="273"/>
      <c r="F80" s="273" t="s">
        <v>54</v>
      </c>
      <c r="G80" s="273"/>
      <c r="H80" s="228">
        <v>6349696.82</v>
      </c>
      <c r="I80" s="228">
        <v>6349696.82</v>
      </c>
      <c r="J80" s="228">
        <v>6228984.67</v>
      </c>
      <c r="K80" s="228">
        <v>5653325.46</v>
      </c>
      <c r="L80" s="228">
        <v>575659.21</v>
      </c>
      <c r="M80" s="228">
        <v>19145.95</v>
      </c>
      <c r="N80" s="228">
        <v>101566.2</v>
      </c>
      <c r="O80" s="228">
        <v>0</v>
      </c>
      <c r="P80" s="228">
        <v>0</v>
      </c>
      <c r="Q80" s="228">
        <v>0</v>
      </c>
      <c r="R80" s="228">
        <v>0</v>
      </c>
      <c r="S80" s="228">
        <v>0</v>
      </c>
      <c r="T80" s="274">
        <v>0</v>
      </c>
      <c r="U80" s="274"/>
      <c r="V80" s="228">
        <v>0</v>
      </c>
      <c r="W80" s="228">
        <v>0</v>
      </c>
    </row>
    <row r="81" spans="1:23" ht="15.75" customHeight="1">
      <c r="A81" s="276" t="s">
        <v>36</v>
      </c>
      <c r="B81" s="276" t="s">
        <v>260</v>
      </c>
      <c r="C81" s="276" t="s">
        <v>36</v>
      </c>
      <c r="D81" s="273" t="s">
        <v>261</v>
      </c>
      <c r="E81" s="273"/>
      <c r="F81" s="273" t="s">
        <v>51</v>
      </c>
      <c r="G81" s="273"/>
      <c r="H81" s="228">
        <v>2794724.99</v>
      </c>
      <c r="I81" s="228">
        <v>2794724.99</v>
      </c>
      <c r="J81" s="228">
        <v>2644043.66</v>
      </c>
      <c r="K81" s="228">
        <v>2461353.66</v>
      </c>
      <c r="L81" s="228">
        <v>182690</v>
      </c>
      <c r="M81" s="228">
        <v>0</v>
      </c>
      <c r="N81" s="228">
        <v>150681.33</v>
      </c>
      <c r="O81" s="228">
        <v>0</v>
      </c>
      <c r="P81" s="228">
        <v>0</v>
      </c>
      <c r="Q81" s="228">
        <v>0</v>
      </c>
      <c r="R81" s="228">
        <v>0</v>
      </c>
      <c r="S81" s="228">
        <v>0</v>
      </c>
      <c r="T81" s="274">
        <v>0</v>
      </c>
      <c r="U81" s="274"/>
      <c r="V81" s="228">
        <v>0</v>
      </c>
      <c r="W81" s="228">
        <v>0</v>
      </c>
    </row>
    <row r="82" spans="1:23" ht="14.25" customHeight="1">
      <c r="A82" s="276"/>
      <c r="B82" s="276"/>
      <c r="C82" s="276"/>
      <c r="D82" s="273"/>
      <c r="E82" s="273"/>
      <c r="F82" s="273" t="s">
        <v>52</v>
      </c>
      <c r="G82" s="273"/>
      <c r="H82" s="228">
        <v>-22600</v>
      </c>
      <c r="I82" s="228">
        <v>-22600</v>
      </c>
      <c r="J82" s="228">
        <v>-22270</v>
      </c>
      <c r="K82" s="228">
        <v>-21970</v>
      </c>
      <c r="L82" s="228">
        <v>-300</v>
      </c>
      <c r="M82" s="228">
        <v>0</v>
      </c>
      <c r="N82" s="228">
        <v>-330</v>
      </c>
      <c r="O82" s="228">
        <v>0</v>
      </c>
      <c r="P82" s="228">
        <v>0</v>
      </c>
      <c r="Q82" s="228">
        <v>0</v>
      </c>
      <c r="R82" s="228">
        <v>0</v>
      </c>
      <c r="S82" s="228">
        <v>0</v>
      </c>
      <c r="T82" s="274">
        <v>0</v>
      </c>
      <c r="U82" s="274"/>
      <c r="V82" s="228">
        <v>0</v>
      </c>
      <c r="W82" s="228">
        <v>0</v>
      </c>
    </row>
    <row r="83" spans="1:23" ht="13.5" customHeight="1">
      <c r="A83" s="276"/>
      <c r="B83" s="276"/>
      <c r="C83" s="276"/>
      <c r="D83" s="273"/>
      <c r="E83" s="273"/>
      <c r="F83" s="273" t="s">
        <v>53</v>
      </c>
      <c r="G83" s="273"/>
      <c r="H83" s="228">
        <v>0</v>
      </c>
      <c r="I83" s="228">
        <v>0</v>
      </c>
      <c r="J83" s="228">
        <v>0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0</v>
      </c>
      <c r="Q83" s="228">
        <v>0</v>
      </c>
      <c r="R83" s="228">
        <v>0</v>
      </c>
      <c r="S83" s="228">
        <v>0</v>
      </c>
      <c r="T83" s="274">
        <v>0</v>
      </c>
      <c r="U83" s="274"/>
      <c r="V83" s="228">
        <v>0</v>
      </c>
      <c r="W83" s="228">
        <v>0</v>
      </c>
    </row>
    <row r="84" spans="1:23" ht="23.25" customHeight="1">
      <c r="A84" s="276"/>
      <c r="B84" s="276"/>
      <c r="C84" s="276"/>
      <c r="D84" s="273"/>
      <c r="E84" s="273"/>
      <c r="F84" s="273" t="s">
        <v>54</v>
      </c>
      <c r="G84" s="273"/>
      <c r="H84" s="228">
        <v>2772124.99</v>
      </c>
      <c r="I84" s="228">
        <v>2772124.99</v>
      </c>
      <c r="J84" s="228">
        <v>2621773.66</v>
      </c>
      <c r="K84" s="228">
        <v>2439383.66</v>
      </c>
      <c r="L84" s="228">
        <v>182390</v>
      </c>
      <c r="M84" s="228">
        <v>0</v>
      </c>
      <c r="N84" s="228">
        <v>150351.33</v>
      </c>
      <c r="O84" s="228">
        <v>0</v>
      </c>
      <c r="P84" s="228">
        <v>0</v>
      </c>
      <c r="Q84" s="228">
        <v>0</v>
      </c>
      <c r="R84" s="228">
        <v>0</v>
      </c>
      <c r="S84" s="228">
        <v>0</v>
      </c>
      <c r="T84" s="274">
        <v>0</v>
      </c>
      <c r="U84" s="274"/>
      <c r="V84" s="228">
        <v>0</v>
      </c>
      <c r="W84" s="228">
        <v>0</v>
      </c>
    </row>
    <row r="85" spans="1:23" ht="17.25" customHeight="1">
      <c r="A85" s="276" t="s">
        <v>36</v>
      </c>
      <c r="B85" s="276" t="s">
        <v>287</v>
      </c>
      <c r="C85" s="276" t="s">
        <v>36</v>
      </c>
      <c r="D85" s="273" t="s">
        <v>288</v>
      </c>
      <c r="E85" s="273"/>
      <c r="F85" s="273" t="s">
        <v>51</v>
      </c>
      <c r="G85" s="273"/>
      <c r="H85" s="228">
        <v>139529</v>
      </c>
      <c r="I85" s="228">
        <v>139529</v>
      </c>
      <c r="J85" s="228">
        <v>139529</v>
      </c>
      <c r="K85" s="228">
        <v>0</v>
      </c>
      <c r="L85" s="228">
        <v>139529</v>
      </c>
      <c r="M85" s="228">
        <v>0</v>
      </c>
      <c r="N85" s="228">
        <v>0</v>
      </c>
      <c r="O85" s="228">
        <v>0</v>
      </c>
      <c r="P85" s="228">
        <v>0</v>
      </c>
      <c r="Q85" s="228">
        <v>0</v>
      </c>
      <c r="R85" s="228">
        <v>0</v>
      </c>
      <c r="S85" s="228">
        <v>0</v>
      </c>
      <c r="T85" s="274">
        <v>0</v>
      </c>
      <c r="U85" s="274"/>
      <c r="V85" s="228">
        <v>0</v>
      </c>
      <c r="W85" s="228">
        <v>0</v>
      </c>
    </row>
    <row r="86" spans="1:23" ht="15" customHeight="1">
      <c r="A86" s="276"/>
      <c r="B86" s="276"/>
      <c r="C86" s="276"/>
      <c r="D86" s="273"/>
      <c r="E86" s="273"/>
      <c r="F86" s="273" t="s">
        <v>52</v>
      </c>
      <c r="G86" s="273"/>
      <c r="H86" s="228">
        <v>-52570</v>
      </c>
      <c r="I86" s="228">
        <v>-52570</v>
      </c>
      <c r="J86" s="228">
        <v>-52570</v>
      </c>
      <c r="K86" s="228">
        <v>0</v>
      </c>
      <c r="L86" s="228">
        <v>-52570</v>
      </c>
      <c r="M86" s="228">
        <v>0</v>
      </c>
      <c r="N86" s="228">
        <v>0</v>
      </c>
      <c r="O86" s="228">
        <v>0</v>
      </c>
      <c r="P86" s="228">
        <v>0</v>
      </c>
      <c r="Q86" s="228">
        <v>0</v>
      </c>
      <c r="R86" s="228">
        <v>0</v>
      </c>
      <c r="S86" s="228">
        <v>0</v>
      </c>
      <c r="T86" s="274">
        <v>0</v>
      </c>
      <c r="U86" s="274"/>
      <c r="V86" s="228">
        <v>0</v>
      </c>
      <c r="W86" s="228">
        <v>0</v>
      </c>
    </row>
    <row r="87" spans="1:23" ht="13.5" customHeight="1">
      <c r="A87" s="276"/>
      <c r="B87" s="276"/>
      <c r="C87" s="276"/>
      <c r="D87" s="273"/>
      <c r="E87" s="273"/>
      <c r="F87" s="273" t="s">
        <v>53</v>
      </c>
      <c r="G87" s="273"/>
      <c r="H87" s="228">
        <v>3040</v>
      </c>
      <c r="I87" s="228">
        <v>3040</v>
      </c>
      <c r="J87" s="228">
        <v>3040</v>
      </c>
      <c r="K87" s="228">
        <v>1240</v>
      </c>
      <c r="L87" s="228">
        <v>1800</v>
      </c>
      <c r="M87" s="228">
        <v>0</v>
      </c>
      <c r="N87" s="228">
        <v>0</v>
      </c>
      <c r="O87" s="228">
        <v>0</v>
      </c>
      <c r="P87" s="228">
        <v>0</v>
      </c>
      <c r="Q87" s="228">
        <v>0</v>
      </c>
      <c r="R87" s="228">
        <v>0</v>
      </c>
      <c r="S87" s="228">
        <v>0</v>
      </c>
      <c r="T87" s="274">
        <v>0</v>
      </c>
      <c r="U87" s="274"/>
      <c r="V87" s="228">
        <v>0</v>
      </c>
      <c r="W87" s="228">
        <v>0</v>
      </c>
    </row>
    <row r="88" spans="1:23" ht="21" customHeight="1">
      <c r="A88" s="276"/>
      <c r="B88" s="276"/>
      <c r="C88" s="276"/>
      <c r="D88" s="273"/>
      <c r="E88" s="273"/>
      <c r="F88" s="273" t="s">
        <v>54</v>
      </c>
      <c r="G88" s="273"/>
      <c r="H88" s="228">
        <v>89999</v>
      </c>
      <c r="I88" s="228">
        <v>89999</v>
      </c>
      <c r="J88" s="228">
        <v>89999</v>
      </c>
      <c r="K88" s="228">
        <v>1240</v>
      </c>
      <c r="L88" s="228">
        <v>88759</v>
      </c>
      <c r="M88" s="228">
        <v>0</v>
      </c>
      <c r="N88" s="228">
        <v>0</v>
      </c>
      <c r="O88" s="228">
        <v>0</v>
      </c>
      <c r="P88" s="228">
        <v>0</v>
      </c>
      <c r="Q88" s="228">
        <v>0</v>
      </c>
      <c r="R88" s="228">
        <v>0</v>
      </c>
      <c r="S88" s="228">
        <v>0</v>
      </c>
      <c r="T88" s="274">
        <v>0</v>
      </c>
      <c r="U88" s="274"/>
      <c r="V88" s="228">
        <v>0</v>
      </c>
      <c r="W88" s="228">
        <v>0</v>
      </c>
    </row>
    <row r="89" spans="1:23" ht="16.5" customHeight="1">
      <c r="A89" s="276" t="s">
        <v>36</v>
      </c>
      <c r="B89" s="276" t="s">
        <v>413</v>
      </c>
      <c r="C89" s="276" t="s">
        <v>36</v>
      </c>
      <c r="D89" s="273" t="s">
        <v>414</v>
      </c>
      <c r="E89" s="273"/>
      <c r="F89" s="273" t="s">
        <v>51</v>
      </c>
      <c r="G89" s="273"/>
      <c r="H89" s="228">
        <v>864251</v>
      </c>
      <c r="I89" s="228">
        <v>864251</v>
      </c>
      <c r="J89" s="228">
        <v>850081</v>
      </c>
      <c r="K89" s="228">
        <v>659860</v>
      </c>
      <c r="L89" s="228">
        <v>190221</v>
      </c>
      <c r="M89" s="228">
        <v>0</v>
      </c>
      <c r="N89" s="228">
        <v>14170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74">
        <v>0</v>
      </c>
      <c r="U89" s="274"/>
      <c r="V89" s="228">
        <v>0</v>
      </c>
      <c r="W89" s="228">
        <v>0</v>
      </c>
    </row>
    <row r="90" spans="1:23" ht="18" customHeight="1">
      <c r="A90" s="276"/>
      <c r="B90" s="276"/>
      <c r="C90" s="276"/>
      <c r="D90" s="273"/>
      <c r="E90" s="273"/>
      <c r="F90" s="273" t="s">
        <v>52</v>
      </c>
      <c r="G90" s="273"/>
      <c r="H90" s="228">
        <v>-240</v>
      </c>
      <c r="I90" s="228">
        <v>-240</v>
      </c>
      <c r="J90" s="228">
        <v>-90</v>
      </c>
      <c r="K90" s="228">
        <v>-90</v>
      </c>
      <c r="L90" s="228">
        <v>0</v>
      </c>
      <c r="M90" s="228">
        <v>0</v>
      </c>
      <c r="N90" s="228">
        <v>-150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74">
        <v>0</v>
      </c>
      <c r="U90" s="274"/>
      <c r="V90" s="228">
        <v>0</v>
      </c>
      <c r="W90" s="228">
        <v>0</v>
      </c>
    </row>
    <row r="91" spans="1:23" ht="15" customHeight="1">
      <c r="A91" s="276"/>
      <c r="B91" s="276"/>
      <c r="C91" s="276"/>
      <c r="D91" s="273"/>
      <c r="E91" s="273"/>
      <c r="F91" s="273" t="s">
        <v>53</v>
      </c>
      <c r="G91" s="273"/>
      <c r="H91" s="228">
        <v>10740</v>
      </c>
      <c r="I91" s="228">
        <v>10740</v>
      </c>
      <c r="J91" s="228">
        <v>10740</v>
      </c>
      <c r="K91" s="228">
        <v>0</v>
      </c>
      <c r="L91" s="228">
        <v>10740</v>
      </c>
      <c r="M91" s="228">
        <v>0</v>
      </c>
      <c r="N91" s="228">
        <v>0</v>
      </c>
      <c r="O91" s="228">
        <v>0</v>
      </c>
      <c r="P91" s="228">
        <v>0</v>
      </c>
      <c r="Q91" s="228">
        <v>0</v>
      </c>
      <c r="R91" s="228">
        <v>0</v>
      </c>
      <c r="S91" s="228">
        <v>0</v>
      </c>
      <c r="T91" s="274">
        <v>0</v>
      </c>
      <c r="U91" s="274"/>
      <c r="V91" s="228">
        <v>0</v>
      </c>
      <c r="W91" s="228">
        <v>0</v>
      </c>
    </row>
    <row r="92" spans="1:23" ht="12" customHeight="1">
      <c r="A92" s="276"/>
      <c r="B92" s="276"/>
      <c r="C92" s="276"/>
      <c r="D92" s="273"/>
      <c r="E92" s="273"/>
      <c r="F92" s="273" t="s">
        <v>54</v>
      </c>
      <c r="G92" s="273"/>
      <c r="H92" s="228">
        <v>874751</v>
      </c>
      <c r="I92" s="228">
        <v>874751</v>
      </c>
      <c r="J92" s="228">
        <v>860731</v>
      </c>
      <c r="K92" s="228">
        <v>659770</v>
      </c>
      <c r="L92" s="228">
        <v>200961</v>
      </c>
      <c r="M92" s="228">
        <v>0</v>
      </c>
      <c r="N92" s="228">
        <v>14020</v>
      </c>
      <c r="O92" s="228">
        <v>0</v>
      </c>
      <c r="P92" s="228">
        <v>0</v>
      </c>
      <c r="Q92" s="228">
        <v>0</v>
      </c>
      <c r="R92" s="228">
        <v>0</v>
      </c>
      <c r="S92" s="228">
        <v>0</v>
      </c>
      <c r="T92" s="274">
        <v>0</v>
      </c>
      <c r="U92" s="274"/>
      <c r="V92" s="228">
        <v>0</v>
      </c>
      <c r="W92" s="228">
        <v>0</v>
      </c>
    </row>
    <row r="93" spans="1:23" ht="15.75" customHeight="1">
      <c r="A93" s="276" t="s">
        <v>36</v>
      </c>
      <c r="B93" s="276" t="s">
        <v>415</v>
      </c>
      <c r="C93" s="276" t="s">
        <v>36</v>
      </c>
      <c r="D93" s="273" t="s">
        <v>416</v>
      </c>
      <c r="E93" s="273"/>
      <c r="F93" s="273" t="s">
        <v>51</v>
      </c>
      <c r="G93" s="273"/>
      <c r="H93" s="228">
        <v>227170</v>
      </c>
      <c r="I93" s="228">
        <v>227170</v>
      </c>
      <c r="J93" s="228">
        <v>225170</v>
      </c>
      <c r="K93" s="228">
        <v>201870</v>
      </c>
      <c r="L93" s="228">
        <v>23300</v>
      </c>
      <c r="M93" s="228">
        <v>0</v>
      </c>
      <c r="N93" s="228">
        <v>2000</v>
      </c>
      <c r="O93" s="228">
        <v>0</v>
      </c>
      <c r="P93" s="228">
        <v>0</v>
      </c>
      <c r="Q93" s="228">
        <v>0</v>
      </c>
      <c r="R93" s="228">
        <v>0</v>
      </c>
      <c r="S93" s="228">
        <v>0</v>
      </c>
      <c r="T93" s="274">
        <v>0</v>
      </c>
      <c r="U93" s="274"/>
      <c r="V93" s="228">
        <v>0</v>
      </c>
      <c r="W93" s="228">
        <v>0</v>
      </c>
    </row>
    <row r="94" spans="1:23" ht="14.25" customHeight="1">
      <c r="A94" s="276"/>
      <c r="B94" s="276"/>
      <c r="C94" s="276"/>
      <c r="D94" s="273"/>
      <c r="E94" s="273"/>
      <c r="F94" s="273" t="s">
        <v>52</v>
      </c>
      <c r="G94" s="273"/>
      <c r="H94" s="228">
        <v>-12500</v>
      </c>
      <c r="I94" s="228">
        <v>-12500</v>
      </c>
      <c r="J94" s="228">
        <v>-12500</v>
      </c>
      <c r="K94" s="228">
        <v>0</v>
      </c>
      <c r="L94" s="228">
        <v>-12500</v>
      </c>
      <c r="M94" s="228">
        <v>0</v>
      </c>
      <c r="N94" s="228">
        <v>0</v>
      </c>
      <c r="O94" s="228">
        <v>0</v>
      </c>
      <c r="P94" s="228">
        <v>0</v>
      </c>
      <c r="Q94" s="228">
        <v>0</v>
      </c>
      <c r="R94" s="228">
        <v>0</v>
      </c>
      <c r="S94" s="228">
        <v>0</v>
      </c>
      <c r="T94" s="274">
        <v>0</v>
      </c>
      <c r="U94" s="274"/>
      <c r="V94" s="228">
        <v>0</v>
      </c>
      <c r="W94" s="228">
        <v>0</v>
      </c>
    </row>
    <row r="95" spans="1:23" ht="17.25" customHeight="1">
      <c r="A95" s="276"/>
      <c r="B95" s="276"/>
      <c r="C95" s="276"/>
      <c r="D95" s="273"/>
      <c r="E95" s="273"/>
      <c r="F95" s="273" t="s">
        <v>53</v>
      </c>
      <c r="G95" s="273"/>
      <c r="H95" s="228">
        <v>9500</v>
      </c>
      <c r="I95" s="228">
        <v>9500</v>
      </c>
      <c r="J95" s="228">
        <v>9500</v>
      </c>
      <c r="K95" s="228">
        <v>9500</v>
      </c>
      <c r="L95" s="228">
        <v>0</v>
      </c>
      <c r="M95" s="228">
        <v>0</v>
      </c>
      <c r="N95" s="228">
        <v>0</v>
      </c>
      <c r="O95" s="228">
        <v>0</v>
      </c>
      <c r="P95" s="228">
        <v>0</v>
      </c>
      <c r="Q95" s="228">
        <v>0</v>
      </c>
      <c r="R95" s="228">
        <v>0</v>
      </c>
      <c r="S95" s="228">
        <v>0</v>
      </c>
      <c r="T95" s="274">
        <v>0</v>
      </c>
      <c r="U95" s="274"/>
      <c r="V95" s="228">
        <v>0</v>
      </c>
      <c r="W95" s="228">
        <v>0</v>
      </c>
    </row>
    <row r="96" spans="1:23" ht="15" customHeight="1">
      <c r="A96" s="276"/>
      <c r="B96" s="276"/>
      <c r="C96" s="276"/>
      <c r="D96" s="273"/>
      <c r="E96" s="273"/>
      <c r="F96" s="273" t="s">
        <v>54</v>
      </c>
      <c r="G96" s="273"/>
      <c r="H96" s="228">
        <v>224170</v>
      </c>
      <c r="I96" s="228">
        <v>224170</v>
      </c>
      <c r="J96" s="228">
        <v>222170</v>
      </c>
      <c r="K96" s="228">
        <v>211370</v>
      </c>
      <c r="L96" s="228">
        <v>10800</v>
      </c>
      <c r="M96" s="228">
        <v>0</v>
      </c>
      <c r="N96" s="228">
        <v>2000</v>
      </c>
      <c r="O96" s="228">
        <v>0</v>
      </c>
      <c r="P96" s="228">
        <v>0</v>
      </c>
      <c r="Q96" s="228">
        <v>0</v>
      </c>
      <c r="R96" s="228">
        <v>0</v>
      </c>
      <c r="S96" s="228">
        <v>0</v>
      </c>
      <c r="T96" s="274">
        <v>0</v>
      </c>
      <c r="U96" s="274"/>
      <c r="V96" s="228">
        <v>0</v>
      </c>
      <c r="W96" s="228">
        <v>0</v>
      </c>
    </row>
    <row r="97" spans="1:23" ht="14.25" customHeight="1">
      <c r="A97" s="276" t="s">
        <v>36</v>
      </c>
      <c r="B97" s="276" t="s">
        <v>584</v>
      </c>
      <c r="C97" s="276" t="s">
        <v>36</v>
      </c>
      <c r="D97" s="273" t="s">
        <v>585</v>
      </c>
      <c r="E97" s="273"/>
      <c r="F97" s="273" t="s">
        <v>51</v>
      </c>
      <c r="G97" s="273"/>
      <c r="H97" s="228">
        <v>188353.6</v>
      </c>
      <c r="I97" s="228">
        <v>188353.6</v>
      </c>
      <c r="J97" s="228">
        <v>182728.6</v>
      </c>
      <c r="K97" s="228">
        <v>177246.6</v>
      </c>
      <c r="L97" s="228">
        <v>5482</v>
      </c>
      <c r="M97" s="228">
        <v>0</v>
      </c>
      <c r="N97" s="228">
        <v>5625</v>
      </c>
      <c r="O97" s="228">
        <v>0</v>
      </c>
      <c r="P97" s="228">
        <v>0</v>
      </c>
      <c r="Q97" s="228">
        <v>0</v>
      </c>
      <c r="R97" s="228">
        <v>0</v>
      </c>
      <c r="S97" s="228">
        <v>0</v>
      </c>
      <c r="T97" s="274">
        <v>0</v>
      </c>
      <c r="U97" s="274"/>
      <c r="V97" s="228">
        <v>0</v>
      </c>
      <c r="W97" s="228">
        <v>0</v>
      </c>
    </row>
    <row r="98" spans="1:23" ht="12.75" customHeight="1">
      <c r="A98" s="276"/>
      <c r="B98" s="276"/>
      <c r="C98" s="276"/>
      <c r="D98" s="273"/>
      <c r="E98" s="273"/>
      <c r="F98" s="273" t="s">
        <v>52</v>
      </c>
      <c r="G98" s="273"/>
      <c r="H98" s="228">
        <v>-8483</v>
      </c>
      <c r="I98" s="228">
        <v>-8483</v>
      </c>
      <c r="J98" s="228">
        <v>-8483</v>
      </c>
      <c r="K98" s="228">
        <v>-8483</v>
      </c>
      <c r="L98" s="228">
        <v>0</v>
      </c>
      <c r="M98" s="228">
        <v>0</v>
      </c>
      <c r="N98" s="228">
        <v>0</v>
      </c>
      <c r="O98" s="228">
        <v>0</v>
      </c>
      <c r="P98" s="228">
        <v>0</v>
      </c>
      <c r="Q98" s="228">
        <v>0</v>
      </c>
      <c r="R98" s="228">
        <v>0</v>
      </c>
      <c r="S98" s="228">
        <v>0</v>
      </c>
      <c r="T98" s="274">
        <v>0</v>
      </c>
      <c r="U98" s="274"/>
      <c r="V98" s="228">
        <v>0</v>
      </c>
      <c r="W98" s="228">
        <v>0</v>
      </c>
    </row>
    <row r="99" spans="1:23" ht="15" customHeight="1">
      <c r="A99" s="276"/>
      <c r="B99" s="276"/>
      <c r="C99" s="276"/>
      <c r="D99" s="273"/>
      <c r="E99" s="273"/>
      <c r="F99" s="273" t="s">
        <v>53</v>
      </c>
      <c r="G99" s="273"/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0</v>
      </c>
      <c r="N99" s="228">
        <v>0</v>
      </c>
      <c r="O99" s="228">
        <v>0</v>
      </c>
      <c r="P99" s="228">
        <v>0</v>
      </c>
      <c r="Q99" s="228">
        <v>0</v>
      </c>
      <c r="R99" s="228">
        <v>0</v>
      </c>
      <c r="S99" s="228">
        <v>0</v>
      </c>
      <c r="T99" s="274">
        <v>0</v>
      </c>
      <c r="U99" s="274"/>
      <c r="V99" s="228">
        <v>0</v>
      </c>
      <c r="W99" s="228">
        <v>0</v>
      </c>
    </row>
    <row r="100" spans="1:23" ht="15" customHeight="1">
      <c r="A100" s="276"/>
      <c r="B100" s="276"/>
      <c r="C100" s="276"/>
      <c r="D100" s="273"/>
      <c r="E100" s="273"/>
      <c r="F100" s="273" t="s">
        <v>54</v>
      </c>
      <c r="G100" s="273"/>
      <c r="H100" s="228">
        <v>179870.6</v>
      </c>
      <c r="I100" s="228">
        <v>179870.6</v>
      </c>
      <c r="J100" s="228">
        <v>174245.6</v>
      </c>
      <c r="K100" s="228">
        <v>168763.6</v>
      </c>
      <c r="L100" s="228">
        <v>5482</v>
      </c>
      <c r="M100" s="228">
        <v>0</v>
      </c>
      <c r="N100" s="228">
        <v>5625</v>
      </c>
      <c r="O100" s="228">
        <v>0</v>
      </c>
      <c r="P100" s="228">
        <v>0</v>
      </c>
      <c r="Q100" s="228">
        <v>0</v>
      </c>
      <c r="R100" s="228">
        <v>0</v>
      </c>
      <c r="S100" s="228">
        <v>0</v>
      </c>
      <c r="T100" s="274">
        <v>0</v>
      </c>
      <c r="U100" s="274"/>
      <c r="V100" s="228">
        <v>0</v>
      </c>
      <c r="W100" s="228">
        <v>0</v>
      </c>
    </row>
    <row r="101" spans="1:23" ht="15.75" customHeight="1">
      <c r="A101" s="276" t="s">
        <v>36</v>
      </c>
      <c r="B101" s="276" t="s">
        <v>61</v>
      </c>
      <c r="C101" s="276" t="s">
        <v>36</v>
      </c>
      <c r="D101" s="273" t="s">
        <v>9</v>
      </c>
      <c r="E101" s="273"/>
      <c r="F101" s="273" t="s">
        <v>51</v>
      </c>
      <c r="G101" s="273"/>
      <c r="H101" s="228">
        <v>1246757.79</v>
      </c>
      <c r="I101" s="228">
        <v>538181.79</v>
      </c>
      <c r="J101" s="228">
        <v>365346.79</v>
      </c>
      <c r="K101" s="228">
        <v>183832</v>
      </c>
      <c r="L101" s="228">
        <v>181514.79</v>
      </c>
      <c r="M101" s="228">
        <v>0</v>
      </c>
      <c r="N101" s="228">
        <v>0</v>
      </c>
      <c r="O101" s="228">
        <v>172835</v>
      </c>
      <c r="P101" s="228">
        <v>0</v>
      </c>
      <c r="Q101" s="228">
        <v>0</v>
      </c>
      <c r="R101" s="228">
        <v>708576</v>
      </c>
      <c r="S101" s="228">
        <v>708576</v>
      </c>
      <c r="T101" s="274">
        <v>0</v>
      </c>
      <c r="U101" s="274"/>
      <c r="V101" s="228">
        <v>0</v>
      </c>
      <c r="W101" s="228">
        <v>0</v>
      </c>
    </row>
    <row r="102" spans="1:23" ht="13.5" customHeight="1">
      <c r="A102" s="276"/>
      <c r="B102" s="276"/>
      <c r="C102" s="276"/>
      <c r="D102" s="273"/>
      <c r="E102" s="273"/>
      <c r="F102" s="273" t="s">
        <v>52</v>
      </c>
      <c r="G102" s="273"/>
      <c r="H102" s="228">
        <v>0</v>
      </c>
      <c r="I102" s="228">
        <v>0</v>
      </c>
      <c r="J102" s="228">
        <v>0</v>
      </c>
      <c r="K102" s="228">
        <v>0</v>
      </c>
      <c r="L102" s="228">
        <v>0</v>
      </c>
      <c r="M102" s="228">
        <v>0</v>
      </c>
      <c r="N102" s="228">
        <v>0</v>
      </c>
      <c r="O102" s="228">
        <v>0</v>
      </c>
      <c r="P102" s="228">
        <v>0</v>
      </c>
      <c r="Q102" s="228">
        <v>0</v>
      </c>
      <c r="R102" s="228">
        <v>0</v>
      </c>
      <c r="S102" s="228">
        <v>0</v>
      </c>
      <c r="T102" s="274">
        <v>0</v>
      </c>
      <c r="U102" s="274"/>
      <c r="V102" s="228">
        <v>0</v>
      </c>
      <c r="W102" s="228">
        <v>0</v>
      </c>
    </row>
    <row r="103" spans="1:23" ht="16.5" customHeight="1">
      <c r="A103" s="276"/>
      <c r="B103" s="276"/>
      <c r="C103" s="276"/>
      <c r="D103" s="273"/>
      <c r="E103" s="273"/>
      <c r="F103" s="273" t="s">
        <v>53</v>
      </c>
      <c r="G103" s="273"/>
      <c r="H103" s="228">
        <v>406930</v>
      </c>
      <c r="I103" s="228">
        <v>406930</v>
      </c>
      <c r="J103" s="228">
        <v>400000</v>
      </c>
      <c r="K103" s="228">
        <v>0</v>
      </c>
      <c r="L103" s="228">
        <v>400000</v>
      </c>
      <c r="M103" s="228">
        <v>0</v>
      </c>
      <c r="N103" s="228">
        <v>0</v>
      </c>
      <c r="O103" s="228">
        <v>6930</v>
      </c>
      <c r="P103" s="228">
        <v>0</v>
      </c>
      <c r="Q103" s="228">
        <v>0</v>
      </c>
      <c r="R103" s="228">
        <v>0</v>
      </c>
      <c r="S103" s="228">
        <v>0</v>
      </c>
      <c r="T103" s="274">
        <v>0</v>
      </c>
      <c r="U103" s="274"/>
      <c r="V103" s="228">
        <v>0</v>
      </c>
      <c r="W103" s="228">
        <v>0</v>
      </c>
    </row>
    <row r="104" spans="1:23" ht="17.25" customHeight="1">
      <c r="A104" s="276"/>
      <c r="B104" s="276"/>
      <c r="C104" s="276"/>
      <c r="D104" s="273"/>
      <c r="E104" s="273"/>
      <c r="F104" s="273" t="s">
        <v>54</v>
      </c>
      <c r="G104" s="273"/>
      <c r="H104" s="228">
        <v>1653687.79</v>
      </c>
      <c r="I104" s="228">
        <v>945111.79</v>
      </c>
      <c r="J104" s="228">
        <v>765346.79</v>
      </c>
      <c r="K104" s="228">
        <v>183832</v>
      </c>
      <c r="L104" s="228">
        <v>581514.79</v>
      </c>
      <c r="M104" s="228">
        <v>0</v>
      </c>
      <c r="N104" s="228">
        <v>0</v>
      </c>
      <c r="O104" s="228">
        <v>179765</v>
      </c>
      <c r="P104" s="228">
        <v>0</v>
      </c>
      <c r="Q104" s="228">
        <v>0</v>
      </c>
      <c r="R104" s="228">
        <v>708576</v>
      </c>
      <c r="S104" s="228">
        <v>708576</v>
      </c>
      <c r="T104" s="274">
        <v>0</v>
      </c>
      <c r="U104" s="274"/>
      <c r="V104" s="228">
        <v>0</v>
      </c>
      <c r="W104" s="228">
        <v>0</v>
      </c>
    </row>
    <row r="105" spans="1:23" ht="13.5" customHeight="1">
      <c r="A105" s="276" t="s">
        <v>586</v>
      </c>
      <c r="B105" s="276" t="s">
        <v>36</v>
      </c>
      <c r="C105" s="276" t="s">
        <v>36</v>
      </c>
      <c r="D105" s="273" t="s">
        <v>587</v>
      </c>
      <c r="E105" s="273"/>
      <c r="F105" s="273" t="s">
        <v>51</v>
      </c>
      <c r="G105" s="273"/>
      <c r="H105" s="228">
        <v>4700885.45</v>
      </c>
      <c r="I105" s="228">
        <v>171070.08</v>
      </c>
      <c r="J105" s="228">
        <v>144297</v>
      </c>
      <c r="K105" s="228">
        <v>2000</v>
      </c>
      <c r="L105" s="228">
        <v>142297</v>
      </c>
      <c r="M105" s="228">
        <v>26773.08</v>
      </c>
      <c r="N105" s="228">
        <v>0</v>
      </c>
      <c r="O105" s="228">
        <v>0</v>
      </c>
      <c r="P105" s="228">
        <v>0</v>
      </c>
      <c r="Q105" s="228">
        <v>0</v>
      </c>
      <c r="R105" s="228">
        <v>4529815.37</v>
      </c>
      <c r="S105" s="228">
        <v>4529815.37</v>
      </c>
      <c r="T105" s="274">
        <v>0</v>
      </c>
      <c r="U105" s="274"/>
      <c r="V105" s="228">
        <v>0</v>
      </c>
      <c r="W105" s="228">
        <v>0</v>
      </c>
    </row>
    <row r="106" spans="1:23" ht="14.25" customHeight="1">
      <c r="A106" s="276"/>
      <c r="B106" s="276"/>
      <c r="C106" s="276"/>
      <c r="D106" s="273"/>
      <c r="E106" s="273"/>
      <c r="F106" s="273" t="s">
        <v>52</v>
      </c>
      <c r="G106" s="273"/>
      <c r="H106" s="228">
        <v>-6.75</v>
      </c>
      <c r="I106" s="228">
        <v>0</v>
      </c>
      <c r="J106" s="228">
        <v>0</v>
      </c>
      <c r="K106" s="228">
        <v>0</v>
      </c>
      <c r="L106" s="228">
        <v>0</v>
      </c>
      <c r="M106" s="228">
        <v>0</v>
      </c>
      <c r="N106" s="228">
        <v>0</v>
      </c>
      <c r="O106" s="228">
        <v>0</v>
      </c>
      <c r="P106" s="228">
        <v>0</v>
      </c>
      <c r="Q106" s="228">
        <v>0</v>
      </c>
      <c r="R106" s="228">
        <v>-6.75</v>
      </c>
      <c r="S106" s="228">
        <v>-6.75</v>
      </c>
      <c r="T106" s="274">
        <v>0</v>
      </c>
      <c r="U106" s="274"/>
      <c r="V106" s="228">
        <v>0</v>
      </c>
      <c r="W106" s="228">
        <v>0</v>
      </c>
    </row>
    <row r="107" spans="1:23" ht="14.25" customHeight="1">
      <c r="A107" s="276"/>
      <c r="B107" s="276"/>
      <c r="C107" s="276"/>
      <c r="D107" s="273"/>
      <c r="E107" s="273"/>
      <c r="F107" s="273" t="s">
        <v>53</v>
      </c>
      <c r="G107" s="273"/>
      <c r="H107" s="228">
        <v>6.75</v>
      </c>
      <c r="I107" s="228">
        <v>0</v>
      </c>
      <c r="J107" s="228">
        <v>0</v>
      </c>
      <c r="K107" s="228">
        <v>0</v>
      </c>
      <c r="L107" s="228">
        <v>0</v>
      </c>
      <c r="M107" s="228">
        <v>0</v>
      </c>
      <c r="N107" s="228">
        <v>0</v>
      </c>
      <c r="O107" s="228">
        <v>0</v>
      </c>
      <c r="P107" s="228">
        <v>0</v>
      </c>
      <c r="Q107" s="228">
        <v>0</v>
      </c>
      <c r="R107" s="228">
        <v>6.75</v>
      </c>
      <c r="S107" s="228">
        <v>6.75</v>
      </c>
      <c r="T107" s="274">
        <v>0</v>
      </c>
      <c r="U107" s="274"/>
      <c r="V107" s="228">
        <v>0</v>
      </c>
      <c r="W107" s="228">
        <v>0</v>
      </c>
    </row>
    <row r="108" spans="1:23" ht="15" customHeight="1">
      <c r="A108" s="276"/>
      <c r="B108" s="276"/>
      <c r="C108" s="276"/>
      <c r="D108" s="273"/>
      <c r="E108" s="273"/>
      <c r="F108" s="273" t="s">
        <v>54</v>
      </c>
      <c r="G108" s="273"/>
      <c r="H108" s="228">
        <v>4700885.45</v>
      </c>
      <c r="I108" s="228">
        <v>171070.08</v>
      </c>
      <c r="J108" s="228">
        <v>144297</v>
      </c>
      <c r="K108" s="228">
        <v>2000</v>
      </c>
      <c r="L108" s="228">
        <v>142297</v>
      </c>
      <c r="M108" s="228">
        <v>26773.08</v>
      </c>
      <c r="N108" s="228">
        <v>0</v>
      </c>
      <c r="O108" s="228">
        <v>0</v>
      </c>
      <c r="P108" s="228">
        <v>0</v>
      </c>
      <c r="Q108" s="228">
        <v>0</v>
      </c>
      <c r="R108" s="228">
        <v>4529815.37</v>
      </c>
      <c r="S108" s="228">
        <v>4529815.37</v>
      </c>
      <c r="T108" s="274">
        <v>0</v>
      </c>
      <c r="U108" s="274"/>
      <c r="V108" s="228">
        <v>0</v>
      </c>
      <c r="W108" s="228">
        <v>0</v>
      </c>
    </row>
    <row r="109" spans="1:23" ht="12.75" customHeight="1">
      <c r="A109" s="276" t="s">
        <v>36</v>
      </c>
      <c r="B109" s="276" t="s">
        <v>588</v>
      </c>
      <c r="C109" s="276" t="s">
        <v>36</v>
      </c>
      <c r="D109" s="273" t="s">
        <v>9</v>
      </c>
      <c r="E109" s="273"/>
      <c r="F109" s="273" t="s">
        <v>51</v>
      </c>
      <c r="G109" s="273"/>
      <c r="H109" s="228">
        <v>3533893.45</v>
      </c>
      <c r="I109" s="228">
        <v>116070.08</v>
      </c>
      <c r="J109" s="228">
        <v>89297</v>
      </c>
      <c r="K109" s="228">
        <v>2000</v>
      </c>
      <c r="L109" s="228">
        <v>87297</v>
      </c>
      <c r="M109" s="228">
        <v>26773.08</v>
      </c>
      <c r="N109" s="228">
        <v>0</v>
      </c>
      <c r="O109" s="228">
        <v>0</v>
      </c>
      <c r="P109" s="228">
        <v>0</v>
      </c>
      <c r="Q109" s="228">
        <v>0</v>
      </c>
      <c r="R109" s="228">
        <v>3417823.37</v>
      </c>
      <c r="S109" s="228">
        <v>3417823.37</v>
      </c>
      <c r="T109" s="274">
        <v>0</v>
      </c>
      <c r="U109" s="274"/>
      <c r="V109" s="228">
        <v>0</v>
      </c>
      <c r="W109" s="228">
        <v>0</v>
      </c>
    </row>
    <row r="110" spans="1:23" ht="13.5" customHeight="1">
      <c r="A110" s="276"/>
      <c r="B110" s="276"/>
      <c r="C110" s="276"/>
      <c r="D110" s="273"/>
      <c r="E110" s="273"/>
      <c r="F110" s="273" t="s">
        <v>52</v>
      </c>
      <c r="G110" s="273"/>
      <c r="H110" s="228">
        <v>-6.75</v>
      </c>
      <c r="I110" s="228">
        <v>0</v>
      </c>
      <c r="J110" s="228">
        <v>0</v>
      </c>
      <c r="K110" s="228">
        <v>0</v>
      </c>
      <c r="L110" s="228">
        <v>0</v>
      </c>
      <c r="M110" s="228">
        <v>0</v>
      </c>
      <c r="N110" s="228">
        <v>0</v>
      </c>
      <c r="O110" s="228">
        <v>0</v>
      </c>
      <c r="P110" s="228">
        <v>0</v>
      </c>
      <c r="Q110" s="228">
        <v>0</v>
      </c>
      <c r="R110" s="228">
        <v>-6.75</v>
      </c>
      <c r="S110" s="228">
        <v>-6.75</v>
      </c>
      <c r="T110" s="274">
        <v>0</v>
      </c>
      <c r="U110" s="274"/>
      <c r="V110" s="228">
        <v>0</v>
      </c>
      <c r="W110" s="228">
        <v>0</v>
      </c>
    </row>
    <row r="111" spans="1:23" ht="10.5" customHeight="1">
      <c r="A111" s="276"/>
      <c r="B111" s="276"/>
      <c r="C111" s="276"/>
      <c r="D111" s="273"/>
      <c r="E111" s="273"/>
      <c r="F111" s="273" t="s">
        <v>53</v>
      </c>
      <c r="G111" s="273"/>
      <c r="H111" s="228">
        <v>6.75</v>
      </c>
      <c r="I111" s="228">
        <v>0</v>
      </c>
      <c r="J111" s="228">
        <v>0</v>
      </c>
      <c r="K111" s="228">
        <v>0</v>
      </c>
      <c r="L111" s="228">
        <v>0</v>
      </c>
      <c r="M111" s="228">
        <v>0</v>
      </c>
      <c r="N111" s="228">
        <v>0</v>
      </c>
      <c r="O111" s="228">
        <v>0</v>
      </c>
      <c r="P111" s="228">
        <v>0</v>
      </c>
      <c r="Q111" s="228">
        <v>0</v>
      </c>
      <c r="R111" s="228">
        <v>6.75</v>
      </c>
      <c r="S111" s="228">
        <v>6.75</v>
      </c>
      <c r="T111" s="274">
        <v>0</v>
      </c>
      <c r="U111" s="274"/>
      <c r="V111" s="228">
        <v>0</v>
      </c>
      <c r="W111" s="228">
        <v>0</v>
      </c>
    </row>
    <row r="112" spans="1:23" ht="18" customHeight="1">
      <c r="A112" s="276"/>
      <c r="B112" s="276"/>
      <c r="C112" s="276"/>
      <c r="D112" s="273"/>
      <c r="E112" s="273"/>
      <c r="F112" s="273" t="s">
        <v>54</v>
      </c>
      <c r="G112" s="273"/>
      <c r="H112" s="228">
        <v>3533893.45</v>
      </c>
      <c r="I112" s="228">
        <v>116070.08</v>
      </c>
      <c r="J112" s="228">
        <v>89297</v>
      </c>
      <c r="K112" s="228">
        <v>2000</v>
      </c>
      <c r="L112" s="228">
        <v>87297</v>
      </c>
      <c r="M112" s="228">
        <v>26773.08</v>
      </c>
      <c r="N112" s="228">
        <v>0</v>
      </c>
      <c r="O112" s="228">
        <v>0</v>
      </c>
      <c r="P112" s="228">
        <v>0</v>
      </c>
      <c r="Q112" s="228">
        <v>0</v>
      </c>
      <c r="R112" s="228">
        <v>3417823.37</v>
      </c>
      <c r="S112" s="228">
        <v>3417823.37</v>
      </c>
      <c r="T112" s="274">
        <v>0</v>
      </c>
      <c r="U112" s="274"/>
      <c r="V112" s="228">
        <v>0</v>
      </c>
      <c r="W112" s="228">
        <v>0</v>
      </c>
    </row>
    <row r="113" spans="1:23" ht="12.75" customHeight="1">
      <c r="A113" s="276" t="s">
        <v>216</v>
      </c>
      <c r="B113" s="276" t="s">
        <v>36</v>
      </c>
      <c r="C113" s="276" t="s">
        <v>36</v>
      </c>
      <c r="D113" s="273" t="s">
        <v>215</v>
      </c>
      <c r="E113" s="273"/>
      <c r="F113" s="273" t="s">
        <v>51</v>
      </c>
      <c r="G113" s="273"/>
      <c r="H113" s="228">
        <v>34440600.61</v>
      </c>
      <c r="I113" s="228">
        <v>34109022.61</v>
      </c>
      <c r="J113" s="228">
        <v>34046022.61</v>
      </c>
      <c r="K113" s="228">
        <v>26526054.09</v>
      </c>
      <c r="L113" s="228">
        <v>7519968.52</v>
      </c>
      <c r="M113" s="228">
        <v>0</v>
      </c>
      <c r="N113" s="228">
        <v>63000</v>
      </c>
      <c r="O113" s="228">
        <v>0</v>
      </c>
      <c r="P113" s="228">
        <v>0</v>
      </c>
      <c r="Q113" s="228">
        <v>0</v>
      </c>
      <c r="R113" s="228">
        <v>331578</v>
      </c>
      <c r="S113" s="228">
        <v>331578</v>
      </c>
      <c r="T113" s="274">
        <v>0</v>
      </c>
      <c r="U113" s="274"/>
      <c r="V113" s="228">
        <v>0</v>
      </c>
      <c r="W113" s="228">
        <v>0</v>
      </c>
    </row>
    <row r="114" spans="1:23" ht="12" customHeight="1">
      <c r="A114" s="276"/>
      <c r="B114" s="276"/>
      <c r="C114" s="276"/>
      <c r="D114" s="273"/>
      <c r="E114" s="273"/>
      <c r="F114" s="273" t="s">
        <v>52</v>
      </c>
      <c r="G114" s="273"/>
      <c r="H114" s="228">
        <v>-50</v>
      </c>
      <c r="I114" s="228">
        <v>-50</v>
      </c>
      <c r="J114" s="228">
        <v>0</v>
      </c>
      <c r="K114" s="228">
        <v>0</v>
      </c>
      <c r="L114" s="228">
        <v>0</v>
      </c>
      <c r="M114" s="228">
        <v>0</v>
      </c>
      <c r="N114" s="228">
        <v>-50</v>
      </c>
      <c r="O114" s="228">
        <v>0</v>
      </c>
      <c r="P114" s="228">
        <v>0</v>
      </c>
      <c r="Q114" s="228">
        <v>0</v>
      </c>
      <c r="R114" s="228">
        <v>0</v>
      </c>
      <c r="S114" s="228">
        <v>0</v>
      </c>
      <c r="T114" s="274">
        <v>0</v>
      </c>
      <c r="U114" s="274"/>
      <c r="V114" s="228">
        <v>0</v>
      </c>
      <c r="W114" s="228">
        <v>0</v>
      </c>
    </row>
    <row r="115" spans="1:23" ht="13.5" customHeight="1">
      <c r="A115" s="276"/>
      <c r="B115" s="276"/>
      <c r="C115" s="276"/>
      <c r="D115" s="273"/>
      <c r="E115" s="273"/>
      <c r="F115" s="273" t="s">
        <v>53</v>
      </c>
      <c r="G115" s="273"/>
      <c r="H115" s="228">
        <v>281899</v>
      </c>
      <c r="I115" s="228">
        <v>239992</v>
      </c>
      <c r="J115" s="228">
        <v>239992</v>
      </c>
      <c r="K115" s="228">
        <v>165946</v>
      </c>
      <c r="L115" s="228">
        <v>74046</v>
      </c>
      <c r="M115" s="228">
        <v>0</v>
      </c>
      <c r="N115" s="228">
        <v>0</v>
      </c>
      <c r="O115" s="228">
        <v>0</v>
      </c>
      <c r="P115" s="228">
        <v>0</v>
      </c>
      <c r="Q115" s="228">
        <v>0</v>
      </c>
      <c r="R115" s="228">
        <v>41907</v>
      </c>
      <c r="S115" s="228">
        <v>41907</v>
      </c>
      <c r="T115" s="274">
        <v>0</v>
      </c>
      <c r="U115" s="274"/>
      <c r="V115" s="228">
        <v>0</v>
      </c>
      <c r="W115" s="228">
        <v>0</v>
      </c>
    </row>
    <row r="116" spans="1:23" ht="13.5" customHeight="1">
      <c r="A116" s="276"/>
      <c r="B116" s="276"/>
      <c r="C116" s="276"/>
      <c r="D116" s="273"/>
      <c r="E116" s="273"/>
      <c r="F116" s="273" t="s">
        <v>54</v>
      </c>
      <c r="G116" s="273"/>
      <c r="H116" s="228">
        <v>34722449.61</v>
      </c>
      <c r="I116" s="228">
        <v>34348964.61</v>
      </c>
      <c r="J116" s="228">
        <v>34286014.61</v>
      </c>
      <c r="K116" s="228">
        <v>26692000.09</v>
      </c>
      <c r="L116" s="228">
        <v>7594014.52</v>
      </c>
      <c r="M116" s="228">
        <v>0</v>
      </c>
      <c r="N116" s="228">
        <v>62950</v>
      </c>
      <c r="O116" s="228">
        <v>0</v>
      </c>
      <c r="P116" s="228">
        <v>0</v>
      </c>
      <c r="Q116" s="228">
        <v>0</v>
      </c>
      <c r="R116" s="228">
        <v>373485</v>
      </c>
      <c r="S116" s="228">
        <v>373485</v>
      </c>
      <c r="T116" s="274">
        <v>0</v>
      </c>
      <c r="U116" s="274"/>
      <c r="V116" s="228">
        <v>0</v>
      </c>
      <c r="W116" s="228">
        <v>0</v>
      </c>
    </row>
    <row r="117" spans="1:23" ht="18" customHeight="1">
      <c r="A117" s="276" t="s">
        <v>36</v>
      </c>
      <c r="B117" s="276" t="s">
        <v>417</v>
      </c>
      <c r="C117" s="276" t="s">
        <v>36</v>
      </c>
      <c r="D117" s="273" t="s">
        <v>418</v>
      </c>
      <c r="E117" s="273"/>
      <c r="F117" s="273" t="s">
        <v>51</v>
      </c>
      <c r="G117" s="273"/>
      <c r="H117" s="228">
        <v>30525993</v>
      </c>
      <c r="I117" s="228">
        <v>30204293</v>
      </c>
      <c r="J117" s="228">
        <v>30143293</v>
      </c>
      <c r="K117" s="228">
        <v>23778432</v>
      </c>
      <c r="L117" s="228">
        <v>6364861</v>
      </c>
      <c r="M117" s="228">
        <v>0</v>
      </c>
      <c r="N117" s="228">
        <v>61000</v>
      </c>
      <c r="O117" s="228">
        <v>0</v>
      </c>
      <c r="P117" s="228">
        <v>0</v>
      </c>
      <c r="Q117" s="228">
        <v>0</v>
      </c>
      <c r="R117" s="228">
        <v>321700</v>
      </c>
      <c r="S117" s="228">
        <v>321700</v>
      </c>
      <c r="T117" s="274">
        <v>0</v>
      </c>
      <c r="U117" s="274"/>
      <c r="V117" s="228">
        <v>0</v>
      </c>
      <c r="W117" s="228">
        <v>0</v>
      </c>
    </row>
    <row r="118" spans="1:23" ht="13.5" customHeight="1">
      <c r="A118" s="276"/>
      <c r="B118" s="276"/>
      <c r="C118" s="276"/>
      <c r="D118" s="273"/>
      <c r="E118" s="273"/>
      <c r="F118" s="273" t="s">
        <v>52</v>
      </c>
      <c r="G118" s="273"/>
      <c r="H118" s="228">
        <v>0</v>
      </c>
      <c r="I118" s="228">
        <v>0</v>
      </c>
      <c r="J118" s="228">
        <v>0</v>
      </c>
      <c r="K118" s="228">
        <v>0</v>
      </c>
      <c r="L118" s="228">
        <v>0</v>
      </c>
      <c r="M118" s="228">
        <v>0</v>
      </c>
      <c r="N118" s="228">
        <v>0</v>
      </c>
      <c r="O118" s="228">
        <v>0</v>
      </c>
      <c r="P118" s="228">
        <v>0</v>
      </c>
      <c r="Q118" s="228">
        <v>0</v>
      </c>
      <c r="R118" s="228">
        <v>0</v>
      </c>
      <c r="S118" s="228">
        <v>0</v>
      </c>
      <c r="T118" s="274">
        <v>0</v>
      </c>
      <c r="U118" s="274"/>
      <c r="V118" s="228">
        <v>0</v>
      </c>
      <c r="W118" s="228">
        <v>0</v>
      </c>
    </row>
    <row r="119" spans="1:23" ht="16.5" customHeight="1">
      <c r="A119" s="276"/>
      <c r="B119" s="276"/>
      <c r="C119" s="276"/>
      <c r="D119" s="273"/>
      <c r="E119" s="273"/>
      <c r="F119" s="273" t="s">
        <v>53</v>
      </c>
      <c r="G119" s="273"/>
      <c r="H119" s="228">
        <v>142716</v>
      </c>
      <c r="I119" s="228">
        <v>142716</v>
      </c>
      <c r="J119" s="228">
        <v>142716</v>
      </c>
      <c r="K119" s="228">
        <v>122716</v>
      </c>
      <c r="L119" s="228">
        <v>20000</v>
      </c>
      <c r="M119" s="228">
        <v>0</v>
      </c>
      <c r="N119" s="228">
        <v>0</v>
      </c>
      <c r="O119" s="228">
        <v>0</v>
      </c>
      <c r="P119" s="228">
        <v>0</v>
      </c>
      <c r="Q119" s="228">
        <v>0</v>
      </c>
      <c r="R119" s="228">
        <v>0</v>
      </c>
      <c r="S119" s="228">
        <v>0</v>
      </c>
      <c r="T119" s="274">
        <v>0</v>
      </c>
      <c r="U119" s="274"/>
      <c r="V119" s="228">
        <v>0</v>
      </c>
      <c r="W119" s="228">
        <v>0</v>
      </c>
    </row>
    <row r="120" spans="1:23" ht="22.5" customHeight="1">
      <c r="A120" s="276"/>
      <c r="B120" s="276"/>
      <c r="C120" s="276"/>
      <c r="D120" s="273"/>
      <c r="E120" s="273"/>
      <c r="F120" s="273" t="s">
        <v>54</v>
      </c>
      <c r="G120" s="273"/>
      <c r="H120" s="228">
        <v>30668709</v>
      </c>
      <c r="I120" s="228">
        <v>30347009</v>
      </c>
      <c r="J120" s="228">
        <v>30286009</v>
      </c>
      <c r="K120" s="228">
        <v>23901148</v>
      </c>
      <c r="L120" s="228">
        <v>6384861</v>
      </c>
      <c r="M120" s="228">
        <v>0</v>
      </c>
      <c r="N120" s="228">
        <v>61000</v>
      </c>
      <c r="O120" s="228">
        <v>0</v>
      </c>
      <c r="P120" s="228">
        <v>0</v>
      </c>
      <c r="Q120" s="228">
        <v>0</v>
      </c>
      <c r="R120" s="228">
        <v>321700</v>
      </c>
      <c r="S120" s="228">
        <v>321700</v>
      </c>
      <c r="T120" s="274">
        <v>0</v>
      </c>
      <c r="U120" s="274"/>
      <c r="V120" s="228">
        <v>0</v>
      </c>
      <c r="W120" s="228">
        <v>0</v>
      </c>
    </row>
    <row r="121" spans="1:23" ht="15" customHeight="1">
      <c r="A121" s="276" t="s">
        <v>36</v>
      </c>
      <c r="B121" s="276" t="s">
        <v>538</v>
      </c>
      <c r="C121" s="276" t="s">
        <v>36</v>
      </c>
      <c r="D121" s="273" t="s">
        <v>539</v>
      </c>
      <c r="E121" s="273"/>
      <c r="F121" s="273" t="s">
        <v>51</v>
      </c>
      <c r="G121" s="273"/>
      <c r="H121" s="228">
        <v>1976398.4</v>
      </c>
      <c r="I121" s="228">
        <v>1966520.4</v>
      </c>
      <c r="J121" s="228">
        <v>1966520.4</v>
      </c>
      <c r="K121" s="228">
        <v>1325415.88</v>
      </c>
      <c r="L121" s="228">
        <v>641104.52</v>
      </c>
      <c r="M121" s="228">
        <v>0</v>
      </c>
      <c r="N121" s="228">
        <v>0</v>
      </c>
      <c r="O121" s="228">
        <v>0</v>
      </c>
      <c r="P121" s="228">
        <v>0</v>
      </c>
      <c r="Q121" s="228">
        <v>0</v>
      </c>
      <c r="R121" s="228">
        <v>9878</v>
      </c>
      <c r="S121" s="228">
        <v>9878</v>
      </c>
      <c r="T121" s="274">
        <v>0</v>
      </c>
      <c r="U121" s="274"/>
      <c r="V121" s="228">
        <v>0</v>
      </c>
      <c r="W121" s="228">
        <v>0</v>
      </c>
    </row>
    <row r="122" spans="1:23" ht="13.5" customHeight="1">
      <c r="A122" s="276"/>
      <c r="B122" s="276"/>
      <c r="C122" s="276"/>
      <c r="D122" s="273"/>
      <c r="E122" s="273"/>
      <c r="F122" s="273" t="s">
        <v>52</v>
      </c>
      <c r="G122" s="273"/>
      <c r="H122" s="228">
        <v>0</v>
      </c>
      <c r="I122" s="228">
        <v>0</v>
      </c>
      <c r="J122" s="228">
        <v>0</v>
      </c>
      <c r="K122" s="228">
        <v>0</v>
      </c>
      <c r="L122" s="228">
        <v>0</v>
      </c>
      <c r="M122" s="228">
        <v>0</v>
      </c>
      <c r="N122" s="228">
        <v>0</v>
      </c>
      <c r="O122" s="228">
        <v>0</v>
      </c>
      <c r="P122" s="228">
        <v>0</v>
      </c>
      <c r="Q122" s="228">
        <v>0</v>
      </c>
      <c r="R122" s="228">
        <v>0</v>
      </c>
      <c r="S122" s="228">
        <v>0</v>
      </c>
      <c r="T122" s="274">
        <v>0</v>
      </c>
      <c r="U122" s="274"/>
      <c r="V122" s="228">
        <v>0</v>
      </c>
      <c r="W122" s="228">
        <v>0</v>
      </c>
    </row>
    <row r="123" spans="1:23" ht="13.5" customHeight="1">
      <c r="A123" s="276"/>
      <c r="B123" s="276"/>
      <c r="C123" s="276"/>
      <c r="D123" s="273"/>
      <c r="E123" s="273"/>
      <c r="F123" s="273" t="s">
        <v>53</v>
      </c>
      <c r="G123" s="273"/>
      <c r="H123" s="228">
        <v>49433</v>
      </c>
      <c r="I123" s="228">
        <v>7526</v>
      </c>
      <c r="J123" s="228">
        <v>7526</v>
      </c>
      <c r="K123" s="228">
        <v>0</v>
      </c>
      <c r="L123" s="228">
        <v>7526</v>
      </c>
      <c r="M123" s="228">
        <v>0</v>
      </c>
      <c r="N123" s="228">
        <v>0</v>
      </c>
      <c r="O123" s="228">
        <v>0</v>
      </c>
      <c r="P123" s="228">
        <v>0</v>
      </c>
      <c r="Q123" s="228">
        <v>0</v>
      </c>
      <c r="R123" s="228">
        <v>41907</v>
      </c>
      <c r="S123" s="228">
        <v>41907</v>
      </c>
      <c r="T123" s="274">
        <v>0</v>
      </c>
      <c r="U123" s="274"/>
      <c r="V123" s="228">
        <v>0</v>
      </c>
      <c r="W123" s="228">
        <v>0</v>
      </c>
    </row>
    <row r="124" spans="1:23" ht="17.25" customHeight="1">
      <c r="A124" s="276"/>
      <c r="B124" s="276"/>
      <c r="C124" s="276"/>
      <c r="D124" s="273"/>
      <c r="E124" s="273"/>
      <c r="F124" s="273" t="s">
        <v>54</v>
      </c>
      <c r="G124" s="273"/>
      <c r="H124" s="228">
        <v>2025831.4</v>
      </c>
      <c r="I124" s="228">
        <v>1974046.4</v>
      </c>
      <c r="J124" s="228">
        <v>1974046.4</v>
      </c>
      <c r="K124" s="228">
        <v>1325415.88</v>
      </c>
      <c r="L124" s="228">
        <v>648630.52</v>
      </c>
      <c r="M124" s="228">
        <v>0</v>
      </c>
      <c r="N124" s="228">
        <v>0</v>
      </c>
      <c r="O124" s="228">
        <v>0</v>
      </c>
      <c r="P124" s="228">
        <v>0</v>
      </c>
      <c r="Q124" s="228">
        <v>0</v>
      </c>
      <c r="R124" s="228">
        <v>51785</v>
      </c>
      <c r="S124" s="228">
        <v>51785</v>
      </c>
      <c r="T124" s="274">
        <v>0</v>
      </c>
      <c r="U124" s="274"/>
      <c r="V124" s="228">
        <v>0</v>
      </c>
      <c r="W124" s="228">
        <v>0</v>
      </c>
    </row>
    <row r="125" spans="1:23" ht="20.25" customHeight="1">
      <c r="A125" s="276" t="s">
        <v>36</v>
      </c>
      <c r="B125" s="276" t="s">
        <v>589</v>
      </c>
      <c r="C125" s="276" t="s">
        <v>36</v>
      </c>
      <c r="D125" s="273" t="s">
        <v>590</v>
      </c>
      <c r="E125" s="273"/>
      <c r="F125" s="273" t="s">
        <v>51</v>
      </c>
      <c r="G125" s="273"/>
      <c r="H125" s="228">
        <v>1151115</v>
      </c>
      <c r="I125" s="228">
        <v>1151115</v>
      </c>
      <c r="J125" s="228">
        <v>1149115</v>
      </c>
      <c r="K125" s="228">
        <v>977615</v>
      </c>
      <c r="L125" s="228">
        <v>171500</v>
      </c>
      <c r="M125" s="228">
        <v>0</v>
      </c>
      <c r="N125" s="228">
        <v>2000</v>
      </c>
      <c r="O125" s="228">
        <v>0</v>
      </c>
      <c r="P125" s="228">
        <v>0</v>
      </c>
      <c r="Q125" s="228">
        <v>0</v>
      </c>
      <c r="R125" s="228">
        <v>0</v>
      </c>
      <c r="S125" s="228">
        <v>0</v>
      </c>
      <c r="T125" s="274">
        <v>0</v>
      </c>
      <c r="U125" s="274"/>
      <c r="V125" s="228">
        <v>0</v>
      </c>
      <c r="W125" s="228">
        <v>0</v>
      </c>
    </row>
    <row r="126" spans="1:23" ht="16.5" customHeight="1">
      <c r="A126" s="276"/>
      <c r="B126" s="276"/>
      <c r="C126" s="276"/>
      <c r="D126" s="273"/>
      <c r="E126" s="273"/>
      <c r="F126" s="273" t="s">
        <v>52</v>
      </c>
      <c r="G126" s="273"/>
      <c r="H126" s="228">
        <v>-50</v>
      </c>
      <c r="I126" s="228">
        <v>-50</v>
      </c>
      <c r="J126" s="228">
        <v>0</v>
      </c>
      <c r="K126" s="228">
        <v>0</v>
      </c>
      <c r="L126" s="228">
        <v>0</v>
      </c>
      <c r="M126" s="228">
        <v>0</v>
      </c>
      <c r="N126" s="228">
        <v>-50</v>
      </c>
      <c r="O126" s="228">
        <v>0</v>
      </c>
      <c r="P126" s="228">
        <v>0</v>
      </c>
      <c r="Q126" s="228">
        <v>0</v>
      </c>
      <c r="R126" s="228">
        <v>0</v>
      </c>
      <c r="S126" s="228">
        <v>0</v>
      </c>
      <c r="T126" s="274">
        <v>0</v>
      </c>
      <c r="U126" s="274"/>
      <c r="V126" s="228">
        <v>0</v>
      </c>
      <c r="W126" s="228">
        <v>0</v>
      </c>
    </row>
    <row r="127" spans="1:23" ht="15.75" customHeight="1">
      <c r="A127" s="276"/>
      <c r="B127" s="276"/>
      <c r="C127" s="276"/>
      <c r="D127" s="273"/>
      <c r="E127" s="273"/>
      <c r="F127" s="273" t="s">
        <v>53</v>
      </c>
      <c r="G127" s="273"/>
      <c r="H127" s="228">
        <v>89750</v>
      </c>
      <c r="I127" s="228">
        <v>89750</v>
      </c>
      <c r="J127" s="228">
        <v>89750</v>
      </c>
      <c r="K127" s="228">
        <v>43230</v>
      </c>
      <c r="L127" s="228">
        <v>46520</v>
      </c>
      <c r="M127" s="228">
        <v>0</v>
      </c>
      <c r="N127" s="228">
        <v>0</v>
      </c>
      <c r="O127" s="228">
        <v>0</v>
      </c>
      <c r="P127" s="228">
        <v>0</v>
      </c>
      <c r="Q127" s="228">
        <v>0</v>
      </c>
      <c r="R127" s="228">
        <v>0</v>
      </c>
      <c r="S127" s="228">
        <v>0</v>
      </c>
      <c r="T127" s="274">
        <v>0</v>
      </c>
      <c r="U127" s="274"/>
      <c r="V127" s="228">
        <v>0</v>
      </c>
      <c r="W127" s="228">
        <v>0</v>
      </c>
    </row>
    <row r="128" spans="1:23" ht="20.25" customHeight="1">
      <c r="A128" s="276"/>
      <c r="B128" s="276"/>
      <c r="C128" s="276"/>
      <c r="D128" s="273"/>
      <c r="E128" s="273"/>
      <c r="F128" s="273" t="s">
        <v>54</v>
      </c>
      <c r="G128" s="273"/>
      <c r="H128" s="228">
        <v>1240815</v>
      </c>
      <c r="I128" s="228">
        <v>1240815</v>
      </c>
      <c r="J128" s="228">
        <v>1238865</v>
      </c>
      <c r="K128" s="228">
        <v>1020845</v>
      </c>
      <c r="L128" s="228">
        <v>218020</v>
      </c>
      <c r="M128" s="228">
        <v>0</v>
      </c>
      <c r="N128" s="228">
        <v>1950</v>
      </c>
      <c r="O128" s="228">
        <v>0</v>
      </c>
      <c r="P128" s="228">
        <v>0</v>
      </c>
      <c r="Q128" s="228">
        <v>0</v>
      </c>
      <c r="R128" s="228">
        <v>0</v>
      </c>
      <c r="S128" s="228">
        <v>0</v>
      </c>
      <c r="T128" s="274">
        <v>0</v>
      </c>
      <c r="U128" s="274"/>
      <c r="V128" s="228">
        <v>0</v>
      </c>
      <c r="W128" s="228">
        <v>0</v>
      </c>
    </row>
    <row r="129" spans="1:23" ht="17.25" customHeight="1">
      <c r="A129" s="276" t="s">
        <v>377</v>
      </c>
      <c r="B129" s="276" t="s">
        <v>36</v>
      </c>
      <c r="C129" s="276" t="s">
        <v>36</v>
      </c>
      <c r="D129" s="273" t="s">
        <v>419</v>
      </c>
      <c r="E129" s="273"/>
      <c r="F129" s="273" t="s">
        <v>51</v>
      </c>
      <c r="G129" s="273"/>
      <c r="H129" s="228">
        <v>5404223.3</v>
      </c>
      <c r="I129" s="228">
        <v>5098274.3</v>
      </c>
      <c r="J129" s="228">
        <v>4484540.3</v>
      </c>
      <c r="K129" s="228">
        <v>3435596</v>
      </c>
      <c r="L129" s="228">
        <v>1048944.3</v>
      </c>
      <c r="M129" s="228">
        <v>573648</v>
      </c>
      <c r="N129" s="228">
        <v>2750</v>
      </c>
      <c r="O129" s="228">
        <v>37336</v>
      </c>
      <c r="P129" s="228">
        <v>0</v>
      </c>
      <c r="Q129" s="228">
        <v>0</v>
      </c>
      <c r="R129" s="228">
        <v>305949</v>
      </c>
      <c r="S129" s="228">
        <v>305949</v>
      </c>
      <c r="T129" s="274">
        <v>210949</v>
      </c>
      <c r="U129" s="274"/>
      <c r="V129" s="228">
        <v>0</v>
      </c>
      <c r="W129" s="228">
        <v>0</v>
      </c>
    </row>
    <row r="130" spans="1:23" ht="18" customHeight="1">
      <c r="A130" s="276"/>
      <c r="B130" s="276"/>
      <c r="C130" s="276"/>
      <c r="D130" s="273"/>
      <c r="E130" s="273"/>
      <c r="F130" s="273" t="s">
        <v>52</v>
      </c>
      <c r="G130" s="273"/>
      <c r="H130" s="228">
        <v>-26500</v>
      </c>
      <c r="I130" s="228">
        <v>-26500</v>
      </c>
      <c r="J130" s="228">
        <v>-26500</v>
      </c>
      <c r="K130" s="228">
        <v>-26500</v>
      </c>
      <c r="L130" s="228">
        <v>0</v>
      </c>
      <c r="M130" s="228">
        <v>0</v>
      </c>
      <c r="N130" s="228">
        <v>0</v>
      </c>
      <c r="O130" s="228">
        <v>0</v>
      </c>
      <c r="P130" s="228">
        <v>0</v>
      </c>
      <c r="Q130" s="228">
        <v>0</v>
      </c>
      <c r="R130" s="228">
        <v>0</v>
      </c>
      <c r="S130" s="228">
        <v>0</v>
      </c>
      <c r="T130" s="274">
        <v>0</v>
      </c>
      <c r="U130" s="274"/>
      <c r="V130" s="228">
        <v>0</v>
      </c>
      <c r="W130" s="228">
        <v>0</v>
      </c>
    </row>
    <row r="131" spans="1:23" ht="14.25" customHeight="1">
      <c r="A131" s="276"/>
      <c r="B131" s="276"/>
      <c r="C131" s="276"/>
      <c r="D131" s="273"/>
      <c r="E131" s="273"/>
      <c r="F131" s="273" t="s">
        <v>53</v>
      </c>
      <c r="G131" s="273"/>
      <c r="H131" s="228">
        <v>26501</v>
      </c>
      <c r="I131" s="228">
        <v>26501</v>
      </c>
      <c r="J131" s="228">
        <v>26501</v>
      </c>
      <c r="K131" s="228">
        <v>1</v>
      </c>
      <c r="L131" s="228">
        <v>26500</v>
      </c>
      <c r="M131" s="228">
        <v>0</v>
      </c>
      <c r="N131" s="228">
        <v>0</v>
      </c>
      <c r="O131" s="228">
        <v>0</v>
      </c>
      <c r="P131" s="228">
        <v>0</v>
      </c>
      <c r="Q131" s="228">
        <v>0</v>
      </c>
      <c r="R131" s="228">
        <v>0</v>
      </c>
      <c r="S131" s="228">
        <v>0</v>
      </c>
      <c r="T131" s="274">
        <v>0</v>
      </c>
      <c r="U131" s="274"/>
      <c r="V131" s="228">
        <v>0</v>
      </c>
      <c r="W131" s="228">
        <v>0</v>
      </c>
    </row>
    <row r="132" spans="1:23" ht="21" customHeight="1">
      <c r="A132" s="276"/>
      <c r="B132" s="276"/>
      <c r="C132" s="276"/>
      <c r="D132" s="273"/>
      <c r="E132" s="273"/>
      <c r="F132" s="273" t="s">
        <v>54</v>
      </c>
      <c r="G132" s="273"/>
      <c r="H132" s="228">
        <v>5404224.3</v>
      </c>
      <c r="I132" s="228">
        <v>5098275.3</v>
      </c>
      <c r="J132" s="228">
        <v>4484541.3</v>
      </c>
      <c r="K132" s="228">
        <v>3409097</v>
      </c>
      <c r="L132" s="228">
        <v>1075444.3</v>
      </c>
      <c r="M132" s="228">
        <v>573648</v>
      </c>
      <c r="N132" s="228">
        <v>2750</v>
      </c>
      <c r="O132" s="228">
        <v>37336</v>
      </c>
      <c r="P132" s="228">
        <v>0</v>
      </c>
      <c r="Q132" s="228">
        <v>0</v>
      </c>
      <c r="R132" s="228">
        <v>305949</v>
      </c>
      <c r="S132" s="228">
        <v>305949</v>
      </c>
      <c r="T132" s="274">
        <v>210949</v>
      </c>
      <c r="U132" s="274"/>
      <c r="V132" s="228">
        <v>0</v>
      </c>
      <c r="W132" s="228">
        <v>0</v>
      </c>
    </row>
    <row r="133" spans="1:23" ht="14.25" customHeight="1">
      <c r="A133" s="276" t="s">
        <v>36</v>
      </c>
      <c r="B133" s="276" t="s">
        <v>545</v>
      </c>
      <c r="C133" s="276" t="s">
        <v>36</v>
      </c>
      <c r="D133" s="273" t="s">
        <v>454</v>
      </c>
      <c r="E133" s="273"/>
      <c r="F133" s="273" t="s">
        <v>51</v>
      </c>
      <c r="G133" s="273"/>
      <c r="H133" s="228">
        <v>1287296</v>
      </c>
      <c r="I133" s="228">
        <v>1287296</v>
      </c>
      <c r="J133" s="228">
        <v>713648</v>
      </c>
      <c r="K133" s="228">
        <v>427734</v>
      </c>
      <c r="L133" s="228">
        <v>285914</v>
      </c>
      <c r="M133" s="228">
        <v>573648</v>
      </c>
      <c r="N133" s="228">
        <v>0</v>
      </c>
      <c r="O133" s="228">
        <v>0</v>
      </c>
      <c r="P133" s="228">
        <v>0</v>
      </c>
      <c r="Q133" s="228">
        <v>0</v>
      </c>
      <c r="R133" s="228">
        <v>0</v>
      </c>
      <c r="S133" s="228">
        <v>0</v>
      </c>
      <c r="T133" s="274">
        <v>0</v>
      </c>
      <c r="U133" s="274"/>
      <c r="V133" s="228">
        <v>0</v>
      </c>
      <c r="W133" s="228">
        <v>0</v>
      </c>
    </row>
    <row r="134" spans="1:23" ht="8.25" customHeight="1">
      <c r="A134" s="276"/>
      <c r="B134" s="276"/>
      <c r="C134" s="276"/>
      <c r="D134" s="273"/>
      <c r="E134" s="273"/>
      <c r="F134" s="273" t="s">
        <v>52</v>
      </c>
      <c r="G134" s="273"/>
      <c r="H134" s="228">
        <v>0</v>
      </c>
      <c r="I134" s="228">
        <v>0</v>
      </c>
      <c r="J134" s="228">
        <v>0</v>
      </c>
      <c r="K134" s="228">
        <v>0</v>
      </c>
      <c r="L134" s="228">
        <v>0</v>
      </c>
      <c r="M134" s="228">
        <v>0</v>
      </c>
      <c r="N134" s="228">
        <v>0</v>
      </c>
      <c r="O134" s="228">
        <v>0</v>
      </c>
      <c r="P134" s="228">
        <v>0</v>
      </c>
      <c r="Q134" s="228">
        <v>0</v>
      </c>
      <c r="R134" s="228">
        <v>0</v>
      </c>
      <c r="S134" s="228">
        <v>0</v>
      </c>
      <c r="T134" s="274">
        <v>0</v>
      </c>
      <c r="U134" s="274"/>
      <c r="V134" s="228">
        <v>0</v>
      </c>
      <c r="W134" s="228">
        <v>0</v>
      </c>
    </row>
    <row r="135" spans="1:23" ht="13.5" customHeight="1">
      <c r="A135" s="276"/>
      <c r="B135" s="276"/>
      <c r="C135" s="276"/>
      <c r="D135" s="273"/>
      <c r="E135" s="273"/>
      <c r="F135" s="273" t="s">
        <v>53</v>
      </c>
      <c r="G135" s="273"/>
      <c r="H135" s="228">
        <v>1</v>
      </c>
      <c r="I135" s="228">
        <v>1</v>
      </c>
      <c r="J135" s="228">
        <v>1</v>
      </c>
      <c r="K135" s="228">
        <v>1</v>
      </c>
      <c r="L135" s="228">
        <v>0</v>
      </c>
      <c r="M135" s="228">
        <v>0</v>
      </c>
      <c r="N135" s="228">
        <v>0</v>
      </c>
      <c r="O135" s="228">
        <v>0</v>
      </c>
      <c r="P135" s="228">
        <v>0</v>
      </c>
      <c r="Q135" s="228">
        <v>0</v>
      </c>
      <c r="R135" s="228">
        <v>0</v>
      </c>
      <c r="S135" s="228">
        <v>0</v>
      </c>
      <c r="T135" s="274">
        <v>0</v>
      </c>
      <c r="U135" s="274"/>
      <c r="V135" s="228">
        <v>0</v>
      </c>
      <c r="W135" s="228">
        <v>0</v>
      </c>
    </row>
    <row r="136" spans="1:23" ht="12.75" customHeight="1">
      <c r="A136" s="276"/>
      <c r="B136" s="276"/>
      <c r="C136" s="276"/>
      <c r="D136" s="273"/>
      <c r="E136" s="273"/>
      <c r="F136" s="273" t="s">
        <v>54</v>
      </c>
      <c r="G136" s="273"/>
      <c r="H136" s="228">
        <v>1287297</v>
      </c>
      <c r="I136" s="228">
        <v>1287297</v>
      </c>
      <c r="J136" s="228">
        <v>713649</v>
      </c>
      <c r="K136" s="228">
        <v>427735</v>
      </c>
      <c r="L136" s="228">
        <v>285914</v>
      </c>
      <c r="M136" s="228">
        <v>573648</v>
      </c>
      <c r="N136" s="228">
        <v>0</v>
      </c>
      <c r="O136" s="228">
        <v>0</v>
      </c>
      <c r="P136" s="228">
        <v>0</v>
      </c>
      <c r="Q136" s="228">
        <v>0</v>
      </c>
      <c r="R136" s="228">
        <v>0</v>
      </c>
      <c r="S136" s="228">
        <v>0</v>
      </c>
      <c r="T136" s="274">
        <v>0</v>
      </c>
      <c r="U136" s="274"/>
      <c r="V136" s="228">
        <v>0</v>
      </c>
      <c r="W136" s="228">
        <v>0</v>
      </c>
    </row>
    <row r="137" spans="1:23" ht="15" customHeight="1">
      <c r="A137" s="276" t="s">
        <v>36</v>
      </c>
      <c r="B137" s="276" t="s">
        <v>591</v>
      </c>
      <c r="C137" s="276" t="s">
        <v>36</v>
      </c>
      <c r="D137" s="273" t="s">
        <v>592</v>
      </c>
      <c r="E137" s="273"/>
      <c r="F137" s="273" t="s">
        <v>51</v>
      </c>
      <c r="G137" s="273"/>
      <c r="H137" s="228">
        <v>2668700</v>
      </c>
      <c r="I137" s="228">
        <v>2573700</v>
      </c>
      <c r="J137" s="228">
        <v>2571200</v>
      </c>
      <c r="K137" s="228">
        <v>2223480</v>
      </c>
      <c r="L137" s="228">
        <v>347720</v>
      </c>
      <c r="M137" s="228">
        <v>0</v>
      </c>
      <c r="N137" s="228">
        <v>2500</v>
      </c>
      <c r="O137" s="228">
        <v>0</v>
      </c>
      <c r="P137" s="228">
        <v>0</v>
      </c>
      <c r="Q137" s="228">
        <v>0</v>
      </c>
      <c r="R137" s="228">
        <v>95000</v>
      </c>
      <c r="S137" s="228">
        <v>95000</v>
      </c>
      <c r="T137" s="274">
        <v>0</v>
      </c>
      <c r="U137" s="274"/>
      <c r="V137" s="228">
        <v>0</v>
      </c>
      <c r="W137" s="228">
        <v>0</v>
      </c>
    </row>
    <row r="138" spans="1:23" ht="13.5" customHeight="1">
      <c r="A138" s="276"/>
      <c r="B138" s="276"/>
      <c r="C138" s="276"/>
      <c r="D138" s="273"/>
      <c r="E138" s="273"/>
      <c r="F138" s="273" t="s">
        <v>52</v>
      </c>
      <c r="G138" s="273"/>
      <c r="H138" s="228">
        <v>-26500</v>
      </c>
      <c r="I138" s="228">
        <v>-26500</v>
      </c>
      <c r="J138" s="228">
        <v>-26500</v>
      </c>
      <c r="K138" s="228">
        <v>-26500</v>
      </c>
      <c r="L138" s="228">
        <v>0</v>
      </c>
      <c r="M138" s="228">
        <v>0</v>
      </c>
      <c r="N138" s="228">
        <v>0</v>
      </c>
      <c r="O138" s="228">
        <v>0</v>
      </c>
      <c r="P138" s="228">
        <v>0</v>
      </c>
      <c r="Q138" s="228">
        <v>0</v>
      </c>
      <c r="R138" s="228">
        <v>0</v>
      </c>
      <c r="S138" s="228">
        <v>0</v>
      </c>
      <c r="T138" s="274">
        <v>0</v>
      </c>
      <c r="U138" s="274"/>
      <c r="V138" s="228">
        <v>0</v>
      </c>
      <c r="W138" s="228">
        <v>0</v>
      </c>
    </row>
    <row r="139" spans="1:23" ht="14.25" customHeight="1">
      <c r="A139" s="276"/>
      <c r="B139" s="276"/>
      <c r="C139" s="276"/>
      <c r="D139" s="273"/>
      <c r="E139" s="273"/>
      <c r="F139" s="273" t="s">
        <v>53</v>
      </c>
      <c r="G139" s="273"/>
      <c r="H139" s="228">
        <v>26500</v>
      </c>
      <c r="I139" s="228">
        <v>26500</v>
      </c>
      <c r="J139" s="228">
        <v>26500</v>
      </c>
      <c r="K139" s="228">
        <v>0</v>
      </c>
      <c r="L139" s="228">
        <v>26500</v>
      </c>
      <c r="M139" s="228">
        <v>0</v>
      </c>
      <c r="N139" s="228">
        <v>0</v>
      </c>
      <c r="O139" s="228">
        <v>0</v>
      </c>
      <c r="P139" s="228">
        <v>0</v>
      </c>
      <c r="Q139" s="228">
        <v>0</v>
      </c>
      <c r="R139" s="228">
        <v>0</v>
      </c>
      <c r="S139" s="228">
        <v>0</v>
      </c>
      <c r="T139" s="274">
        <v>0</v>
      </c>
      <c r="U139" s="274"/>
      <c r="V139" s="228">
        <v>0</v>
      </c>
      <c r="W139" s="228">
        <v>0</v>
      </c>
    </row>
    <row r="140" spans="1:23" ht="13.5" customHeight="1">
      <c r="A140" s="276"/>
      <c r="B140" s="276"/>
      <c r="C140" s="276"/>
      <c r="D140" s="273"/>
      <c r="E140" s="273"/>
      <c r="F140" s="273" t="s">
        <v>54</v>
      </c>
      <c r="G140" s="273"/>
      <c r="H140" s="228">
        <v>2668700</v>
      </c>
      <c r="I140" s="228">
        <v>2573700</v>
      </c>
      <c r="J140" s="228">
        <v>2571200</v>
      </c>
      <c r="K140" s="228">
        <v>2196980</v>
      </c>
      <c r="L140" s="228">
        <v>374220</v>
      </c>
      <c r="M140" s="228">
        <v>0</v>
      </c>
      <c r="N140" s="228">
        <v>2500</v>
      </c>
      <c r="O140" s="228">
        <v>0</v>
      </c>
      <c r="P140" s="228">
        <v>0</v>
      </c>
      <c r="Q140" s="228">
        <v>0</v>
      </c>
      <c r="R140" s="228">
        <v>95000</v>
      </c>
      <c r="S140" s="228">
        <v>95000</v>
      </c>
      <c r="T140" s="274">
        <v>0</v>
      </c>
      <c r="U140" s="274"/>
      <c r="V140" s="228">
        <v>0</v>
      </c>
      <c r="W140" s="228">
        <v>0</v>
      </c>
    </row>
    <row r="141" spans="1:23" ht="12" customHeight="1">
      <c r="A141" s="276" t="s">
        <v>214</v>
      </c>
      <c r="B141" s="276" t="s">
        <v>36</v>
      </c>
      <c r="C141" s="276" t="s">
        <v>36</v>
      </c>
      <c r="D141" s="273" t="s">
        <v>213</v>
      </c>
      <c r="E141" s="273"/>
      <c r="F141" s="273" t="s">
        <v>51</v>
      </c>
      <c r="G141" s="273"/>
      <c r="H141" s="228">
        <v>11692578.11</v>
      </c>
      <c r="I141" s="228">
        <v>11315513.11</v>
      </c>
      <c r="J141" s="228">
        <v>11057631.72</v>
      </c>
      <c r="K141" s="228">
        <v>8807183.01</v>
      </c>
      <c r="L141" s="228">
        <v>2250448.71</v>
      </c>
      <c r="M141" s="228">
        <v>0</v>
      </c>
      <c r="N141" s="228">
        <v>257881.39</v>
      </c>
      <c r="O141" s="228">
        <v>0</v>
      </c>
      <c r="P141" s="228">
        <v>0</v>
      </c>
      <c r="Q141" s="228">
        <v>0</v>
      </c>
      <c r="R141" s="228">
        <v>377065</v>
      </c>
      <c r="S141" s="228">
        <v>377065</v>
      </c>
      <c r="T141" s="274">
        <v>0</v>
      </c>
      <c r="U141" s="274"/>
      <c r="V141" s="228">
        <v>0</v>
      </c>
      <c r="W141" s="228">
        <v>0</v>
      </c>
    </row>
    <row r="142" spans="1:23" ht="8.25" customHeight="1">
      <c r="A142" s="276"/>
      <c r="B142" s="276"/>
      <c r="C142" s="276"/>
      <c r="D142" s="273"/>
      <c r="E142" s="273"/>
      <c r="F142" s="273" t="s">
        <v>52</v>
      </c>
      <c r="G142" s="273"/>
      <c r="H142" s="228">
        <v>-92200</v>
      </c>
      <c r="I142" s="228">
        <v>-92200</v>
      </c>
      <c r="J142" s="228">
        <v>-90200</v>
      </c>
      <c r="K142" s="228">
        <v>-90200</v>
      </c>
      <c r="L142" s="228">
        <v>0</v>
      </c>
      <c r="M142" s="228">
        <v>0</v>
      </c>
      <c r="N142" s="228">
        <v>-2000</v>
      </c>
      <c r="O142" s="228">
        <v>0</v>
      </c>
      <c r="P142" s="228">
        <v>0</v>
      </c>
      <c r="Q142" s="228">
        <v>0</v>
      </c>
      <c r="R142" s="228">
        <v>0</v>
      </c>
      <c r="S142" s="228">
        <v>0</v>
      </c>
      <c r="T142" s="274">
        <v>0</v>
      </c>
      <c r="U142" s="274"/>
      <c r="V142" s="228">
        <v>0</v>
      </c>
      <c r="W142" s="228">
        <v>0</v>
      </c>
    </row>
    <row r="143" spans="1:23" ht="12.75" customHeight="1">
      <c r="A143" s="276"/>
      <c r="B143" s="276"/>
      <c r="C143" s="276"/>
      <c r="D143" s="273"/>
      <c r="E143" s="273"/>
      <c r="F143" s="273" t="s">
        <v>53</v>
      </c>
      <c r="G143" s="273"/>
      <c r="H143" s="228">
        <v>84057</v>
      </c>
      <c r="I143" s="228">
        <v>84057</v>
      </c>
      <c r="J143" s="228">
        <v>84057</v>
      </c>
      <c r="K143" s="228">
        <v>17700</v>
      </c>
      <c r="L143" s="228">
        <v>66357</v>
      </c>
      <c r="M143" s="228">
        <v>0</v>
      </c>
      <c r="N143" s="228">
        <v>0</v>
      </c>
      <c r="O143" s="228">
        <v>0</v>
      </c>
      <c r="P143" s="228">
        <v>0</v>
      </c>
      <c r="Q143" s="228">
        <v>0</v>
      </c>
      <c r="R143" s="228">
        <v>0</v>
      </c>
      <c r="S143" s="228">
        <v>0</v>
      </c>
      <c r="T143" s="274">
        <v>0</v>
      </c>
      <c r="U143" s="274"/>
      <c r="V143" s="228">
        <v>0</v>
      </c>
      <c r="W143" s="228">
        <v>0</v>
      </c>
    </row>
    <row r="144" spans="1:23" ht="18" customHeight="1">
      <c r="A144" s="276"/>
      <c r="B144" s="276"/>
      <c r="C144" s="276"/>
      <c r="D144" s="273"/>
      <c r="E144" s="273"/>
      <c r="F144" s="273" t="s">
        <v>54</v>
      </c>
      <c r="G144" s="273"/>
      <c r="H144" s="228">
        <v>11684435.11</v>
      </c>
      <c r="I144" s="228">
        <v>11307370.11</v>
      </c>
      <c r="J144" s="228">
        <v>11051488.72</v>
      </c>
      <c r="K144" s="228">
        <v>8734683.01</v>
      </c>
      <c r="L144" s="228">
        <v>2316805.71</v>
      </c>
      <c r="M144" s="228">
        <v>0</v>
      </c>
      <c r="N144" s="228">
        <v>255881.39</v>
      </c>
      <c r="O144" s="228">
        <v>0</v>
      </c>
      <c r="P144" s="228">
        <v>0</v>
      </c>
      <c r="Q144" s="228">
        <v>0</v>
      </c>
      <c r="R144" s="228">
        <v>377065</v>
      </c>
      <c r="S144" s="228">
        <v>377065</v>
      </c>
      <c r="T144" s="274">
        <v>0</v>
      </c>
      <c r="U144" s="274"/>
      <c r="V144" s="228">
        <v>0</v>
      </c>
      <c r="W144" s="228">
        <v>0</v>
      </c>
    </row>
    <row r="145" spans="1:23" ht="18" customHeight="1">
      <c r="A145" s="276" t="s">
        <v>36</v>
      </c>
      <c r="B145" s="276" t="s">
        <v>212</v>
      </c>
      <c r="C145" s="276" t="s">
        <v>36</v>
      </c>
      <c r="D145" s="273" t="s">
        <v>211</v>
      </c>
      <c r="E145" s="273"/>
      <c r="F145" s="273" t="s">
        <v>51</v>
      </c>
      <c r="G145" s="273"/>
      <c r="H145" s="228">
        <v>6976560.07</v>
      </c>
      <c r="I145" s="228">
        <v>6853765.07</v>
      </c>
      <c r="J145" s="228">
        <v>6715766.68</v>
      </c>
      <c r="K145" s="228">
        <v>5241961.68</v>
      </c>
      <c r="L145" s="228">
        <v>1473805</v>
      </c>
      <c r="M145" s="228">
        <v>0</v>
      </c>
      <c r="N145" s="228">
        <v>137998.39</v>
      </c>
      <c r="O145" s="228">
        <v>0</v>
      </c>
      <c r="P145" s="228">
        <v>0</v>
      </c>
      <c r="Q145" s="228">
        <v>0</v>
      </c>
      <c r="R145" s="228">
        <v>122795</v>
      </c>
      <c r="S145" s="228">
        <v>122795</v>
      </c>
      <c r="T145" s="274">
        <v>0</v>
      </c>
      <c r="U145" s="274"/>
      <c r="V145" s="228">
        <v>0</v>
      </c>
      <c r="W145" s="228">
        <v>0</v>
      </c>
    </row>
    <row r="146" spans="1:23" ht="13.5" customHeight="1">
      <c r="A146" s="276"/>
      <c r="B146" s="276"/>
      <c r="C146" s="276"/>
      <c r="D146" s="273"/>
      <c r="E146" s="273"/>
      <c r="F146" s="273" t="s">
        <v>52</v>
      </c>
      <c r="G146" s="273"/>
      <c r="H146" s="228">
        <v>-500</v>
      </c>
      <c r="I146" s="228">
        <v>-500</v>
      </c>
      <c r="J146" s="228">
        <v>0</v>
      </c>
      <c r="K146" s="228">
        <v>0</v>
      </c>
      <c r="L146" s="228">
        <v>0</v>
      </c>
      <c r="M146" s="228">
        <v>0</v>
      </c>
      <c r="N146" s="228">
        <v>-500</v>
      </c>
      <c r="O146" s="228">
        <v>0</v>
      </c>
      <c r="P146" s="228">
        <v>0</v>
      </c>
      <c r="Q146" s="228">
        <v>0</v>
      </c>
      <c r="R146" s="228">
        <v>0</v>
      </c>
      <c r="S146" s="228">
        <v>0</v>
      </c>
      <c r="T146" s="274">
        <v>0</v>
      </c>
      <c r="U146" s="274"/>
      <c r="V146" s="228">
        <v>0</v>
      </c>
      <c r="W146" s="228">
        <v>0</v>
      </c>
    </row>
    <row r="147" spans="1:23" ht="15" customHeight="1">
      <c r="A147" s="276"/>
      <c r="B147" s="276"/>
      <c r="C147" s="276"/>
      <c r="D147" s="273"/>
      <c r="E147" s="273"/>
      <c r="F147" s="273" t="s">
        <v>53</v>
      </c>
      <c r="G147" s="273"/>
      <c r="H147" s="228">
        <v>10478</v>
      </c>
      <c r="I147" s="228">
        <v>10478</v>
      </c>
      <c r="J147" s="228">
        <v>10478</v>
      </c>
      <c r="K147" s="228">
        <v>700</v>
      </c>
      <c r="L147" s="228">
        <v>9778</v>
      </c>
      <c r="M147" s="228">
        <v>0</v>
      </c>
      <c r="N147" s="228">
        <v>0</v>
      </c>
      <c r="O147" s="228">
        <v>0</v>
      </c>
      <c r="P147" s="228">
        <v>0</v>
      </c>
      <c r="Q147" s="228">
        <v>0</v>
      </c>
      <c r="R147" s="228">
        <v>0</v>
      </c>
      <c r="S147" s="228">
        <v>0</v>
      </c>
      <c r="T147" s="274">
        <v>0</v>
      </c>
      <c r="U147" s="274"/>
      <c r="V147" s="228">
        <v>0</v>
      </c>
      <c r="W147" s="228">
        <v>0</v>
      </c>
    </row>
    <row r="148" spans="1:23" ht="24.75" customHeight="1">
      <c r="A148" s="276"/>
      <c r="B148" s="276"/>
      <c r="C148" s="276"/>
      <c r="D148" s="273"/>
      <c r="E148" s="273"/>
      <c r="F148" s="273" t="s">
        <v>54</v>
      </c>
      <c r="G148" s="273"/>
      <c r="H148" s="228">
        <v>6986538.07</v>
      </c>
      <c r="I148" s="228">
        <v>6863743.07</v>
      </c>
      <c r="J148" s="228">
        <v>6726244.68</v>
      </c>
      <c r="K148" s="228">
        <v>5242661.68</v>
      </c>
      <c r="L148" s="228">
        <v>1483583</v>
      </c>
      <c r="M148" s="228">
        <v>0</v>
      </c>
      <c r="N148" s="228">
        <v>137498.39</v>
      </c>
      <c r="O148" s="228">
        <v>0</v>
      </c>
      <c r="P148" s="228">
        <v>0</v>
      </c>
      <c r="Q148" s="228">
        <v>0</v>
      </c>
      <c r="R148" s="228">
        <v>122795</v>
      </c>
      <c r="S148" s="228">
        <v>122795</v>
      </c>
      <c r="T148" s="274">
        <v>0</v>
      </c>
      <c r="U148" s="274"/>
      <c r="V148" s="228">
        <v>0</v>
      </c>
      <c r="W148" s="228">
        <v>0</v>
      </c>
    </row>
    <row r="149" spans="1:23" ht="13.5" customHeight="1">
      <c r="A149" s="276" t="s">
        <v>36</v>
      </c>
      <c r="B149" s="276" t="s">
        <v>593</v>
      </c>
      <c r="C149" s="276" t="s">
        <v>36</v>
      </c>
      <c r="D149" s="273" t="s">
        <v>594</v>
      </c>
      <c r="E149" s="273"/>
      <c r="F149" s="273" t="s">
        <v>51</v>
      </c>
      <c r="G149" s="273"/>
      <c r="H149" s="228">
        <v>1431880.04</v>
      </c>
      <c r="I149" s="228">
        <v>1431880.04</v>
      </c>
      <c r="J149" s="228">
        <v>1394622.04</v>
      </c>
      <c r="K149" s="228">
        <v>1227603.5</v>
      </c>
      <c r="L149" s="228">
        <v>167018.54</v>
      </c>
      <c r="M149" s="228">
        <v>0</v>
      </c>
      <c r="N149" s="228">
        <v>37258</v>
      </c>
      <c r="O149" s="228">
        <v>0</v>
      </c>
      <c r="P149" s="228">
        <v>0</v>
      </c>
      <c r="Q149" s="228">
        <v>0</v>
      </c>
      <c r="R149" s="228">
        <v>0</v>
      </c>
      <c r="S149" s="228">
        <v>0</v>
      </c>
      <c r="T149" s="274">
        <v>0</v>
      </c>
      <c r="U149" s="274"/>
      <c r="V149" s="228">
        <v>0</v>
      </c>
      <c r="W149" s="228">
        <v>0</v>
      </c>
    </row>
    <row r="150" spans="1:23" ht="11.25" customHeight="1">
      <c r="A150" s="276"/>
      <c r="B150" s="276"/>
      <c r="C150" s="276"/>
      <c r="D150" s="273"/>
      <c r="E150" s="273"/>
      <c r="F150" s="273" t="s">
        <v>52</v>
      </c>
      <c r="G150" s="273"/>
      <c r="H150" s="228">
        <v>-10200</v>
      </c>
      <c r="I150" s="228">
        <v>-10200</v>
      </c>
      <c r="J150" s="228">
        <v>-10200</v>
      </c>
      <c r="K150" s="228">
        <v>-10200</v>
      </c>
      <c r="L150" s="228">
        <v>0</v>
      </c>
      <c r="M150" s="228">
        <v>0</v>
      </c>
      <c r="N150" s="228">
        <v>0</v>
      </c>
      <c r="O150" s="228">
        <v>0</v>
      </c>
      <c r="P150" s="228">
        <v>0</v>
      </c>
      <c r="Q150" s="228">
        <v>0</v>
      </c>
      <c r="R150" s="228">
        <v>0</v>
      </c>
      <c r="S150" s="228">
        <v>0</v>
      </c>
      <c r="T150" s="274">
        <v>0</v>
      </c>
      <c r="U150" s="274"/>
      <c r="V150" s="228">
        <v>0</v>
      </c>
      <c r="W150" s="228">
        <v>0</v>
      </c>
    </row>
    <row r="151" spans="1:23" ht="12" customHeight="1">
      <c r="A151" s="276"/>
      <c r="B151" s="276"/>
      <c r="C151" s="276"/>
      <c r="D151" s="273"/>
      <c r="E151" s="273"/>
      <c r="F151" s="273" t="s">
        <v>53</v>
      </c>
      <c r="G151" s="273"/>
      <c r="H151" s="228">
        <v>10200</v>
      </c>
      <c r="I151" s="228">
        <v>10200</v>
      </c>
      <c r="J151" s="228">
        <v>10200</v>
      </c>
      <c r="K151" s="228">
        <v>0</v>
      </c>
      <c r="L151" s="228">
        <v>10200</v>
      </c>
      <c r="M151" s="228">
        <v>0</v>
      </c>
      <c r="N151" s="228">
        <v>0</v>
      </c>
      <c r="O151" s="228">
        <v>0</v>
      </c>
      <c r="P151" s="228">
        <v>0</v>
      </c>
      <c r="Q151" s="228">
        <v>0</v>
      </c>
      <c r="R151" s="228">
        <v>0</v>
      </c>
      <c r="S151" s="228">
        <v>0</v>
      </c>
      <c r="T151" s="274">
        <v>0</v>
      </c>
      <c r="U151" s="274"/>
      <c r="V151" s="228">
        <v>0</v>
      </c>
      <c r="W151" s="228">
        <v>0</v>
      </c>
    </row>
    <row r="152" spans="1:23" ht="15" customHeight="1">
      <c r="A152" s="276"/>
      <c r="B152" s="276"/>
      <c r="C152" s="276"/>
      <c r="D152" s="273"/>
      <c r="E152" s="273"/>
      <c r="F152" s="273" t="s">
        <v>54</v>
      </c>
      <c r="G152" s="273"/>
      <c r="H152" s="228">
        <v>1431880.04</v>
      </c>
      <c r="I152" s="228">
        <v>1431880.04</v>
      </c>
      <c r="J152" s="228">
        <v>1394622.04</v>
      </c>
      <c r="K152" s="228">
        <v>1217403.5</v>
      </c>
      <c r="L152" s="228">
        <v>177218.54</v>
      </c>
      <c r="M152" s="228">
        <v>0</v>
      </c>
      <c r="N152" s="228">
        <v>37258</v>
      </c>
      <c r="O152" s="228">
        <v>0</v>
      </c>
      <c r="P152" s="228">
        <v>0</v>
      </c>
      <c r="Q152" s="228">
        <v>0</v>
      </c>
      <c r="R152" s="228">
        <v>0</v>
      </c>
      <c r="S152" s="228">
        <v>0</v>
      </c>
      <c r="T152" s="274">
        <v>0</v>
      </c>
      <c r="U152" s="274"/>
      <c r="V152" s="228">
        <v>0</v>
      </c>
      <c r="W152" s="228">
        <v>0</v>
      </c>
    </row>
    <row r="153" spans="1:23" ht="12" customHeight="1">
      <c r="A153" s="276" t="s">
        <v>36</v>
      </c>
      <c r="B153" s="276" t="s">
        <v>230</v>
      </c>
      <c r="C153" s="276" t="s">
        <v>36</v>
      </c>
      <c r="D153" s="273" t="s">
        <v>231</v>
      </c>
      <c r="E153" s="273"/>
      <c r="F153" s="273" t="s">
        <v>51</v>
      </c>
      <c r="G153" s="273"/>
      <c r="H153" s="228">
        <v>3250220</v>
      </c>
      <c r="I153" s="228">
        <v>2995950</v>
      </c>
      <c r="J153" s="228">
        <v>2929325</v>
      </c>
      <c r="K153" s="228">
        <v>2337617.83</v>
      </c>
      <c r="L153" s="228">
        <v>591707.17</v>
      </c>
      <c r="M153" s="228">
        <v>0</v>
      </c>
      <c r="N153" s="228">
        <v>66625</v>
      </c>
      <c r="O153" s="228">
        <v>0</v>
      </c>
      <c r="P153" s="228">
        <v>0</v>
      </c>
      <c r="Q153" s="228">
        <v>0</v>
      </c>
      <c r="R153" s="228">
        <v>254270</v>
      </c>
      <c r="S153" s="228">
        <v>254270</v>
      </c>
      <c r="T153" s="274">
        <v>0</v>
      </c>
      <c r="U153" s="274"/>
      <c r="V153" s="228">
        <v>0</v>
      </c>
      <c r="W153" s="228">
        <v>0</v>
      </c>
    </row>
    <row r="154" spans="1:23" ht="14.25" customHeight="1">
      <c r="A154" s="276"/>
      <c r="B154" s="276"/>
      <c r="C154" s="276"/>
      <c r="D154" s="273"/>
      <c r="E154" s="273"/>
      <c r="F154" s="273" t="s">
        <v>52</v>
      </c>
      <c r="G154" s="273"/>
      <c r="H154" s="228">
        <v>-80000</v>
      </c>
      <c r="I154" s="228">
        <v>-80000</v>
      </c>
      <c r="J154" s="228">
        <v>-80000</v>
      </c>
      <c r="K154" s="228">
        <v>-80000</v>
      </c>
      <c r="L154" s="228">
        <v>0</v>
      </c>
      <c r="M154" s="228">
        <v>0</v>
      </c>
      <c r="N154" s="228">
        <v>0</v>
      </c>
      <c r="O154" s="228">
        <v>0</v>
      </c>
      <c r="P154" s="228">
        <v>0</v>
      </c>
      <c r="Q154" s="228">
        <v>0</v>
      </c>
      <c r="R154" s="228">
        <v>0</v>
      </c>
      <c r="S154" s="228">
        <v>0</v>
      </c>
      <c r="T154" s="274">
        <v>0</v>
      </c>
      <c r="U154" s="274"/>
      <c r="V154" s="228">
        <v>0</v>
      </c>
      <c r="W154" s="228">
        <v>0</v>
      </c>
    </row>
    <row r="155" spans="1:23" ht="11.25" customHeight="1">
      <c r="A155" s="276"/>
      <c r="B155" s="276"/>
      <c r="C155" s="276"/>
      <c r="D155" s="273"/>
      <c r="E155" s="273"/>
      <c r="F155" s="273" t="s">
        <v>53</v>
      </c>
      <c r="G155" s="273"/>
      <c r="H155" s="228">
        <v>17000</v>
      </c>
      <c r="I155" s="228">
        <v>17000</v>
      </c>
      <c r="J155" s="228">
        <v>17000</v>
      </c>
      <c r="K155" s="228">
        <v>17000</v>
      </c>
      <c r="L155" s="228">
        <v>0</v>
      </c>
      <c r="M155" s="228">
        <v>0</v>
      </c>
      <c r="N155" s="228">
        <v>0</v>
      </c>
      <c r="O155" s="228">
        <v>0</v>
      </c>
      <c r="P155" s="228">
        <v>0</v>
      </c>
      <c r="Q155" s="228">
        <v>0</v>
      </c>
      <c r="R155" s="228">
        <v>0</v>
      </c>
      <c r="S155" s="228">
        <v>0</v>
      </c>
      <c r="T155" s="274">
        <v>0</v>
      </c>
      <c r="U155" s="274"/>
      <c r="V155" s="228">
        <v>0</v>
      </c>
      <c r="W155" s="228">
        <v>0</v>
      </c>
    </row>
    <row r="156" spans="1:23" ht="12.75" customHeight="1">
      <c r="A156" s="276"/>
      <c r="B156" s="276"/>
      <c r="C156" s="276"/>
      <c r="D156" s="273"/>
      <c r="E156" s="273"/>
      <c r="F156" s="273" t="s">
        <v>54</v>
      </c>
      <c r="G156" s="273"/>
      <c r="H156" s="228">
        <v>3187220</v>
      </c>
      <c r="I156" s="228">
        <v>2932950</v>
      </c>
      <c r="J156" s="228">
        <v>2866325</v>
      </c>
      <c r="K156" s="228">
        <v>2274617.83</v>
      </c>
      <c r="L156" s="228">
        <v>591707.17</v>
      </c>
      <c r="M156" s="228">
        <v>0</v>
      </c>
      <c r="N156" s="228">
        <v>66625</v>
      </c>
      <c r="O156" s="228">
        <v>0</v>
      </c>
      <c r="P156" s="228">
        <v>0</v>
      </c>
      <c r="Q156" s="228">
        <v>0</v>
      </c>
      <c r="R156" s="228">
        <v>254270</v>
      </c>
      <c r="S156" s="228">
        <v>254270</v>
      </c>
      <c r="T156" s="274">
        <v>0</v>
      </c>
      <c r="U156" s="274"/>
      <c r="V156" s="228">
        <v>0</v>
      </c>
      <c r="W156" s="228">
        <v>0</v>
      </c>
    </row>
    <row r="157" spans="1:23" ht="14.25" customHeight="1">
      <c r="A157" s="276" t="s">
        <v>36</v>
      </c>
      <c r="B157" s="276" t="s">
        <v>595</v>
      </c>
      <c r="C157" s="276" t="s">
        <v>36</v>
      </c>
      <c r="D157" s="273" t="s">
        <v>596</v>
      </c>
      <c r="E157" s="273"/>
      <c r="F157" s="273" t="s">
        <v>51</v>
      </c>
      <c r="G157" s="273"/>
      <c r="H157" s="228">
        <v>3000</v>
      </c>
      <c r="I157" s="228">
        <v>3000</v>
      </c>
      <c r="J157" s="228">
        <v>0</v>
      </c>
      <c r="K157" s="228">
        <v>0</v>
      </c>
      <c r="L157" s="228">
        <v>0</v>
      </c>
      <c r="M157" s="228">
        <v>0</v>
      </c>
      <c r="N157" s="228">
        <v>3000</v>
      </c>
      <c r="O157" s="228">
        <v>0</v>
      </c>
      <c r="P157" s="228">
        <v>0</v>
      </c>
      <c r="Q157" s="228">
        <v>0</v>
      </c>
      <c r="R157" s="228">
        <v>0</v>
      </c>
      <c r="S157" s="228">
        <v>0</v>
      </c>
      <c r="T157" s="274">
        <v>0</v>
      </c>
      <c r="U157" s="274"/>
      <c r="V157" s="228">
        <v>0</v>
      </c>
      <c r="W157" s="228">
        <v>0</v>
      </c>
    </row>
    <row r="158" spans="1:23" ht="12.75" customHeight="1">
      <c r="A158" s="276"/>
      <c r="B158" s="276"/>
      <c r="C158" s="276"/>
      <c r="D158" s="273"/>
      <c r="E158" s="273"/>
      <c r="F158" s="273" t="s">
        <v>52</v>
      </c>
      <c r="G158" s="273"/>
      <c r="H158" s="228">
        <v>-1500</v>
      </c>
      <c r="I158" s="228">
        <v>-1500</v>
      </c>
      <c r="J158" s="228">
        <v>0</v>
      </c>
      <c r="K158" s="228">
        <v>0</v>
      </c>
      <c r="L158" s="228">
        <v>0</v>
      </c>
      <c r="M158" s="228">
        <v>0</v>
      </c>
      <c r="N158" s="228">
        <v>-1500</v>
      </c>
      <c r="O158" s="228">
        <v>0</v>
      </c>
      <c r="P158" s="228">
        <v>0</v>
      </c>
      <c r="Q158" s="228">
        <v>0</v>
      </c>
      <c r="R158" s="228">
        <v>0</v>
      </c>
      <c r="S158" s="228">
        <v>0</v>
      </c>
      <c r="T158" s="274">
        <v>0</v>
      </c>
      <c r="U158" s="274"/>
      <c r="V158" s="228">
        <v>0</v>
      </c>
      <c r="W158" s="228">
        <v>0</v>
      </c>
    </row>
    <row r="159" spans="1:23" ht="11.25" customHeight="1">
      <c r="A159" s="276"/>
      <c r="B159" s="276"/>
      <c r="C159" s="276"/>
      <c r="D159" s="273"/>
      <c r="E159" s="273"/>
      <c r="F159" s="273" t="s">
        <v>53</v>
      </c>
      <c r="G159" s="273"/>
      <c r="H159" s="228">
        <v>0</v>
      </c>
      <c r="I159" s="228">
        <v>0</v>
      </c>
      <c r="J159" s="228">
        <v>0</v>
      </c>
      <c r="K159" s="228">
        <v>0</v>
      </c>
      <c r="L159" s="228">
        <v>0</v>
      </c>
      <c r="M159" s="228">
        <v>0</v>
      </c>
      <c r="N159" s="228">
        <v>0</v>
      </c>
      <c r="O159" s="228">
        <v>0</v>
      </c>
      <c r="P159" s="228">
        <v>0</v>
      </c>
      <c r="Q159" s="228">
        <v>0</v>
      </c>
      <c r="R159" s="228">
        <v>0</v>
      </c>
      <c r="S159" s="228">
        <v>0</v>
      </c>
      <c r="T159" s="274">
        <v>0</v>
      </c>
      <c r="U159" s="274"/>
      <c r="V159" s="228">
        <v>0</v>
      </c>
      <c r="W159" s="228">
        <v>0</v>
      </c>
    </row>
    <row r="160" spans="1:23" ht="11.25" customHeight="1">
      <c r="A160" s="276"/>
      <c r="B160" s="276"/>
      <c r="C160" s="276"/>
      <c r="D160" s="273"/>
      <c r="E160" s="273"/>
      <c r="F160" s="273" t="s">
        <v>54</v>
      </c>
      <c r="G160" s="273"/>
      <c r="H160" s="228">
        <v>1500</v>
      </c>
      <c r="I160" s="228">
        <v>1500</v>
      </c>
      <c r="J160" s="228">
        <v>0</v>
      </c>
      <c r="K160" s="228">
        <v>0</v>
      </c>
      <c r="L160" s="228">
        <v>0</v>
      </c>
      <c r="M160" s="228">
        <v>0</v>
      </c>
      <c r="N160" s="228">
        <v>1500</v>
      </c>
      <c r="O160" s="228">
        <v>0</v>
      </c>
      <c r="P160" s="228">
        <v>0</v>
      </c>
      <c r="Q160" s="228">
        <v>0</v>
      </c>
      <c r="R160" s="228">
        <v>0</v>
      </c>
      <c r="S160" s="228">
        <v>0</v>
      </c>
      <c r="T160" s="274">
        <v>0</v>
      </c>
      <c r="U160" s="274"/>
      <c r="V160" s="228">
        <v>0</v>
      </c>
      <c r="W160" s="228">
        <v>0</v>
      </c>
    </row>
    <row r="161" spans="1:23" ht="13.5" customHeight="1">
      <c r="A161" s="276" t="s">
        <v>36</v>
      </c>
      <c r="B161" s="276" t="s">
        <v>597</v>
      </c>
      <c r="C161" s="276" t="s">
        <v>36</v>
      </c>
      <c r="D161" s="273" t="s">
        <v>9</v>
      </c>
      <c r="E161" s="273"/>
      <c r="F161" s="273" t="s">
        <v>51</v>
      </c>
      <c r="G161" s="273"/>
      <c r="H161" s="228">
        <v>0</v>
      </c>
      <c r="I161" s="228">
        <v>0</v>
      </c>
      <c r="J161" s="228">
        <v>0</v>
      </c>
      <c r="K161" s="228">
        <v>0</v>
      </c>
      <c r="L161" s="228">
        <v>0</v>
      </c>
      <c r="M161" s="228">
        <v>0</v>
      </c>
      <c r="N161" s="228">
        <v>0</v>
      </c>
      <c r="O161" s="228">
        <v>0</v>
      </c>
      <c r="P161" s="228">
        <v>0</v>
      </c>
      <c r="Q161" s="228">
        <v>0</v>
      </c>
      <c r="R161" s="228">
        <v>0</v>
      </c>
      <c r="S161" s="228">
        <v>0</v>
      </c>
      <c r="T161" s="274">
        <v>0</v>
      </c>
      <c r="U161" s="274"/>
      <c r="V161" s="228">
        <v>0</v>
      </c>
      <c r="W161" s="228">
        <v>0</v>
      </c>
    </row>
    <row r="162" spans="1:23" ht="13.5" customHeight="1">
      <c r="A162" s="276"/>
      <c r="B162" s="276"/>
      <c r="C162" s="276"/>
      <c r="D162" s="273"/>
      <c r="E162" s="273"/>
      <c r="F162" s="273" t="s">
        <v>52</v>
      </c>
      <c r="G162" s="273"/>
      <c r="H162" s="228">
        <v>0</v>
      </c>
      <c r="I162" s="228">
        <v>0</v>
      </c>
      <c r="J162" s="228">
        <v>0</v>
      </c>
      <c r="K162" s="228">
        <v>0</v>
      </c>
      <c r="L162" s="228">
        <v>0</v>
      </c>
      <c r="M162" s="228">
        <v>0</v>
      </c>
      <c r="N162" s="228">
        <v>0</v>
      </c>
      <c r="O162" s="228">
        <v>0</v>
      </c>
      <c r="P162" s="228">
        <v>0</v>
      </c>
      <c r="Q162" s="228">
        <v>0</v>
      </c>
      <c r="R162" s="228">
        <v>0</v>
      </c>
      <c r="S162" s="228">
        <v>0</v>
      </c>
      <c r="T162" s="274">
        <v>0</v>
      </c>
      <c r="U162" s="274"/>
      <c r="V162" s="228">
        <v>0</v>
      </c>
      <c r="W162" s="228">
        <v>0</v>
      </c>
    </row>
    <row r="163" spans="1:23" ht="12" customHeight="1">
      <c r="A163" s="276"/>
      <c r="B163" s="276"/>
      <c r="C163" s="276"/>
      <c r="D163" s="273"/>
      <c r="E163" s="273"/>
      <c r="F163" s="273" t="s">
        <v>53</v>
      </c>
      <c r="G163" s="273"/>
      <c r="H163" s="228">
        <v>46379</v>
      </c>
      <c r="I163" s="228">
        <v>46379</v>
      </c>
      <c r="J163" s="228">
        <v>46379</v>
      </c>
      <c r="K163" s="228">
        <v>0</v>
      </c>
      <c r="L163" s="228">
        <v>46379</v>
      </c>
      <c r="M163" s="228">
        <v>0</v>
      </c>
      <c r="N163" s="228">
        <v>0</v>
      </c>
      <c r="O163" s="228">
        <v>0</v>
      </c>
      <c r="P163" s="228">
        <v>0</v>
      </c>
      <c r="Q163" s="228">
        <v>0</v>
      </c>
      <c r="R163" s="228">
        <v>0</v>
      </c>
      <c r="S163" s="228">
        <v>0</v>
      </c>
      <c r="T163" s="274">
        <v>0</v>
      </c>
      <c r="U163" s="274"/>
      <c r="V163" s="228">
        <v>0</v>
      </c>
      <c r="W163" s="228">
        <v>0</v>
      </c>
    </row>
    <row r="164" spans="1:23" ht="12.75" customHeight="1">
      <c r="A164" s="276"/>
      <c r="B164" s="276"/>
      <c r="C164" s="276"/>
      <c r="D164" s="273"/>
      <c r="E164" s="273"/>
      <c r="F164" s="273" t="s">
        <v>54</v>
      </c>
      <c r="G164" s="273"/>
      <c r="H164" s="228">
        <v>46379</v>
      </c>
      <c r="I164" s="228">
        <v>46379</v>
      </c>
      <c r="J164" s="228">
        <v>46379</v>
      </c>
      <c r="K164" s="228">
        <v>0</v>
      </c>
      <c r="L164" s="228">
        <v>46379</v>
      </c>
      <c r="M164" s="228">
        <v>0</v>
      </c>
      <c r="N164" s="228">
        <v>0</v>
      </c>
      <c r="O164" s="228">
        <v>0</v>
      </c>
      <c r="P164" s="228">
        <v>0</v>
      </c>
      <c r="Q164" s="228">
        <v>0</v>
      </c>
      <c r="R164" s="228">
        <v>0</v>
      </c>
      <c r="S164" s="228">
        <v>0</v>
      </c>
      <c r="T164" s="274">
        <v>0</v>
      </c>
      <c r="U164" s="274"/>
      <c r="V164" s="228">
        <v>0</v>
      </c>
      <c r="W164" s="228">
        <v>0</v>
      </c>
    </row>
    <row r="165" spans="1:23" ht="12.75" customHeight="1">
      <c r="A165" s="276" t="s">
        <v>289</v>
      </c>
      <c r="B165" s="276" t="s">
        <v>36</v>
      </c>
      <c r="C165" s="276" t="s">
        <v>36</v>
      </c>
      <c r="D165" s="273" t="s">
        <v>290</v>
      </c>
      <c r="E165" s="273"/>
      <c r="F165" s="273" t="s">
        <v>51</v>
      </c>
      <c r="G165" s="273"/>
      <c r="H165" s="228">
        <v>11553626.31</v>
      </c>
      <c r="I165" s="228">
        <v>9029445</v>
      </c>
      <c r="J165" s="228">
        <v>7403047</v>
      </c>
      <c r="K165" s="228">
        <v>5091461</v>
      </c>
      <c r="L165" s="228">
        <v>2311586</v>
      </c>
      <c r="M165" s="228">
        <v>551198</v>
      </c>
      <c r="N165" s="228">
        <v>1075200</v>
      </c>
      <c r="O165" s="228">
        <v>0</v>
      </c>
      <c r="P165" s="228">
        <v>0</v>
      </c>
      <c r="Q165" s="228">
        <v>0</v>
      </c>
      <c r="R165" s="228">
        <v>2524181.31</v>
      </c>
      <c r="S165" s="228">
        <v>2524181.31</v>
      </c>
      <c r="T165" s="274">
        <v>0</v>
      </c>
      <c r="U165" s="274"/>
      <c r="V165" s="228">
        <v>0</v>
      </c>
      <c r="W165" s="228">
        <v>0</v>
      </c>
    </row>
    <row r="166" spans="1:23" ht="12.75" customHeight="1">
      <c r="A166" s="276"/>
      <c r="B166" s="276"/>
      <c r="C166" s="276"/>
      <c r="D166" s="273"/>
      <c r="E166" s="273"/>
      <c r="F166" s="273" t="s">
        <v>52</v>
      </c>
      <c r="G166" s="273"/>
      <c r="H166" s="228">
        <v>-114200</v>
      </c>
      <c r="I166" s="228">
        <v>-114200</v>
      </c>
      <c r="J166" s="228">
        <v>0</v>
      </c>
      <c r="K166" s="228">
        <v>0</v>
      </c>
      <c r="L166" s="228">
        <v>0</v>
      </c>
      <c r="M166" s="228">
        <v>0</v>
      </c>
      <c r="N166" s="228">
        <v>-114200</v>
      </c>
      <c r="O166" s="228">
        <v>0</v>
      </c>
      <c r="P166" s="228">
        <v>0</v>
      </c>
      <c r="Q166" s="228">
        <v>0</v>
      </c>
      <c r="R166" s="228">
        <v>0</v>
      </c>
      <c r="S166" s="228">
        <v>0</v>
      </c>
      <c r="T166" s="274">
        <v>0</v>
      </c>
      <c r="U166" s="274"/>
      <c r="V166" s="228">
        <v>0</v>
      </c>
      <c r="W166" s="228">
        <v>0</v>
      </c>
    </row>
    <row r="167" spans="1:23" ht="13.5" customHeight="1">
      <c r="A167" s="276"/>
      <c r="B167" s="276"/>
      <c r="C167" s="276"/>
      <c r="D167" s="273"/>
      <c r="E167" s="273"/>
      <c r="F167" s="273" t="s">
        <v>53</v>
      </c>
      <c r="G167" s="273"/>
      <c r="H167" s="228">
        <v>115452</v>
      </c>
      <c r="I167" s="228">
        <v>115452</v>
      </c>
      <c r="J167" s="228">
        <v>112752</v>
      </c>
      <c r="K167" s="228">
        <v>78252</v>
      </c>
      <c r="L167" s="228">
        <v>34500</v>
      </c>
      <c r="M167" s="228">
        <v>0</v>
      </c>
      <c r="N167" s="228">
        <v>2700</v>
      </c>
      <c r="O167" s="228">
        <v>0</v>
      </c>
      <c r="P167" s="228">
        <v>0</v>
      </c>
      <c r="Q167" s="228">
        <v>0</v>
      </c>
      <c r="R167" s="228">
        <v>0</v>
      </c>
      <c r="S167" s="228">
        <v>0</v>
      </c>
      <c r="T167" s="274">
        <v>0</v>
      </c>
      <c r="U167" s="274"/>
      <c r="V167" s="228">
        <v>0</v>
      </c>
      <c r="W167" s="228">
        <v>0</v>
      </c>
    </row>
    <row r="168" spans="1:23" ht="14.25" customHeight="1">
      <c r="A168" s="276"/>
      <c r="B168" s="276"/>
      <c r="C168" s="276"/>
      <c r="D168" s="273"/>
      <c r="E168" s="273"/>
      <c r="F168" s="273" t="s">
        <v>54</v>
      </c>
      <c r="G168" s="273"/>
      <c r="H168" s="228">
        <v>11554878.31</v>
      </c>
      <c r="I168" s="228">
        <v>9030697</v>
      </c>
      <c r="J168" s="228">
        <v>7515799</v>
      </c>
      <c r="K168" s="228">
        <v>5169713</v>
      </c>
      <c r="L168" s="228">
        <v>2346086</v>
      </c>
      <c r="M168" s="228">
        <v>551198</v>
      </c>
      <c r="N168" s="228">
        <v>963700</v>
      </c>
      <c r="O168" s="228">
        <v>0</v>
      </c>
      <c r="P168" s="228">
        <v>0</v>
      </c>
      <c r="Q168" s="228">
        <v>0</v>
      </c>
      <c r="R168" s="228">
        <v>2524181.31</v>
      </c>
      <c r="S168" s="228">
        <v>2524181.31</v>
      </c>
      <c r="T168" s="274">
        <v>0</v>
      </c>
      <c r="U168" s="274"/>
      <c r="V168" s="228">
        <v>0</v>
      </c>
      <c r="W168" s="228">
        <v>0</v>
      </c>
    </row>
    <row r="169" spans="1:23" ht="12.75" customHeight="1">
      <c r="A169" s="276" t="s">
        <v>36</v>
      </c>
      <c r="B169" s="276" t="s">
        <v>598</v>
      </c>
      <c r="C169" s="276" t="s">
        <v>36</v>
      </c>
      <c r="D169" s="273" t="s">
        <v>599</v>
      </c>
      <c r="E169" s="273"/>
      <c r="F169" s="273" t="s">
        <v>51</v>
      </c>
      <c r="G169" s="273"/>
      <c r="H169" s="228">
        <v>1513698</v>
      </c>
      <c r="I169" s="228">
        <v>1513698</v>
      </c>
      <c r="J169" s="228">
        <v>62900</v>
      </c>
      <c r="K169" s="228">
        <v>62500</v>
      </c>
      <c r="L169" s="228">
        <v>400</v>
      </c>
      <c r="M169" s="228">
        <v>551198</v>
      </c>
      <c r="N169" s="228">
        <v>899600</v>
      </c>
      <c r="O169" s="228">
        <v>0</v>
      </c>
      <c r="P169" s="228">
        <v>0</v>
      </c>
      <c r="Q169" s="228">
        <v>0</v>
      </c>
      <c r="R169" s="228">
        <v>0</v>
      </c>
      <c r="S169" s="228">
        <v>0</v>
      </c>
      <c r="T169" s="274">
        <v>0</v>
      </c>
      <c r="U169" s="274"/>
      <c r="V169" s="228">
        <v>0</v>
      </c>
      <c r="W169" s="228">
        <v>0</v>
      </c>
    </row>
    <row r="170" spans="1:23" ht="10.5" customHeight="1">
      <c r="A170" s="276"/>
      <c r="B170" s="276"/>
      <c r="C170" s="276"/>
      <c r="D170" s="273"/>
      <c r="E170" s="273"/>
      <c r="F170" s="273" t="s">
        <v>52</v>
      </c>
      <c r="G170" s="273"/>
      <c r="H170" s="228">
        <v>-114200</v>
      </c>
      <c r="I170" s="228">
        <v>-114200</v>
      </c>
      <c r="J170" s="228">
        <v>0</v>
      </c>
      <c r="K170" s="228">
        <v>0</v>
      </c>
      <c r="L170" s="228">
        <v>0</v>
      </c>
      <c r="M170" s="228">
        <v>0</v>
      </c>
      <c r="N170" s="228">
        <v>-114200</v>
      </c>
      <c r="O170" s="228">
        <v>0</v>
      </c>
      <c r="P170" s="228">
        <v>0</v>
      </c>
      <c r="Q170" s="228">
        <v>0</v>
      </c>
      <c r="R170" s="228">
        <v>0</v>
      </c>
      <c r="S170" s="228">
        <v>0</v>
      </c>
      <c r="T170" s="274">
        <v>0</v>
      </c>
      <c r="U170" s="274"/>
      <c r="V170" s="228">
        <v>0</v>
      </c>
      <c r="W170" s="228">
        <v>0</v>
      </c>
    </row>
    <row r="171" spans="1:23" ht="13.5" customHeight="1">
      <c r="A171" s="276"/>
      <c r="B171" s="276"/>
      <c r="C171" s="276"/>
      <c r="D171" s="273"/>
      <c r="E171" s="273"/>
      <c r="F171" s="273" t="s">
        <v>53</v>
      </c>
      <c r="G171" s="273"/>
      <c r="H171" s="228">
        <v>12500</v>
      </c>
      <c r="I171" s="228">
        <v>12500</v>
      </c>
      <c r="J171" s="228">
        <v>12500</v>
      </c>
      <c r="K171" s="228">
        <v>12500</v>
      </c>
      <c r="L171" s="228">
        <v>0</v>
      </c>
      <c r="M171" s="228">
        <v>0</v>
      </c>
      <c r="N171" s="228">
        <v>0</v>
      </c>
      <c r="O171" s="228">
        <v>0</v>
      </c>
      <c r="P171" s="228">
        <v>0</v>
      </c>
      <c r="Q171" s="228">
        <v>0</v>
      </c>
      <c r="R171" s="228">
        <v>0</v>
      </c>
      <c r="S171" s="228">
        <v>0</v>
      </c>
      <c r="T171" s="274">
        <v>0</v>
      </c>
      <c r="U171" s="274"/>
      <c r="V171" s="228">
        <v>0</v>
      </c>
      <c r="W171" s="228">
        <v>0</v>
      </c>
    </row>
    <row r="172" spans="1:23" ht="13.5" customHeight="1">
      <c r="A172" s="276"/>
      <c r="B172" s="276"/>
      <c r="C172" s="276"/>
      <c r="D172" s="273"/>
      <c r="E172" s="273"/>
      <c r="F172" s="273" t="s">
        <v>54</v>
      </c>
      <c r="G172" s="273"/>
      <c r="H172" s="228">
        <v>1411998</v>
      </c>
      <c r="I172" s="228">
        <v>1411998</v>
      </c>
      <c r="J172" s="228">
        <v>75400</v>
      </c>
      <c r="K172" s="228">
        <v>75000</v>
      </c>
      <c r="L172" s="228">
        <v>400</v>
      </c>
      <c r="M172" s="228">
        <v>551198</v>
      </c>
      <c r="N172" s="228">
        <v>785400</v>
      </c>
      <c r="O172" s="228">
        <v>0</v>
      </c>
      <c r="P172" s="228">
        <v>0</v>
      </c>
      <c r="Q172" s="228">
        <v>0</v>
      </c>
      <c r="R172" s="228">
        <v>0</v>
      </c>
      <c r="S172" s="228">
        <v>0</v>
      </c>
      <c r="T172" s="274">
        <v>0</v>
      </c>
      <c r="U172" s="274"/>
      <c r="V172" s="228">
        <v>0</v>
      </c>
      <c r="W172" s="228">
        <v>0</v>
      </c>
    </row>
    <row r="173" spans="1:23" ht="15" customHeight="1">
      <c r="A173" s="276" t="s">
        <v>36</v>
      </c>
      <c r="B173" s="276" t="s">
        <v>420</v>
      </c>
      <c r="C173" s="276" t="s">
        <v>36</v>
      </c>
      <c r="D173" s="273" t="s">
        <v>421</v>
      </c>
      <c r="E173" s="273"/>
      <c r="F173" s="273" t="s">
        <v>51</v>
      </c>
      <c r="G173" s="273"/>
      <c r="H173" s="228">
        <v>10039428.31</v>
      </c>
      <c r="I173" s="228">
        <v>7515247</v>
      </c>
      <c r="J173" s="228">
        <v>7339647</v>
      </c>
      <c r="K173" s="228">
        <v>5028961</v>
      </c>
      <c r="L173" s="228">
        <v>2310686</v>
      </c>
      <c r="M173" s="228">
        <v>0</v>
      </c>
      <c r="N173" s="228">
        <v>175600</v>
      </c>
      <c r="O173" s="228">
        <v>0</v>
      </c>
      <c r="P173" s="228">
        <v>0</v>
      </c>
      <c r="Q173" s="228">
        <v>0</v>
      </c>
      <c r="R173" s="228">
        <v>2524181.31</v>
      </c>
      <c r="S173" s="228">
        <v>2524181.31</v>
      </c>
      <c r="T173" s="274">
        <v>0</v>
      </c>
      <c r="U173" s="274"/>
      <c r="V173" s="228">
        <v>0</v>
      </c>
      <c r="W173" s="228">
        <v>0</v>
      </c>
    </row>
    <row r="174" spans="1:23" ht="13.5" customHeight="1">
      <c r="A174" s="276"/>
      <c r="B174" s="276"/>
      <c r="C174" s="276"/>
      <c r="D174" s="273"/>
      <c r="E174" s="273"/>
      <c r="F174" s="273" t="s">
        <v>52</v>
      </c>
      <c r="G174" s="273"/>
      <c r="H174" s="228">
        <v>0</v>
      </c>
      <c r="I174" s="228">
        <v>0</v>
      </c>
      <c r="J174" s="228">
        <v>0</v>
      </c>
      <c r="K174" s="228">
        <v>0</v>
      </c>
      <c r="L174" s="228">
        <v>0</v>
      </c>
      <c r="M174" s="228">
        <v>0</v>
      </c>
      <c r="N174" s="228">
        <v>0</v>
      </c>
      <c r="O174" s="228">
        <v>0</v>
      </c>
      <c r="P174" s="228">
        <v>0</v>
      </c>
      <c r="Q174" s="228">
        <v>0</v>
      </c>
      <c r="R174" s="228">
        <v>0</v>
      </c>
      <c r="S174" s="228">
        <v>0</v>
      </c>
      <c r="T174" s="274">
        <v>0</v>
      </c>
      <c r="U174" s="274"/>
      <c r="V174" s="228">
        <v>0</v>
      </c>
      <c r="W174" s="228">
        <v>0</v>
      </c>
    </row>
    <row r="175" spans="1:23" ht="12" customHeight="1">
      <c r="A175" s="276"/>
      <c r="B175" s="276"/>
      <c r="C175" s="276"/>
      <c r="D175" s="273"/>
      <c r="E175" s="273"/>
      <c r="F175" s="273" t="s">
        <v>53</v>
      </c>
      <c r="G175" s="273"/>
      <c r="H175" s="228">
        <v>102952</v>
      </c>
      <c r="I175" s="228">
        <v>102952</v>
      </c>
      <c r="J175" s="228">
        <v>100252</v>
      </c>
      <c r="K175" s="228">
        <v>65752</v>
      </c>
      <c r="L175" s="228">
        <v>34500</v>
      </c>
      <c r="M175" s="228">
        <v>0</v>
      </c>
      <c r="N175" s="228">
        <v>2700</v>
      </c>
      <c r="O175" s="228">
        <v>0</v>
      </c>
      <c r="P175" s="228">
        <v>0</v>
      </c>
      <c r="Q175" s="228">
        <v>0</v>
      </c>
      <c r="R175" s="228">
        <v>0</v>
      </c>
      <c r="S175" s="228">
        <v>0</v>
      </c>
      <c r="T175" s="274">
        <v>0</v>
      </c>
      <c r="U175" s="274"/>
      <c r="V175" s="228">
        <v>0</v>
      </c>
      <c r="W175" s="228">
        <v>0</v>
      </c>
    </row>
    <row r="176" spans="1:23" ht="15" customHeight="1">
      <c r="A176" s="276"/>
      <c r="B176" s="276"/>
      <c r="C176" s="276"/>
      <c r="D176" s="273"/>
      <c r="E176" s="273"/>
      <c r="F176" s="273" t="s">
        <v>54</v>
      </c>
      <c r="G176" s="273"/>
      <c r="H176" s="228">
        <v>10142380.31</v>
      </c>
      <c r="I176" s="228">
        <v>7618199</v>
      </c>
      <c r="J176" s="228">
        <v>7439899</v>
      </c>
      <c r="K176" s="228">
        <v>5094713</v>
      </c>
      <c r="L176" s="228">
        <v>2345186</v>
      </c>
      <c r="M176" s="228">
        <v>0</v>
      </c>
      <c r="N176" s="228">
        <v>178300</v>
      </c>
      <c r="O176" s="228">
        <v>0</v>
      </c>
      <c r="P176" s="228">
        <v>0</v>
      </c>
      <c r="Q176" s="228">
        <v>0</v>
      </c>
      <c r="R176" s="228">
        <v>2524181.31</v>
      </c>
      <c r="S176" s="228">
        <v>2524181.31</v>
      </c>
      <c r="T176" s="274">
        <v>0</v>
      </c>
      <c r="U176" s="274"/>
      <c r="V176" s="228">
        <v>0</v>
      </c>
      <c r="W176" s="228">
        <v>0</v>
      </c>
    </row>
    <row r="177" spans="1:23" ht="18.75" customHeight="1">
      <c r="A177" s="275" t="s">
        <v>55</v>
      </c>
      <c r="B177" s="275"/>
      <c r="C177" s="275"/>
      <c r="D177" s="275"/>
      <c r="E177" s="275"/>
      <c r="F177" s="273" t="s">
        <v>51</v>
      </c>
      <c r="G177" s="273"/>
      <c r="H177" s="227">
        <v>180449902.51</v>
      </c>
      <c r="I177" s="223"/>
      <c r="J177" s="223"/>
      <c r="K177" s="227">
        <v>87224667.14</v>
      </c>
      <c r="L177" s="227">
        <v>34322509.65</v>
      </c>
      <c r="M177" s="227">
        <v>5391955.26</v>
      </c>
      <c r="N177" s="227">
        <v>3137001.68</v>
      </c>
      <c r="O177" s="227">
        <v>259507.1</v>
      </c>
      <c r="P177" s="227">
        <v>115737</v>
      </c>
      <c r="Q177" s="227">
        <v>0</v>
      </c>
      <c r="R177" s="227">
        <v>49998524.68</v>
      </c>
      <c r="S177" s="227">
        <v>49998524.68</v>
      </c>
      <c r="T177" s="272">
        <v>9835517</v>
      </c>
      <c r="U177" s="272"/>
      <c r="V177" s="227">
        <v>0</v>
      </c>
      <c r="W177" s="228">
        <v>0</v>
      </c>
    </row>
    <row r="178" spans="1:23" ht="17.25" customHeight="1">
      <c r="A178" s="275"/>
      <c r="B178" s="275"/>
      <c r="C178" s="275"/>
      <c r="D178" s="275"/>
      <c r="E178" s="275"/>
      <c r="F178" s="273" t="s">
        <v>52</v>
      </c>
      <c r="G178" s="273"/>
      <c r="H178" s="227">
        <v>-3515565.75</v>
      </c>
      <c r="I178" s="227">
        <v>-474414</v>
      </c>
      <c r="J178" s="227">
        <v>-332668</v>
      </c>
      <c r="K178" s="227">
        <v>-168495</v>
      </c>
      <c r="L178" s="227">
        <v>-164173</v>
      </c>
      <c r="M178" s="227">
        <v>-12000</v>
      </c>
      <c r="N178" s="227">
        <v>-129746</v>
      </c>
      <c r="O178" s="227">
        <v>0</v>
      </c>
      <c r="P178" s="227">
        <v>0</v>
      </c>
      <c r="Q178" s="227">
        <v>0</v>
      </c>
      <c r="R178" s="227">
        <v>-3041151.75</v>
      </c>
      <c r="S178" s="227">
        <v>-3041151.75</v>
      </c>
      <c r="T178" s="272">
        <v>0</v>
      </c>
      <c r="U178" s="272"/>
      <c r="V178" s="227">
        <v>0</v>
      </c>
      <c r="W178" s="228">
        <v>0</v>
      </c>
    </row>
    <row r="179" spans="1:23" ht="15.75" customHeight="1">
      <c r="A179" s="275"/>
      <c r="B179" s="275"/>
      <c r="C179" s="275"/>
      <c r="D179" s="275"/>
      <c r="E179" s="275"/>
      <c r="F179" s="273" t="s">
        <v>53</v>
      </c>
      <c r="G179" s="273"/>
      <c r="H179" s="227">
        <v>1216849.75</v>
      </c>
      <c r="I179" s="227">
        <v>1159745</v>
      </c>
      <c r="J179" s="227">
        <v>1137533</v>
      </c>
      <c r="K179" s="227">
        <v>474182</v>
      </c>
      <c r="L179" s="227">
        <v>663351</v>
      </c>
      <c r="M179" s="227">
        <v>12000</v>
      </c>
      <c r="N179" s="227">
        <v>3282</v>
      </c>
      <c r="O179" s="227">
        <v>6930</v>
      </c>
      <c r="P179" s="227">
        <v>0</v>
      </c>
      <c r="Q179" s="227">
        <v>0</v>
      </c>
      <c r="R179" s="227">
        <v>57104.75</v>
      </c>
      <c r="S179" s="227">
        <v>57104.75</v>
      </c>
      <c r="T179" s="272">
        <v>0</v>
      </c>
      <c r="U179" s="272"/>
      <c r="V179" s="227">
        <v>0</v>
      </c>
      <c r="W179" s="228">
        <v>0</v>
      </c>
    </row>
    <row r="180" spans="1:23" ht="21" customHeight="1">
      <c r="A180" s="275"/>
      <c r="B180" s="275"/>
      <c r="C180" s="275"/>
      <c r="D180" s="275"/>
      <c r="E180" s="275"/>
      <c r="F180" s="273" t="s">
        <v>54</v>
      </c>
      <c r="G180" s="273"/>
      <c r="H180" s="227">
        <v>178151186.51</v>
      </c>
      <c r="I180" s="223"/>
      <c r="J180" s="223"/>
      <c r="K180" s="227">
        <v>87530354.14</v>
      </c>
      <c r="L180" s="227">
        <v>34821687.65</v>
      </c>
      <c r="M180" s="227">
        <v>5391955.26</v>
      </c>
      <c r="N180" s="227">
        <v>3010537.68</v>
      </c>
      <c r="O180" s="227">
        <v>266437.1</v>
      </c>
      <c r="P180" s="227">
        <v>115737</v>
      </c>
      <c r="Q180" s="227">
        <v>0</v>
      </c>
      <c r="R180" s="227">
        <v>47014477.68</v>
      </c>
      <c r="S180" s="227">
        <v>47014477.68</v>
      </c>
      <c r="T180" s="272">
        <v>9835517</v>
      </c>
      <c r="U180" s="272"/>
      <c r="V180" s="227">
        <v>0</v>
      </c>
      <c r="W180" s="228">
        <v>0</v>
      </c>
    </row>
  </sheetData>
  <sheetProtection/>
  <mergeCells count="539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T131:U131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F132:G132"/>
    <mergeCell ref="T132:U132"/>
    <mergeCell ref="B125:B128"/>
    <mergeCell ref="C125:C128"/>
    <mergeCell ref="D125:E128"/>
    <mergeCell ref="F129:G129"/>
    <mergeCell ref="T129:U129"/>
    <mergeCell ref="F130:G130"/>
    <mergeCell ref="T130:U130"/>
    <mergeCell ref="F131:G131"/>
    <mergeCell ref="A129:A132"/>
    <mergeCell ref="B129:B132"/>
    <mergeCell ref="C129:C132"/>
    <mergeCell ref="D129:E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41:A144"/>
    <mergeCell ref="B141:B144"/>
    <mergeCell ref="C141:C144"/>
    <mergeCell ref="D141:E144"/>
    <mergeCell ref="F141:G141"/>
    <mergeCell ref="T141:U141"/>
    <mergeCell ref="A145:A148"/>
    <mergeCell ref="F142:G142"/>
    <mergeCell ref="T142:U142"/>
    <mergeCell ref="F143:G143"/>
    <mergeCell ref="T143:U143"/>
    <mergeCell ref="F144:G144"/>
    <mergeCell ref="T144:U144"/>
    <mergeCell ref="F145:G145"/>
    <mergeCell ref="T145:U145"/>
    <mergeCell ref="F146:G146"/>
    <mergeCell ref="T146:U146"/>
    <mergeCell ref="F147:G147"/>
    <mergeCell ref="T147:U147"/>
    <mergeCell ref="B145:B148"/>
    <mergeCell ref="C145:C148"/>
    <mergeCell ref="D145:E148"/>
    <mergeCell ref="F148:G148"/>
    <mergeCell ref="T148:U148"/>
    <mergeCell ref="A149:A152"/>
    <mergeCell ref="B149:B152"/>
    <mergeCell ref="C149:C152"/>
    <mergeCell ref="D149:E152"/>
    <mergeCell ref="F149:G149"/>
    <mergeCell ref="T149:U149"/>
    <mergeCell ref="F150:G150"/>
    <mergeCell ref="T150:U150"/>
    <mergeCell ref="F151:G151"/>
    <mergeCell ref="T151:U151"/>
    <mergeCell ref="F152:G152"/>
    <mergeCell ref="T152:U152"/>
    <mergeCell ref="A153:A156"/>
    <mergeCell ref="B153:B156"/>
    <mergeCell ref="C153:C156"/>
    <mergeCell ref="D153:E156"/>
    <mergeCell ref="F153:G153"/>
    <mergeCell ref="T153:U153"/>
    <mergeCell ref="F154:G154"/>
    <mergeCell ref="T154:U154"/>
    <mergeCell ref="F155:G155"/>
    <mergeCell ref="T155:U155"/>
    <mergeCell ref="F156:G156"/>
    <mergeCell ref="T156:U156"/>
    <mergeCell ref="A157:A160"/>
    <mergeCell ref="B157:B160"/>
    <mergeCell ref="C157:C160"/>
    <mergeCell ref="D157:E160"/>
    <mergeCell ref="F157:G157"/>
    <mergeCell ref="T157:U157"/>
    <mergeCell ref="T163:U163"/>
    <mergeCell ref="F158:G158"/>
    <mergeCell ref="T158:U158"/>
    <mergeCell ref="F159:G159"/>
    <mergeCell ref="T159:U159"/>
    <mergeCell ref="F160:G160"/>
    <mergeCell ref="T160:U160"/>
    <mergeCell ref="T166:U166"/>
    <mergeCell ref="A161:A164"/>
    <mergeCell ref="B161:B164"/>
    <mergeCell ref="C161:C164"/>
    <mergeCell ref="D161:E164"/>
    <mergeCell ref="F161:G161"/>
    <mergeCell ref="T161:U161"/>
    <mergeCell ref="F162:G162"/>
    <mergeCell ref="T162:U162"/>
    <mergeCell ref="F163:G163"/>
    <mergeCell ref="T169:U169"/>
    <mergeCell ref="F164:G164"/>
    <mergeCell ref="T164:U164"/>
    <mergeCell ref="A165:A168"/>
    <mergeCell ref="B165:B168"/>
    <mergeCell ref="C165:C168"/>
    <mergeCell ref="D165:E168"/>
    <mergeCell ref="F165:G165"/>
    <mergeCell ref="T165:U165"/>
    <mergeCell ref="F166:G166"/>
    <mergeCell ref="T172:U172"/>
    <mergeCell ref="F167:G167"/>
    <mergeCell ref="T167:U167"/>
    <mergeCell ref="F168:G168"/>
    <mergeCell ref="T168:U168"/>
    <mergeCell ref="A169:A172"/>
    <mergeCell ref="B169:B172"/>
    <mergeCell ref="C169:C172"/>
    <mergeCell ref="D169:E172"/>
    <mergeCell ref="F169:G169"/>
    <mergeCell ref="T173:U173"/>
    <mergeCell ref="F174:G174"/>
    <mergeCell ref="T174:U174"/>
    <mergeCell ref="F175:G175"/>
    <mergeCell ref="T175:U175"/>
    <mergeCell ref="F170:G170"/>
    <mergeCell ref="T170:U170"/>
    <mergeCell ref="F171:G171"/>
    <mergeCell ref="T171:U171"/>
    <mergeCell ref="F172:G172"/>
    <mergeCell ref="F180:G180"/>
    <mergeCell ref="A173:A176"/>
    <mergeCell ref="B173:B176"/>
    <mergeCell ref="C173:C176"/>
    <mergeCell ref="D173:E176"/>
    <mergeCell ref="F173:G173"/>
    <mergeCell ref="T180:U180"/>
    <mergeCell ref="F176:G176"/>
    <mergeCell ref="T176:U176"/>
    <mergeCell ref="A177:E180"/>
    <mergeCell ref="F177:G177"/>
    <mergeCell ref="T177:U177"/>
    <mergeCell ref="F178:G178"/>
    <mergeCell ref="T178:U178"/>
    <mergeCell ref="F179:G179"/>
    <mergeCell ref="T179:U179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9"/>
  <sheetViews>
    <sheetView zoomScalePageLayoutView="0" workbookViewId="0" topLeftCell="A1">
      <selection activeCell="X6" sqref="X6:X8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0.33203125" style="4" customWidth="1"/>
    <col min="14" max="14" width="13.33203125" style="4" customWidth="1"/>
    <col min="15" max="16384" width="9.33203125" style="4" customWidth="1"/>
  </cols>
  <sheetData>
    <row r="1" spans="1:15" ht="49.5" customHeight="1">
      <c r="A1" s="41"/>
      <c r="B1" s="41"/>
      <c r="C1" s="41"/>
      <c r="D1" s="41"/>
      <c r="E1" s="41"/>
      <c r="F1" s="41"/>
      <c r="G1" s="41"/>
      <c r="H1" s="41"/>
      <c r="I1" s="41"/>
      <c r="J1" s="282" t="s">
        <v>608</v>
      </c>
      <c r="K1" s="282"/>
      <c r="L1" s="282"/>
      <c r="M1" s="282"/>
      <c r="N1" s="282"/>
      <c r="O1" s="282"/>
    </row>
    <row r="2" spans="1:15" ht="12.75" customHeight="1">
      <c r="A2" s="283" t="s">
        <v>146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40"/>
      <c r="O2" s="40"/>
    </row>
    <row r="3" spans="1:15" ht="27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84" t="s">
        <v>0</v>
      </c>
      <c r="N3" s="284"/>
      <c r="O3" s="284"/>
    </row>
    <row r="4" spans="1:15" ht="15" customHeight="1">
      <c r="A4" s="285" t="s">
        <v>28</v>
      </c>
      <c r="B4" s="285" t="s">
        <v>1</v>
      </c>
      <c r="C4" s="285" t="s">
        <v>145</v>
      </c>
      <c r="D4" s="285" t="s">
        <v>144</v>
      </c>
      <c r="E4" s="285" t="s">
        <v>143</v>
      </c>
      <c r="F4" s="286" t="s">
        <v>142</v>
      </c>
      <c r="G4" s="286"/>
      <c r="H4" s="286"/>
      <c r="I4" s="286"/>
      <c r="J4" s="286"/>
      <c r="K4" s="286"/>
      <c r="L4" s="286"/>
      <c r="M4" s="286"/>
      <c r="N4" s="286"/>
      <c r="O4" s="285" t="s">
        <v>141</v>
      </c>
    </row>
    <row r="5" spans="1:15" ht="15" customHeight="1">
      <c r="A5" s="285"/>
      <c r="B5" s="285"/>
      <c r="C5" s="285"/>
      <c r="D5" s="285"/>
      <c r="E5" s="285"/>
      <c r="F5" s="285" t="s">
        <v>140</v>
      </c>
      <c r="G5" s="285" t="s">
        <v>139</v>
      </c>
      <c r="H5" s="285"/>
      <c r="I5" s="285"/>
      <c r="J5" s="285"/>
      <c r="K5" s="285"/>
      <c r="L5" s="285"/>
      <c r="M5" s="285"/>
      <c r="N5" s="285"/>
      <c r="O5" s="285"/>
    </row>
    <row r="6" spans="1:15" ht="27.75" customHeight="1">
      <c r="A6" s="285"/>
      <c r="B6" s="285"/>
      <c r="C6" s="285"/>
      <c r="D6" s="285"/>
      <c r="E6" s="285"/>
      <c r="F6" s="285"/>
      <c r="G6" s="285" t="s">
        <v>138</v>
      </c>
      <c r="H6" s="287" t="s">
        <v>137</v>
      </c>
      <c r="I6" s="288" t="s">
        <v>136</v>
      </c>
      <c r="J6" s="285" t="s">
        <v>135</v>
      </c>
      <c r="K6" s="82" t="s">
        <v>23</v>
      </c>
      <c r="L6" s="285" t="s">
        <v>134</v>
      </c>
      <c r="M6" s="285"/>
      <c r="N6" s="285" t="s">
        <v>133</v>
      </c>
      <c r="O6" s="285"/>
    </row>
    <row r="7" spans="1:15" ht="12.75" customHeight="1">
      <c r="A7" s="285"/>
      <c r="B7" s="285"/>
      <c r="C7" s="285"/>
      <c r="D7" s="285"/>
      <c r="E7" s="285"/>
      <c r="F7" s="285"/>
      <c r="G7" s="285"/>
      <c r="H7" s="287"/>
      <c r="I7" s="288"/>
      <c r="J7" s="285"/>
      <c r="K7" s="289" t="s">
        <v>132</v>
      </c>
      <c r="L7" s="285"/>
      <c r="M7" s="285"/>
      <c r="N7" s="285"/>
      <c r="O7" s="285"/>
    </row>
    <row r="8" spans="1:15" ht="12.75">
      <c r="A8" s="285"/>
      <c r="B8" s="285"/>
      <c r="C8" s="285"/>
      <c r="D8" s="285"/>
      <c r="E8" s="285"/>
      <c r="F8" s="285"/>
      <c r="G8" s="285"/>
      <c r="H8" s="287"/>
      <c r="I8" s="288"/>
      <c r="J8" s="285"/>
      <c r="K8" s="289"/>
      <c r="L8" s="285"/>
      <c r="M8" s="285"/>
      <c r="N8" s="285"/>
      <c r="O8" s="285"/>
    </row>
    <row r="9" spans="1:15" ht="61.5" customHeight="1">
      <c r="A9" s="285"/>
      <c r="B9" s="285"/>
      <c r="C9" s="285"/>
      <c r="D9" s="285"/>
      <c r="E9" s="285"/>
      <c r="F9" s="285"/>
      <c r="G9" s="285"/>
      <c r="H9" s="287"/>
      <c r="I9" s="288"/>
      <c r="J9" s="285"/>
      <c r="K9" s="289"/>
      <c r="L9" s="285"/>
      <c r="M9" s="285"/>
      <c r="N9" s="285"/>
      <c r="O9" s="285"/>
    </row>
    <row r="10" spans="1:15" ht="12.75" customHeight="1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290">
        <v>12</v>
      </c>
      <c r="M10" s="290"/>
      <c r="N10" s="83">
        <v>13</v>
      </c>
      <c r="O10" s="83">
        <v>14</v>
      </c>
    </row>
    <row r="11" spans="1:16" ht="104.25" customHeight="1">
      <c r="A11" s="251" t="s">
        <v>29</v>
      </c>
      <c r="B11" s="251">
        <v>600</v>
      </c>
      <c r="C11" s="251">
        <v>60014</v>
      </c>
      <c r="D11" s="38" t="s">
        <v>131</v>
      </c>
      <c r="E11" s="248">
        <v>70000</v>
      </c>
      <c r="F11" s="248">
        <v>50000</v>
      </c>
      <c r="G11" s="248">
        <v>50000</v>
      </c>
      <c r="H11" s="248">
        <v>0</v>
      </c>
      <c r="I11" s="248">
        <v>0</v>
      </c>
      <c r="J11" s="248">
        <v>0</v>
      </c>
      <c r="K11" s="248">
        <v>0</v>
      </c>
      <c r="L11" s="280" t="s">
        <v>112</v>
      </c>
      <c r="M11" s="280"/>
      <c r="N11" s="248">
        <v>0</v>
      </c>
      <c r="O11" s="16" t="s">
        <v>130</v>
      </c>
      <c r="P11" s="13"/>
    </row>
    <row r="12" spans="1:16" ht="12.75" customHeight="1">
      <c r="A12" s="251"/>
      <c r="B12" s="251"/>
      <c r="C12" s="251"/>
      <c r="D12" s="17" t="s">
        <v>70</v>
      </c>
      <c r="E12" s="248">
        <v>0</v>
      </c>
      <c r="F12" s="248">
        <f>G12+J12++L12+N12</f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81">
        <v>0</v>
      </c>
      <c r="M12" s="281"/>
      <c r="N12" s="248">
        <v>0</v>
      </c>
      <c r="O12" s="16"/>
      <c r="P12" s="13"/>
    </row>
    <row r="13" spans="1:16" ht="12.75" customHeight="1">
      <c r="A13" s="251"/>
      <c r="B13" s="251"/>
      <c r="C13" s="251"/>
      <c r="D13" s="17" t="s">
        <v>69</v>
      </c>
      <c r="E13" s="248">
        <v>70000</v>
      </c>
      <c r="F13" s="248">
        <v>50000</v>
      </c>
      <c r="G13" s="248">
        <v>50000</v>
      </c>
      <c r="H13" s="248">
        <v>0</v>
      </c>
      <c r="I13" s="248">
        <v>0</v>
      </c>
      <c r="J13" s="248">
        <v>0</v>
      </c>
      <c r="K13" s="248">
        <v>0</v>
      </c>
      <c r="L13" s="281">
        <v>0</v>
      </c>
      <c r="M13" s="281"/>
      <c r="N13" s="248">
        <f>N11</f>
        <v>0</v>
      </c>
      <c r="O13" s="16"/>
      <c r="P13" s="13"/>
    </row>
    <row r="14" spans="1:16" ht="96" customHeight="1">
      <c r="A14" s="251" t="s">
        <v>31</v>
      </c>
      <c r="B14" s="251">
        <v>600</v>
      </c>
      <c r="C14" s="251">
        <v>60014</v>
      </c>
      <c r="D14" s="38" t="s">
        <v>293</v>
      </c>
      <c r="E14" s="248">
        <v>1235275</v>
      </c>
      <c r="F14" s="248">
        <v>52521</v>
      </c>
      <c r="G14" s="248">
        <v>52521</v>
      </c>
      <c r="H14" s="248">
        <v>0</v>
      </c>
      <c r="I14" s="248">
        <v>0</v>
      </c>
      <c r="J14" s="248">
        <v>0</v>
      </c>
      <c r="K14" s="248">
        <v>0</v>
      </c>
      <c r="L14" s="280" t="s">
        <v>112</v>
      </c>
      <c r="M14" s="280"/>
      <c r="N14" s="248">
        <v>0</v>
      </c>
      <c r="O14" s="16" t="s">
        <v>130</v>
      </c>
      <c r="P14" s="13"/>
    </row>
    <row r="15" spans="1:16" ht="12.75" customHeight="1">
      <c r="A15" s="251"/>
      <c r="B15" s="251"/>
      <c r="C15" s="251"/>
      <c r="D15" s="17" t="s">
        <v>70</v>
      </c>
      <c r="E15" s="248">
        <v>0</v>
      </c>
      <c r="F15" s="248">
        <f>G15+J15++L15+N15</f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81">
        <v>0</v>
      </c>
      <c r="M15" s="281"/>
      <c r="N15" s="248">
        <v>0</v>
      </c>
      <c r="O15" s="16"/>
      <c r="P15" s="13"/>
    </row>
    <row r="16" spans="1:16" ht="12.75" customHeight="1">
      <c r="A16" s="251"/>
      <c r="B16" s="251"/>
      <c r="C16" s="251"/>
      <c r="D16" s="17" t="s">
        <v>69</v>
      </c>
      <c r="E16" s="248">
        <v>1235275</v>
      </c>
      <c r="F16" s="248">
        <v>52521</v>
      </c>
      <c r="G16" s="248">
        <v>52521</v>
      </c>
      <c r="H16" s="248">
        <v>0</v>
      </c>
      <c r="I16" s="248">
        <v>0</v>
      </c>
      <c r="J16" s="248">
        <v>0</v>
      </c>
      <c r="K16" s="248">
        <v>0</v>
      </c>
      <c r="L16" s="281">
        <v>0</v>
      </c>
      <c r="M16" s="281"/>
      <c r="N16" s="248">
        <f>N14</f>
        <v>0</v>
      </c>
      <c r="O16" s="16"/>
      <c r="P16" s="13"/>
    </row>
    <row r="17" spans="1:16" ht="93" customHeight="1">
      <c r="A17" s="251" t="s">
        <v>32</v>
      </c>
      <c r="B17" s="251">
        <v>600</v>
      </c>
      <c r="C17" s="251">
        <v>60014</v>
      </c>
      <c r="D17" s="38" t="s">
        <v>292</v>
      </c>
      <c r="E17" s="248">
        <f>SUM(E18)</f>
        <v>296434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80" t="s">
        <v>112</v>
      </c>
      <c r="M17" s="280"/>
      <c r="N17" s="248">
        <v>0</v>
      </c>
      <c r="O17" s="16" t="s">
        <v>130</v>
      </c>
      <c r="P17" s="13"/>
    </row>
    <row r="18" spans="1:16" ht="12.75" customHeight="1">
      <c r="A18" s="251"/>
      <c r="B18" s="251"/>
      <c r="C18" s="251"/>
      <c r="D18" s="17" t="s">
        <v>70</v>
      </c>
      <c r="E18" s="248">
        <v>296434</v>
      </c>
      <c r="F18" s="248">
        <f>G18+J18++L18+N18</f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81">
        <v>0</v>
      </c>
      <c r="M18" s="281"/>
      <c r="N18" s="248">
        <v>0</v>
      </c>
      <c r="O18" s="16"/>
      <c r="P18" s="13"/>
    </row>
    <row r="19" spans="1:16" ht="12.75" customHeight="1">
      <c r="A19" s="251"/>
      <c r="B19" s="251"/>
      <c r="C19" s="251"/>
      <c r="D19" s="17" t="s">
        <v>69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81">
        <v>0</v>
      </c>
      <c r="M19" s="281"/>
      <c r="N19" s="248">
        <f>N17</f>
        <v>0</v>
      </c>
      <c r="O19" s="16"/>
      <c r="P19" s="13"/>
    </row>
    <row r="20" spans="1:16" ht="100.5" customHeight="1">
      <c r="A20" s="251" t="s">
        <v>33</v>
      </c>
      <c r="B20" s="251">
        <v>600</v>
      </c>
      <c r="C20" s="251">
        <v>60014</v>
      </c>
      <c r="D20" s="38" t="s">
        <v>294</v>
      </c>
      <c r="E20" s="248">
        <f>SUM(E21)</f>
        <v>592681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80" t="s">
        <v>112</v>
      </c>
      <c r="M20" s="280"/>
      <c r="N20" s="248">
        <v>0</v>
      </c>
      <c r="O20" s="16" t="s">
        <v>130</v>
      </c>
      <c r="P20" s="13"/>
    </row>
    <row r="21" spans="1:16" ht="12.75" customHeight="1">
      <c r="A21" s="251"/>
      <c r="B21" s="251"/>
      <c r="C21" s="251"/>
      <c r="D21" s="17" t="s">
        <v>70</v>
      </c>
      <c r="E21" s="248">
        <v>592681</v>
      </c>
      <c r="F21" s="248">
        <f>G21+J21++L21+N21</f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81">
        <v>0</v>
      </c>
      <c r="M21" s="281"/>
      <c r="N21" s="248">
        <v>0</v>
      </c>
      <c r="O21" s="16"/>
      <c r="P21" s="13"/>
    </row>
    <row r="22" spans="1:16" ht="12.75" customHeight="1">
      <c r="A22" s="251"/>
      <c r="B22" s="251"/>
      <c r="C22" s="251"/>
      <c r="D22" s="17" t="s">
        <v>69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81">
        <v>0</v>
      </c>
      <c r="M22" s="281"/>
      <c r="N22" s="248">
        <f>N20</f>
        <v>0</v>
      </c>
      <c r="O22" s="16"/>
      <c r="P22" s="13"/>
    </row>
    <row r="23" spans="1:16" ht="99" customHeight="1">
      <c r="A23" s="251" t="s">
        <v>34</v>
      </c>
      <c r="B23" s="251">
        <v>600</v>
      </c>
      <c r="C23" s="251">
        <v>60014</v>
      </c>
      <c r="D23" s="38" t="s">
        <v>273</v>
      </c>
      <c r="E23" s="248">
        <f>SUM(E25)</f>
        <v>424614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80" t="s">
        <v>112</v>
      </c>
      <c r="M23" s="280"/>
      <c r="N23" s="248">
        <v>0</v>
      </c>
      <c r="O23" s="16" t="s">
        <v>130</v>
      </c>
      <c r="P23" s="13"/>
    </row>
    <row r="24" spans="1:16" ht="18" customHeight="1">
      <c r="A24" s="251"/>
      <c r="B24" s="251"/>
      <c r="C24" s="251"/>
      <c r="D24" s="17" t="s">
        <v>70</v>
      </c>
      <c r="E24" s="248">
        <v>0</v>
      </c>
      <c r="F24" s="248">
        <f>G24+J24++L24+N24</f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81">
        <v>0</v>
      </c>
      <c r="M24" s="281"/>
      <c r="N24" s="248">
        <v>0</v>
      </c>
      <c r="O24" s="16"/>
      <c r="P24" s="13"/>
    </row>
    <row r="25" spans="1:16" ht="18.75" customHeight="1">
      <c r="A25" s="251"/>
      <c r="B25" s="251"/>
      <c r="C25" s="251"/>
      <c r="D25" s="17" t="s">
        <v>69</v>
      </c>
      <c r="E25" s="248">
        <v>424614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81">
        <v>0</v>
      </c>
      <c r="M25" s="281"/>
      <c r="N25" s="248">
        <f>N23</f>
        <v>0</v>
      </c>
      <c r="O25" s="16"/>
      <c r="P25" s="13"/>
    </row>
    <row r="26" spans="1:16" ht="105.75" customHeight="1">
      <c r="A26" s="251" t="s">
        <v>35</v>
      </c>
      <c r="B26" s="251">
        <v>600</v>
      </c>
      <c r="C26" s="251">
        <v>60014</v>
      </c>
      <c r="D26" s="38" t="s">
        <v>272</v>
      </c>
      <c r="E26" s="248">
        <f>SUM(E28)</f>
        <v>269444</v>
      </c>
      <c r="F26" s="248">
        <v>0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 s="280" t="s">
        <v>112</v>
      </c>
      <c r="M26" s="280"/>
      <c r="N26" s="248">
        <v>0</v>
      </c>
      <c r="O26" s="16" t="s">
        <v>130</v>
      </c>
      <c r="P26" s="13"/>
    </row>
    <row r="27" spans="1:16" ht="18.75" customHeight="1">
      <c r="A27" s="251"/>
      <c r="B27" s="251"/>
      <c r="C27" s="251"/>
      <c r="D27" s="17" t="s">
        <v>70</v>
      </c>
      <c r="E27" s="248">
        <v>0</v>
      </c>
      <c r="F27" s="248">
        <f>G27+J27++L27+N27</f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81">
        <v>0</v>
      </c>
      <c r="M27" s="281"/>
      <c r="N27" s="248">
        <v>0</v>
      </c>
      <c r="O27" s="16"/>
      <c r="P27" s="13"/>
    </row>
    <row r="28" spans="1:16" ht="18.75" customHeight="1">
      <c r="A28" s="251"/>
      <c r="B28" s="251"/>
      <c r="C28" s="251"/>
      <c r="D28" s="17" t="s">
        <v>69</v>
      </c>
      <c r="E28" s="248">
        <v>269444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81">
        <v>0</v>
      </c>
      <c r="M28" s="281"/>
      <c r="N28" s="248">
        <f>N26</f>
        <v>0</v>
      </c>
      <c r="O28" s="16"/>
      <c r="P28" s="13"/>
    </row>
    <row r="29" spans="1:16" ht="112.5" customHeight="1">
      <c r="A29" s="251" t="s">
        <v>120</v>
      </c>
      <c r="B29" s="251">
        <v>600</v>
      </c>
      <c r="C29" s="251">
        <v>60014</v>
      </c>
      <c r="D29" s="38" t="s">
        <v>274</v>
      </c>
      <c r="E29" s="248">
        <f>SUM(E31)</f>
        <v>556711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80" t="s">
        <v>112</v>
      </c>
      <c r="M29" s="280"/>
      <c r="N29" s="248">
        <v>0</v>
      </c>
      <c r="O29" s="16" t="s">
        <v>130</v>
      </c>
      <c r="P29" s="13"/>
    </row>
    <row r="30" spans="1:16" ht="18.75" customHeight="1">
      <c r="A30" s="251"/>
      <c r="B30" s="251"/>
      <c r="C30" s="251"/>
      <c r="D30" s="17" t="s">
        <v>70</v>
      </c>
      <c r="E30" s="248">
        <v>0</v>
      </c>
      <c r="F30" s="248">
        <f>G30+J30++L30+N30</f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81">
        <v>0</v>
      </c>
      <c r="M30" s="281"/>
      <c r="N30" s="248">
        <v>0</v>
      </c>
      <c r="O30" s="16"/>
      <c r="P30" s="13"/>
    </row>
    <row r="31" spans="1:16" ht="18.75" customHeight="1">
      <c r="A31" s="251"/>
      <c r="B31" s="251"/>
      <c r="C31" s="251"/>
      <c r="D31" s="17" t="s">
        <v>69</v>
      </c>
      <c r="E31" s="248">
        <v>556711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81">
        <v>0</v>
      </c>
      <c r="M31" s="281"/>
      <c r="N31" s="248">
        <f>N29</f>
        <v>0</v>
      </c>
      <c r="O31" s="16"/>
      <c r="P31" s="13"/>
    </row>
    <row r="32" spans="1:16" ht="95.25" customHeight="1">
      <c r="A32" s="251" t="s">
        <v>118</v>
      </c>
      <c r="B32" s="251">
        <v>600</v>
      </c>
      <c r="C32" s="251">
        <v>60014</v>
      </c>
      <c r="D32" s="38" t="s">
        <v>275</v>
      </c>
      <c r="E32" s="248">
        <f>SUM(E34)</f>
        <v>951482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80" t="s">
        <v>112</v>
      </c>
      <c r="M32" s="280"/>
      <c r="N32" s="248">
        <v>0</v>
      </c>
      <c r="O32" s="16" t="s">
        <v>130</v>
      </c>
      <c r="P32" s="13"/>
    </row>
    <row r="33" spans="1:16" ht="18.75" customHeight="1">
      <c r="A33" s="251"/>
      <c r="B33" s="251"/>
      <c r="C33" s="251"/>
      <c r="D33" s="17" t="s">
        <v>70</v>
      </c>
      <c r="E33" s="248">
        <v>0</v>
      </c>
      <c r="F33" s="248">
        <f>G33+J33++L33+N33</f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81">
        <v>0</v>
      </c>
      <c r="M33" s="281"/>
      <c r="N33" s="248">
        <v>0</v>
      </c>
      <c r="O33" s="16"/>
      <c r="P33" s="13"/>
    </row>
    <row r="34" spans="1:16" ht="18.75" customHeight="1">
      <c r="A34" s="251"/>
      <c r="B34" s="251"/>
      <c r="C34" s="251"/>
      <c r="D34" s="17" t="s">
        <v>69</v>
      </c>
      <c r="E34" s="248">
        <v>951482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81">
        <v>0</v>
      </c>
      <c r="M34" s="281"/>
      <c r="N34" s="248">
        <f>N32</f>
        <v>0</v>
      </c>
      <c r="O34" s="16"/>
      <c r="P34" s="13"/>
    </row>
    <row r="35" spans="1:16" ht="104.25" customHeight="1">
      <c r="A35" s="251" t="s">
        <v>116</v>
      </c>
      <c r="B35" s="251">
        <v>600</v>
      </c>
      <c r="C35" s="251">
        <v>60014</v>
      </c>
      <c r="D35" s="38" t="s">
        <v>276</v>
      </c>
      <c r="E35" s="248">
        <f>SUM(E37)</f>
        <v>342531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80" t="s">
        <v>112</v>
      </c>
      <c r="M35" s="280"/>
      <c r="N35" s="248">
        <v>0</v>
      </c>
      <c r="O35" s="16" t="s">
        <v>130</v>
      </c>
      <c r="P35" s="13"/>
    </row>
    <row r="36" spans="1:16" ht="18.75" customHeight="1">
      <c r="A36" s="251"/>
      <c r="B36" s="251"/>
      <c r="C36" s="251"/>
      <c r="D36" s="17" t="s">
        <v>70</v>
      </c>
      <c r="E36" s="248">
        <v>0</v>
      </c>
      <c r="F36" s="248">
        <f>G36+J36++L36+N36</f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81">
        <v>0</v>
      </c>
      <c r="M36" s="281"/>
      <c r="N36" s="248">
        <v>0</v>
      </c>
      <c r="O36" s="16"/>
      <c r="P36" s="13"/>
    </row>
    <row r="37" spans="1:16" ht="18.75" customHeight="1">
      <c r="A37" s="251"/>
      <c r="B37" s="251"/>
      <c r="C37" s="251"/>
      <c r="D37" s="17" t="s">
        <v>69</v>
      </c>
      <c r="E37" s="248">
        <v>342531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81">
        <v>0</v>
      </c>
      <c r="M37" s="281"/>
      <c r="N37" s="248">
        <f>N35</f>
        <v>0</v>
      </c>
      <c r="O37" s="16"/>
      <c r="P37" s="13"/>
    </row>
    <row r="38" spans="1:16" ht="107.25" customHeight="1">
      <c r="A38" s="251" t="s">
        <v>114</v>
      </c>
      <c r="B38" s="251">
        <v>600</v>
      </c>
      <c r="C38" s="251">
        <v>60014</v>
      </c>
      <c r="D38" s="38" t="s">
        <v>277</v>
      </c>
      <c r="E38" s="248">
        <f>SUM(E40)</f>
        <v>484677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80" t="s">
        <v>112</v>
      </c>
      <c r="M38" s="280"/>
      <c r="N38" s="248">
        <v>0</v>
      </c>
      <c r="O38" s="16" t="s">
        <v>130</v>
      </c>
      <c r="P38" s="13"/>
    </row>
    <row r="39" spans="1:16" ht="18.75" customHeight="1">
      <c r="A39" s="251"/>
      <c r="B39" s="251"/>
      <c r="C39" s="251"/>
      <c r="D39" s="17" t="s">
        <v>70</v>
      </c>
      <c r="E39" s="248">
        <v>0</v>
      </c>
      <c r="F39" s="248">
        <f>G39+J39++L39+N39</f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81">
        <v>0</v>
      </c>
      <c r="M39" s="281"/>
      <c r="N39" s="248">
        <v>0</v>
      </c>
      <c r="O39" s="16"/>
      <c r="P39" s="13"/>
    </row>
    <row r="40" spans="1:16" ht="18.75" customHeight="1">
      <c r="A40" s="251"/>
      <c r="B40" s="251"/>
      <c r="C40" s="251"/>
      <c r="D40" s="17" t="s">
        <v>69</v>
      </c>
      <c r="E40" s="248">
        <v>484677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81">
        <v>0</v>
      </c>
      <c r="M40" s="281"/>
      <c r="N40" s="248">
        <f>N38</f>
        <v>0</v>
      </c>
      <c r="O40" s="16"/>
      <c r="P40" s="13"/>
    </row>
    <row r="41" spans="1:16" ht="112.5" customHeight="1">
      <c r="A41" s="251" t="s">
        <v>111</v>
      </c>
      <c r="B41" s="251">
        <v>600</v>
      </c>
      <c r="C41" s="251">
        <v>60014</v>
      </c>
      <c r="D41" s="38" t="s">
        <v>278</v>
      </c>
      <c r="E41" s="248">
        <f>SUM(E43)</f>
        <v>471549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80" t="s">
        <v>112</v>
      </c>
      <c r="M41" s="280"/>
      <c r="N41" s="248">
        <v>0</v>
      </c>
      <c r="O41" s="16" t="s">
        <v>130</v>
      </c>
      <c r="P41" s="13"/>
    </row>
    <row r="42" spans="1:16" ht="18.75" customHeight="1">
      <c r="A42" s="251"/>
      <c r="B42" s="251"/>
      <c r="C42" s="251"/>
      <c r="D42" s="17" t="s">
        <v>70</v>
      </c>
      <c r="E42" s="248">
        <v>0</v>
      </c>
      <c r="F42" s="248">
        <f>G42+J42++L42+N42</f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81">
        <v>0</v>
      </c>
      <c r="M42" s="281"/>
      <c r="N42" s="248">
        <v>0</v>
      </c>
      <c r="O42" s="16"/>
      <c r="P42" s="13"/>
    </row>
    <row r="43" spans="1:16" ht="18.75" customHeight="1">
      <c r="A43" s="251"/>
      <c r="B43" s="251"/>
      <c r="C43" s="251"/>
      <c r="D43" s="17" t="s">
        <v>69</v>
      </c>
      <c r="E43" s="248">
        <v>471549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81">
        <v>0</v>
      </c>
      <c r="M43" s="281"/>
      <c r="N43" s="248">
        <f>N41</f>
        <v>0</v>
      </c>
      <c r="O43" s="16"/>
      <c r="P43" s="13"/>
    </row>
    <row r="44" spans="1:16" ht="128.25" customHeight="1">
      <c r="A44" s="251" t="s">
        <v>107</v>
      </c>
      <c r="B44" s="251">
        <v>600</v>
      </c>
      <c r="C44" s="251">
        <v>60014</v>
      </c>
      <c r="D44" s="38" t="s">
        <v>279</v>
      </c>
      <c r="E44" s="248">
        <f>SUM(E46)</f>
        <v>482669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80" t="s">
        <v>112</v>
      </c>
      <c r="M44" s="280"/>
      <c r="N44" s="248">
        <v>0</v>
      </c>
      <c r="O44" s="16" t="s">
        <v>130</v>
      </c>
      <c r="P44" s="13"/>
    </row>
    <row r="45" spans="1:16" ht="18.75" customHeight="1">
      <c r="A45" s="251"/>
      <c r="B45" s="251"/>
      <c r="C45" s="251"/>
      <c r="D45" s="17" t="s">
        <v>70</v>
      </c>
      <c r="E45" s="248">
        <v>0</v>
      </c>
      <c r="F45" s="248">
        <f>G45+J45++L45+N45</f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81">
        <v>0</v>
      </c>
      <c r="M45" s="281"/>
      <c r="N45" s="248">
        <v>0</v>
      </c>
      <c r="O45" s="16"/>
      <c r="P45" s="13"/>
    </row>
    <row r="46" spans="1:16" ht="24.75" customHeight="1">
      <c r="A46" s="251"/>
      <c r="B46" s="251"/>
      <c r="C46" s="251"/>
      <c r="D46" s="17" t="s">
        <v>69</v>
      </c>
      <c r="E46" s="248">
        <v>482669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81">
        <v>0</v>
      </c>
      <c r="M46" s="281"/>
      <c r="N46" s="248">
        <f>N44</f>
        <v>0</v>
      </c>
      <c r="O46" s="16"/>
      <c r="P46" s="13"/>
    </row>
    <row r="47" spans="1:16" ht="111.75" customHeight="1">
      <c r="A47" s="251" t="s">
        <v>105</v>
      </c>
      <c r="B47" s="251">
        <v>600</v>
      </c>
      <c r="C47" s="251">
        <v>60014</v>
      </c>
      <c r="D47" s="38" t="s">
        <v>280</v>
      </c>
      <c r="E47" s="248">
        <f>SUM(E49)</f>
        <v>473813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80" t="s">
        <v>112</v>
      </c>
      <c r="M47" s="280"/>
      <c r="N47" s="248">
        <v>0</v>
      </c>
      <c r="O47" s="16" t="s">
        <v>130</v>
      </c>
      <c r="P47" s="13"/>
    </row>
    <row r="48" spans="1:16" ht="18.75" customHeight="1">
      <c r="A48" s="251"/>
      <c r="B48" s="251"/>
      <c r="C48" s="251"/>
      <c r="D48" s="17" t="s">
        <v>70</v>
      </c>
      <c r="E48" s="248">
        <v>0</v>
      </c>
      <c r="F48" s="248">
        <f>G48+J48++L48+N48</f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81">
        <v>0</v>
      </c>
      <c r="M48" s="281"/>
      <c r="N48" s="248">
        <v>0</v>
      </c>
      <c r="O48" s="16"/>
      <c r="P48" s="13"/>
    </row>
    <row r="49" spans="1:16" ht="18.75" customHeight="1">
      <c r="A49" s="251"/>
      <c r="B49" s="251"/>
      <c r="C49" s="251"/>
      <c r="D49" s="17" t="s">
        <v>69</v>
      </c>
      <c r="E49" s="248">
        <v>473813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81">
        <v>0</v>
      </c>
      <c r="M49" s="281"/>
      <c r="N49" s="248">
        <f>N47</f>
        <v>0</v>
      </c>
      <c r="O49" s="16"/>
      <c r="P49" s="13"/>
    </row>
    <row r="50" spans="1:16" ht="114.75" customHeight="1">
      <c r="A50" s="251" t="s">
        <v>103</v>
      </c>
      <c r="B50" s="251">
        <v>600</v>
      </c>
      <c r="C50" s="251">
        <v>60014</v>
      </c>
      <c r="D50" s="38" t="s">
        <v>281</v>
      </c>
      <c r="E50" s="248">
        <f>SUM(E52)</f>
        <v>1153043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80" t="s">
        <v>112</v>
      </c>
      <c r="M50" s="280"/>
      <c r="N50" s="248">
        <v>0</v>
      </c>
      <c r="O50" s="16" t="s">
        <v>130</v>
      </c>
      <c r="P50" s="13"/>
    </row>
    <row r="51" spans="1:16" ht="18.75" customHeight="1">
      <c r="A51" s="251"/>
      <c r="B51" s="251"/>
      <c r="C51" s="251"/>
      <c r="D51" s="17" t="s">
        <v>70</v>
      </c>
      <c r="E51" s="248">
        <v>0</v>
      </c>
      <c r="F51" s="248">
        <f>G51+J51++L51+N51</f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81">
        <v>0</v>
      </c>
      <c r="M51" s="281"/>
      <c r="N51" s="248">
        <v>0</v>
      </c>
      <c r="O51" s="16"/>
      <c r="P51" s="13"/>
    </row>
    <row r="52" spans="1:16" ht="18.75" customHeight="1">
      <c r="A52" s="251"/>
      <c r="B52" s="251"/>
      <c r="C52" s="251"/>
      <c r="D52" s="17" t="s">
        <v>69</v>
      </c>
      <c r="E52" s="248">
        <v>1153043</v>
      </c>
      <c r="F52" s="248">
        <v>0</v>
      </c>
      <c r="G52" s="248">
        <v>0</v>
      </c>
      <c r="H52" s="248">
        <v>0</v>
      </c>
      <c r="I52" s="248">
        <v>0</v>
      </c>
      <c r="J52" s="248">
        <v>0</v>
      </c>
      <c r="K52" s="248">
        <v>0</v>
      </c>
      <c r="L52" s="281">
        <v>0</v>
      </c>
      <c r="M52" s="281"/>
      <c r="N52" s="248">
        <f>N50</f>
        <v>0</v>
      </c>
      <c r="O52" s="16"/>
      <c r="P52" s="13"/>
    </row>
    <row r="53" spans="1:16" ht="103.5" customHeight="1">
      <c r="A53" s="251" t="s">
        <v>100</v>
      </c>
      <c r="B53" s="251">
        <v>600</v>
      </c>
      <c r="C53" s="251">
        <v>60014</v>
      </c>
      <c r="D53" s="38" t="s">
        <v>472</v>
      </c>
      <c r="E53" s="248">
        <v>60000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80" t="s">
        <v>112</v>
      </c>
      <c r="M53" s="280"/>
      <c r="N53" s="248">
        <v>0</v>
      </c>
      <c r="O53" s="16" t="s">
        <v>130</v>
      </c>
      <c r="P53" s="13"/>
    </row>
    <row r="54" spans="1:16" ht="18.75" customHeight="1">
      <c r="A54" s="251"/>
      <c r="B54" s="251"/>
      <c r="C54" s="251"/>
      <c r="D54" s="17" t="s">
        <v>70</v>
      </c>
      <c r="E54" s="248">
        <v>0</v>
      </c>
      <c r="F54" s="248">
        <f>G54+J54++L54+N54</f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81">
        <v>0</v>
      </c>
      <c r="M54" s="281"/>
      <c r="N54" s="248">
        <v>0</v>
      </c>
      <c r="O54" s="16"/>
      <c r="P54" s="13"/>
    </row>
    <row r="55" spans="1:16" ht="18.75" customHeight="1">
      <c r="A55" s="251"/>
      <c r="B55" s="251"/>
      <c r="C55" s="251"/>
      <c r="D55" s="17" t="s">
        <v>69</v>
      </c>
      <c r="E55" s="248">
        <v>60000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81">
        <v>0</v>
      </c>
      <c r="M55" s="281"/>
      <c r="N55" s="248">
        <f>N53</f>
        <v>0</v>
      </c>
      <c r="O55" s="16"/>
      <c r="P55" s="13"/>
    </row>
    <row r="56" spans="1:16" ht="113.25" customHeight="1">
      <c r="A56" s="251" t="s">
        <v>97</v>
      </c>
      <c r="B56" s="251">
        <v>600</v>
      </c>
      <c r="C56" s="251">
        <v>60014</v>
      </c>
      <c r="D56" s="38" t="s">
        <v>473</v>
      </c>
      <c r="E56" s="248">
        <v>65000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0</v>
      </c>
      <c r="L56" s="280" t="s">
        <v>112</v>
      </c>
      <c r="M56" s="280"/>
      <c r="N56" s="248">
        <v>0</v>
      </c>
      <c r="O56" s="16" t="s">
        <v>130</v>
      </c>
      <c r="P56" s="13"/>
    </row>
    <row r="57" spans="1:16" ht="18.75" customHeight="1">
      <c r="A57" s="251"/>
      <c r="B57" s="251"/>
      <c r="C57" s="251"/>
      <c r="D57" s="17" t="s">
        <v>70</v>
      </c>
      <c r="E57" s="248">
        <v>0</v>
      </c>
      <c r="F57" s="248">
        <f>G57+J57++L57+N57</f>
        <v>0</v>
      </c>
      <c r="G57" s="248">
        <v>0</v>
      </c>
      <c r="H57" s="248">
        <v>0</v>
      </c>
      <c r="I57" s="248">
        <v>0</v>
      </c>
      <c r="J57" s="248">
        <v>0</v>
      </c>
      <c r="K57" s="248">
        <v>0</v>
      </c>
      <c r="L57" s="281">
        <v>0</v>
      </c>
      <c r="M57" s="281"/>
      <c r="N57" s="248">
        <v>0</v>
      </c>
      <c r="O57" s="16"/>
      <c r="P57" s="13"/>
    </row>
    <row r="58" spans="1:16" ht="18.75" customHeight="1">
      <c r="A58" s="251"/>
      <c r="B58" s="251"/>
      <c r="C58" s="251"/>
      <c r="D58" s="17" t="s">
        <v>69</v>
      </c>
      <c r="E58" s="248">
        <v>65000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8">
        <v>0</v>
      </c>
      <c r="L58" s="281">
        <v>0</v>
      </c>
      <c r="M58" s="281"/>
      <c r="N58" s="248">
        <f>N56</f>
        <v>0</v>
      </c>
      <c r="O58" s="16"/>
      <c r="P58" s="13"/>
    </row>
    <row r="59" spans="1:16" ht="120.75" customHeight="1">
      <c r="A59" s="251" t="s">
        <v>93</v>
      </c>
      <c r="B59" s="251">
        <v>600</v>
      </c>
      <c r="C59" s="251">
        <v>60014</v>
      </c>
      <c r="D59" s="38" t="s">
        <v>474</v>
      </c>
      <c r="E59" s="248">
        <v>100000</v>
      </c>
      <c r="F59" s="248">
        <v>0</v>
      </c>
      <c r="G59" s="248">
        <v>0</v>
      </c>
      <c r="H59" s="248">
        <v>0</v>
      </c>
      <c r="I59" s="248">
        <v>0</v>
      </c>
      <c r="J59" s="248">
        <v>0</v>
      </c>
      <c r="K59" s="248">
        <v>0</v>
      </c>
      <c r="L59" s="280" t="s">
        <v>112</v>
      </c>
      <c r="M59" s="280"/>
      <c r="N59" s="248">
        <v>0</v>
      </c>
      <c r="O59" s="16" t="s">
        <v>130</v>
      </c>
      <c r="P59" s="13"/>
    </row>
    <row r="60" spans="1:16" ht="18.75" customHeight="1">
      <c r="A60" s="251"/>
      <c r="B60" s="251"/>
      <c r="C60" s="251"/>
      <c r="D60" s="17" t="s">
        <v>70</v>
      </c>
      <c r="E60" s="248">
        <v>0</v>
      </c>
      <c r="F60" s="248">
        <f>G60+J60++L60+N60</f>
        <v>0</v>
      </c>
      <c r="G60" s="248">
        <v>0</v>
      </c>
      <c r="H60" s="248">
        <v>0</v>
      </c>
      <c r="I60" s="248">
        <v>0</v>
      </c>
      <c r="J60" s="248">
        <v>0</v>
      </c>
      <c r="K60" s="248">
        <v>0</v>
      </c>
      <c r="L60" s="281">
        <v>0</v>
      </c>
      <c r="M60" s="281"/>
      <c r="N60" s="248">
        <v>0</v>
      </c>
      <c r="O60" s="16"/>
      <c r="P60" s="13"/>
    </row>
    <row r="61" spans="1:16" ht="18.75" customHeight="1">
      <c r="A61" s="251"/>
      <c r="B61" s="251"/>
      <c r="C61" s="251"/>
      <c r="D61" s="17" t="s">
        <v>69</v>
      </c>
      <c r="E61" s="248">
        <v>100000</v>
      </c>
      <c r="F61" s="248">
        <v>0</v>
      </c>
      <c r="G61" s="248">
        <v>0</v>
      </c>
      <c r="H61" s="248">
        <v>0</v>
      </c>
      <c r="I61" s="248">
        <v>0</v>
      </c>
      <c r="J61" s="248">
        <v>0</v>
      </c>
      <c r="K61" s="248">
        <v>0</v>
      </c>
      <c r="L61" s="281">
        <v>0</v>
      </c>
      <c r="M61" s="281"/>
      <c r="N61" s="248">
        <f>N59</f>
        <v>0</v>
      </c>
      <c r="O61" s="16"/>
      <c r="P61" s="13"/>
    </row>
    <row r="62" spans="1:16" ht="98.25" customHeight="1">
      <c r="A62" s="251" t="s">
        <v>89</v>
      </c>
      <c r="B62" s="251">
        <v>600</v>
      </c>
      <c r="C62" s="251">
        <v>60014</v>
      </c>
      <c r="D62" s="38" t="s">
        <v>475</v>
      </c>
      <c r="E62" s="248">
        <v>120000</v>
      </c>
      <c r="F62" s="248">
        <v>0</v>
      </c>
      <c r="G62" s="248">
        <v>0</v>
      </c>
      <c r="H62" s="248">
        <v>0</v>
      </c>
      <c r="I62" s="248">
        <v>0</v>
      </c>
      <c r="J62" s="248">
        <v>0</v>
      </c>
      <c r="K62" s="248">
        <v>0</v>
      </c>
      <c r="L62" s="280" t="s">
        <v>112</v>
      </c>
      <c r="M62" s="280"/>
      <c r="N62" s="248">
        <v>0</v>
      </c>
      <c r="O62" s="16" t="s">
        <v>130</v>
      </c>
      <c r="P62" s="13"/>
    </row>
    <row r="63" spans="1:16" ht="18.75" customHeight="1">
      <c r="A63" s="251"/>
      <c r="B63" s="251"/>
      <c r="C63" s="251"/>
      <c r="D63" s="17" t="s">
        <v>70</v>
      </c>
      <c r="E63" s="248">
        <v>0</v>
      </c>
      <c r="F63" s="248">
        <f>G63+J63++L63+N63</f>
        <v>0</v>
      </c>
      <c r="G63" s="248">
        <v>0</v>
      </c>
      <c r="H63" s="248">
        <v>0</v>
      </c>
      <c r="I63" s="248">
        <v>0</v>
      </c>
      <c r="J63" s="248">
        <v>0</v>
      </c>
      <c r="K63" s="248">
        <v>0</v>
      </c>
      <c r="L63" s="281">
        <v>0</v>
      </c>
      <c r="M63" s="281"/>
      <c r="N63" s="248">
        <v>0</v>
      </c>
      <c r="O63" s="16"/>
      <c r="P63" s="13"/>
    </row>
    <row r="64" spans="1:16" ht="18.75" customHeight="1">
      <c r="A64" s="251"/>
      <c r="B64" s="251"/>
      <c r="C64" s="251"/>
      <c r="D64" s="17" t="s">
        <v>69</v>
      </c>
      <c r="E64" s="248">
        <v>120000</v>
      </c>
      <c r="F64" s="248">
        <v>0</v>
      </c>
      <c r="G64" s="248">
        <v>0</v>
      </c>
      <c r="H64" s="248">
        <v>0</v>
      </c>
      <c r="I64" s="248">
        <v>0</v>
      </c>
      <c r="J64" s="248">
        <v>0</v>
      </c>
      <c r="K64" s="248">
        <v>0</v>
      </c>
      <c r="L64" s="281">
        <v>0</v>
      </c>
      <c r="M64" s="281"/>
      <c r="N64" s="248">
        <f>N62</f>
        <v>0</v>
      </c>
      <c r="O64" s="16"/>
      <c r="P64" s="13"/>
    </row>
    <row r="65" spans="1:16" ht="89.25" customHeight="1">
      <c r="A65" s="251" t="s">
        <v>86</v>
      </c>
      <c r="B65" s="251">
        <v>600</v>
      </c>
      <c r="C65" s="251">
        <v>60014</v>
      </c>
      <c r="D65" s="38" t="s">
        <v>470</v>
      </c>
      <c r="E65" s="248">
        <v>70000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  <c r="K65" s="248">
        <v>0</v>
      </c>
      <c r="L65" s="280" t="s">
        <v>112</v>
      </c>
      <c r="M65" s="280"/>
      <c r="N65" s="248">
        <v>0</v>
      </c>
      <c r="O65" s="16" t="s">
        <v>130</v>
      </c>
      <c r="P65" s="13"/>
    </row>
    <row r="66" spans="1:16" ht="18.75" customHeight="1">
      <c r="A66" s="251"/>
      <c r="B66" s="251"/>
      <c r="C66" s="251"/>
      <c r="D66" s="17" t="s">
        <v>70</v>
      </c>
      <c r="E66" s="248">
        <v>0</v>
      </c>
      <c r="F66" s="248">
        <f>G66+J66++L66+N66</f>
        <v>0</v>
      </c>
      <c r="G66" s="248">
        <v>0</v>
      </c>
      <c r="H66" s="248">
        <v>0</v>
      </c>
      <c r="I66" s="248">
        <v>0</v>
      </c>
      <c r="J66" s="248">
        <v>0</v>
      </c>
      <c r="K66" s="248">
        <v>0</v>
      </c>
      <c r="L66" s="281">
        <v>0</v>
      </c>
      <c r="M66" s="281"/>
      <c r="N66" s="248">
        <v>0</v>
      </c>
      <c r="O66" s="16"/>
      <c r="P66" s="13"/>
    </row>
    <row r="67" spans="1:16" ht="18.75" customHeight="1">
      <c r="A67" s="251"/>
      <c r="B67" s="251"/>
      <c r="C67" s="251"/>
      <c r="D67" s="17" t="s">
        <v>69</v>
      </c>
      <c r="E67" s="248">
        <v>70000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81">
        <v>0</v>
      </c>
      <c r="M67" s="281"/>
      <c r="N67" s="248">
        <f>N65</f>
        <v>0</v>
      </c>
      <c r="O67" s="16"/>
      <c r="P67" s="13"/>
    </row>
    <row r="68" spans="1:16" ht="101.25" customHeight="1">
      <c r="A68" s="251" t="s">
        <v>83</v>
      </c>
      <c r="B68" s="251">
        <v>600</v>
      </c>
      <c r="C68" s="251">
        <v>60014</v>
      </c>
      <c r="D68" s="38" t="s">
        <v>471</v>
      </c>
      <c r="E68" s="248">
        <v>70000</v>
      </c>
      <c r="F68" s="248">
        <v>0</v>
      </c>
      <c r="G68" s="248">
        <v>0</v>
      </c>
      <c r="H68" s="248">
        <v>0</v>
      </c>
      <c r="I68" s="248">
        <v>0</v>
      </c>
      <c r="J68" s="248">
        <v>0</v>
      </c>
      <c r="K68" s="248">
        <v>0</v>
      </c>
      <c r="L68" s="280" t="s">
        <v>112</v>
      </c>
      <c r="M68" s="280"/>
      <c r="N68" s="248">
        <v>0</v>
      </c>
      <c r="O68" s="16" t="s">
        <v>130</v>
      </c>
      <c r="P68" s="13"/>
    </row>
    <row r="69" spans="1:16" ht="18.75" customHeight="1">
      <c r="A69" s="251"/>
      <c r="B69" s="251"/>
      <c r="C69" s="251"/>
      <c r="D69" s="17" t="s">
        <v>70</v>
      </c>
      <c r="E69" s="248">
        <v>0</v>
      </c>
      <c r="F69" s="248">
        <f>G69+J69++L69+N69</f>
        <v>0</v>
      </c>
      <c r="G69" s="248">
        <v>0</v>
      </c>
      <c r="H69" s="248">
        <v>0</v>
      </c>
      <c r="I69" s="248">
        <v>0</v>
      </c>
      <c r="J69" s="248">
        <v>0</v>
      </c>
      <c r="K69" s="248">
        <v>0</v>
      </c>
      <c r="L69" s="281">
        <v>0</v>
      </c>
      <c r="M69" s="281"/>
      <c r="N69" s="248">
        <v>0</v>
      </c>
      <c r="O69" s="16"/>
      <c r="P69" s="13"/>
    </row>
    <row r="70" spans="1:16" ht="18.75" customHeight="1">
      <c r="A70" s="251"/>
      <c r="B70" s="251"/>
      <c r="C70" s="251"/>
      <c r="D70" s="17" t="s">
        <v>69</v>
      </c>
      <c r="E70" s="248">
        <v>70000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  <c r="K70" s="248">
        <v>0</v>
      </c>
      <c r="L70" s="281">
        <v>0</v>
      </c>
      <c r="M70" s="281"/>
      <c r="N70" s="248">
        <f>N68</f>
        <v>0</v>
      </c>
      <c r="O70" s="16"/>
      <c r="P70" s="13"/>
    </row>
    <row r="71" spans="1:16" ht="52.5" customHeight="1">
      <c r="A71" s="251" t="s">
        <v>81</v>
      </c>
      <c r="B71" s="251">
        <v>700</v>
      </c>
      <c r="C71" s="251">
        <v>70005</v>
      </c>
      <c r="D71" s="256" t="s">
        <v>477</v>
      </c>
      <c r="E71" s="248">
        <v>41555303</v>
      </c>
      <c r="F71" s="248">
        <v>18031115</v>
      </c>
      <c r="G71" s="248">
        <v>5407935</v>
      </c>
      <c r="H71" s="248">
        <v>0</v>
      </c>
      <c r="I71" s="248">
        <v>0</v>
      </c>
      <c r="J71" s="248">
        <v>0</v>
      </c>
      <c r="K71" s="248">
        <v>0</v>
      </c>
      <c r="L71" s="280" t="s">
        <v>476</v>
      </c>
      <c r="M71" s="280"/>
      <c r="N71" s="248">
        <v>0</v>
      </c>
      <c r="O71" s="16" t="s">
        <v>71</v>
      </c>
      <c r="P71" s="13"/>
    </row>
    <row r="72" spans="1:16" ht="12.75" customHeight="1">
      <c r="A72" s="251"/>
      <c r="B72" s="251"/>
      <c r="C72" s="251"/>
      <c r="D72" s="17" t="s">
        <v>70</v>
      </c>
      <c r="E72" s="248">
        <v>0</v>
      </c>
      <c r="F72" s="248">
        <f>G72+J72++L72+N72</f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81">
        <v>0</v>
      </c>
      <c r="M72" s="281"/>
      <c r="N72" s="248">
        <v>0</v>
      </c>
      <c r="O72" s="16"/>
      <c r="P72" s="13"/>
    </row>
    <row r="73" spans="1:16" ht="12.75" customHeight="1">
      <c r="A73" s="251"/>
      <c r="B73" s="251"/>
      <c r="C73" s="251"/>
      <c r="D73" s="17" t="s">
        <v>69</v>
      </c>
      <c r="E73" s="248">
        <v>41555303</v>
      </c>
      <c r="F73" s="248">
        <v>18031115</v>
      </c>
      <c r="G73" s="248">
        <v>5407935</v>
      </c>
      <c r="H73" s="248">
        <v>0</v>
      </c>
      <c r="I73" s="248">
        <v>0</v>
      </c>
      <c r="J73" s="248">
        <v>0</v>
      </c>
      <c r="K73" s="248">
        <v>0</v>
      </c>
      <c r="L73" s="281">
        <v>12623180</v>
      </c>
      <c r="M73" s="281"/>
      <c r="N73" s="248">
        <f>N71</f>
        <v>0</v>
      </c>
      <c r="O73" s="16"/>
      <c r="P73" s="13"/>
    </row>
    <row r="74" spans="1:16" ht="45" customHeight="1">
      <c r="A74" s="251" t="s">
        <v>78</v>
      </c>
      <c r="B74" s="251">
        <v>700</v>
      </c>
      <c r="C74" s="251">
        <v>70005</v>
      </c>
      <c r="D74" s="17" t="s">
        <v>129</v>
      </c>
      <c r="E74" s="248">
        <v>139550</v>
      </c>
      <c r="F74" s="248">
        <f>G74</f>
        <v>35000</v>
      </c>
      <c r="G74" s="248">
        <f>SUM(G75:G76)</f>
        <v>35000</v>
      </c>
      <c r="H74" s="248">
        <v>0</v>
      </c>
      <c r="I74" s="248">
        <v>0</v>
      </c>
      <c r="J74" s="248">
        <v>0</v>
      </c>
      <c r="K74" s="248">
        <v>0</v>
      </c>
      <c r="L74" s="280" t="s">
        <v>79</v>
      </c>
      <c r="M74" s="280"/>
      <c r="N74" s="248">
        <v>0</v>
      </c>
      <c r="O74" s="16" t="s">
        <v>71</v>
      </c>
      <c r="P74" s="13"/>
    </row>
    <row r="75" spans="1:16" ht="12.75" customHeight="1">
      <c r="A75" s="251"/>
      <c r="B75" s="251"/>
      <c r="C75" s="251"/>
      <c r="D75" s="17" t="s">
        <v>70</v>
      </c>
      <c r="E75" s="248">
        <v>0</v>
      </c>
      <c r="F75" s="248">
        <v>0</v>
      </c>
      <c r="G75" s="248">
        <v>0</v>
      </c>
      <c r="H75" s="248">
        <v>0</v>
      </c>
      <c r="I75" s="248">
        <v>0</v>
      </c>
      <c r="J75" s="248">
        <v>0</v>
      </c>
      <c r="K75" s="248">
        <v>0</v>
      </c>
      <c r="L75" s="281">
        <v>0</v>
      </c>
      <c r="M75" s="281"/>
      <c r="N75" s="248">
        <v>0</v>
      </c>
      <c r="O75" s="16"/>
      <c r="P75" s="13"/>
    </row>
    <row r="76" spans="1:16" ht="12.75" customHeight="1">
      <c r="A76" s="251"/>
      <c r="B76" s="251"/>
      <c r="C76" s="251"/>
      <c r="D76" s="17" t="s">
        <v>69</v>
      </c>
      <c r="E76" s="248">
        <f>E74</f>
        <v>139550</v>
      </c>
      <c r="F76" s="248">
        <f>G76</f>
        <v>35000</v>
      </c>
      <c r="G76" s="248">
        <v>35000</v>
      </c>
      <c r="H76" s="248">
        <v>0</v>
      </c>
      <c r="I76" s="248">
        <v>0</v>
      </c>
      <c r="J76" s="248">
        <v>0</v>
      </c>
      <c r="K76" s="248">
        <v>0</v>
      </c>
      <c r="L76" s="281">
        <v>0</v>
      </c>
      <c r="M76" s="281"/>
      <c r="N76" s="248">
        <f>N74</f>
        <v>0</v>
      </c>
      <c r="O76" s="16"/>
      <c r="P76" s="13"/>
    </row>
    <row r="77" spans="1:16" ht="71.25" customHeight="1">
      <c r="A77" s="251" t="s">
        <v>76</v>
      </c>
      <c r="B77" s="224" t="s">
        <v>128</v>
      </c>
      <c r="C77" s="251" t="s">
        <v>127</v>
      </c>
      <c r="D77" s="17" t="s">
        <v>126</v>
      </c>
      <c r="E77" s="248">
        <f>SUM(E78:E80)</f>
        <v>6870299</v>
      </c>
      <c r="F77" s="248">
        <f>SUM(F78:F80)</f>
        <v>6756715.100000001</v>
      </c>
      <c r="G77" s="248">
        <f>SUM(G78:G80)</f>
        <v>1817964.92</v>
      </c>
      <c r="H77" s="248">
        <v>0</v>
      </c>
      <c r="I77" s="248">
        <v>0</v>
      </c>
      <c r="J77" s="248">
        <v>0</v>
      </c>
      <c r="K77" s="248">
        <v>0</v>
      </c>
      <c r="L77" s="280" t="s">
        <v>125</v>
      </c>
      <c r="M77" s="280"/>
      <c r="N77" s="248">
        <f>SUM(N78:N80)</f>
        <v>4927064.180000001</v>
      </c>
      <c r="O77" s="16" t="s">
        <v>71</v>
      </c>
      <c r="P77" s="13"/>
    </row>
    <row r="78" spans="1:16" ht="12.75" customHeight="1">
      <c r="A78" s="251"/>
      <c r="B78" s="251"/>
      <c r="C78" s="251"/>
      <c r="D78" s="17" t="s">
        <v>70</v>
      </c>
      <c r="E78" s="248">
        <v>44404</v>
      </c>
      <c r="F78" s="248">
        <f>G78+H78+N78</f>
        <v>31336.1</v>
      </c>
      <c r="G78" s="37">
        <v>4700.82</v>
      </c>
      <c r="H78" s="248">
        <v>0</v>
      </c>
      <c r="I78" s="248">
        <v>0</v>
      </c>
      <c r="J78" s="248">
        <v>0</v>
      </c>
      <c r="K78" s="248">
        <v>0</v>
      </c>
      <c r="L78" s="281">
        <v>0</v>
      </c>
      <c r="M78" s="281"/>
      <c r="N78" s="37">
        <v>26635.28</v>
      </c>
      <c r="O78" s="225"/>
      <c r="P78" s="13"/>
    </row>
    <row r="79" spans="1:16" ht="22.5" customHeight="1">
      <c r="A79" s="251"/>
      <c r="B79" s="251"/>
      <c r="C79" s="251"/>
      <c r="D79" s="17" t="s">
        <v>124</v>
      </c>
      <c r="E79" s="248">
        <v>5752139.14</v>
      </c>
      <c r="F79" s="248">
        <f>G79+N79+L79</f>
        <v>5752139.140000001</v>
      </c>
      <c r="G79" s="248">
        <v>851710.24</v>
      </c>
      <c r="H79" s="248">
        <v>0</v>
      </c>
      <c r="I79" s="248">
        <v>0</v>
      </c>
      <c r="J79" s="248">
        <v>0</v>
      </c>
      <c r="K79" s="248">
        <v>0</v>
      </c>
      <c r="L79" s="281">
        <v>0</v>
      </c>
      <c r="M79" s="281"/>
      <c r="N79" s="248">
        <v>4900428.9</v>
      </c>
      <c r="O79" s="225"/>
      <c r="P79" s="13"/>
    </row>
    <row r="80" spans="1:16" ht="22.5" customHeight="1">
      <c r="A80" s="251"/>
      <c r="B80" s="251"/>
      <c r="C80" s="251"/>
      <c r="D80" s="17" t="s">
        <v>123</v>
      </c>
      <c r="E80" s="248">
        <v>1073755.86</v>
      </c>
      <c r="F80" s="248">
        <f>G80+H80+L80</f>
        <v>973239.86</v>
      </c>
      <c r="G80" s="248">
        <v>961553.86</v>
      </c>
      <c r="H80" s="248">
        <v>0</v>
      </c>
      <c r="I80" s="248">
        <v>0</v>
      </c>
      <c r="J80" s="248">
        <v>0</v>
      </c>
      <c r="K80" s="248">
        <v>0</v>
      </c>
      <c r="L80" s="281">
        <v>11686</v>
      </c>
      <c r="M80" s="281"/>
      <c r="N80" s="248">
        <v>0</v>
      </c>
      <c r="O80" s="225"/>
      <c r="P80" s="13"/>
    </row>
    <row r="81" spans="1:16" ht="67.5" customHeight="1">
      <c r="A81" s="251" t="s">
        <v>74</v>
      </c>
      <c r="B81" s="251">
        <v>710</v>
      </c>
      <c r="C81" s="251">
        <v>71012</v>
      </c>
      <c r="D81" s="17" t="s">
        <v>122</v>
      </c>
      <c r="E81" s="248">
        <v>178618</v>
      </c>
      <c r="F81" s="248">
        <f>SUM(F82:F83)</f>
        <v>18681</v>
      </c>
      <c r="G81" s="248">
        <f>SUM(G82:G83)</f>
        <v>18681</v>
      </c>
      <c r="H81" s="248">
        <v>0</v>
      </c>
      <c r="I81" s="248">
        <v>0</v>
      </c>
      <c r="J81" s="248">
        <v>0</v>
      </c>
      <c r="K81" s="248">
        <v>0</v>
      </c>
      <c r="L81" s="280" t="s">
        <v>121</v>
      </c>
      <c r="M81" s="280"/>
      <c r="N81" s="248">
        <f>SUM(N82:N83)</f>
        <v>0</v>
      </c>
      <c r="O81" s="16" t="s">
        <v>71</v>
      </c>
      <c r="P81" s="13"/>
    </row>
    <row r="82" spans="1:16" ht="12.75" customHeight="1">
      <c r="A82" s="251"/>
      <c r="B82" s="251"/>
      <c r="C82" s="251"/>
      <c r="D82" s="17" t="s">
        <v>70</v>
      </c>
      <c r="E82" s="248">
        <v>178618</v>
      </c>
      <c r="F82" s="248">
        <f>G82+J82+N82+L82</f>
        <v>18681</v>
      </c>
      <c r="G82" s="248">
        <v>18681</v>
      </c>
      <c r="H82" s="248">
        <v>0</v>
      </c>
      <c r="I82" s="248">
        <v>0</v>
      </c>
      <c r="J82" s="248">
        <v>0</v>
      </c>
      <c r="K82" s="248">
        <v>0</v>
      </c>
      <c r="L82" s="281">
        <v>0</v>
      </c>
      <c r="M82" s="281"/>
      <c r="N82" s="248">
        <v>0</v>
      </c>
      <c r="O82" s="16"/>
      <c r="P82" s="13"/>
    </row>
    <row r="83" spans="1:16" ht="12.75" customHeight="1">
      <c r="A83" s="251"/>
      <c r="B83" s="251"/>
      <c r="C83" s="251"/>
      <c r="D83" s="17" t="s">
        <v>69</v>
      </c>
      <c r="E83" s="248">
        <v>0</v>
      </c>
      <c r="F83" s="248">
        <f>G83+J83+N83</f>
        <v>0</v>
      </c>
      <c r="G83" s="248">
        <v>0</v>
      </c>
      <c r="H83" s="248">
        <v>0</v>
      </c>
      <c r="I83" s="248">
        <v>0</v>
      </c>
      <c r="J83" s="248">
        <v>0</v>
      </c>
      <c r="K83" s="248">
        <v>0</v>
      </c>
      <c r="L83" s="281">
        <v>0</v>
      </c>
      <c r="M83" s="281"/>
      <c r="N83" s="248">
        <v>0</v>
      </c>
      <c r="O83" s="16"/>
      <c r="P83" s="13"/>
    </row>
    <row r="84" spans="1:16" ht="86.25" customHeight="1">
      <c r="A84" s="251" t="s">
        <v>148</v>
      </c>
      <c r="B84" s="251">
        <v>710</v>
      </c>
      <c r="C84" s="251">
        <v>71012</v>
      </c>
      <c r="D84" s="17" t="s">
        <v>282</v>
      </c>
      <c r="E84" s="248">
        <v>197030</v>
      </c>
      <c r="F84" s="248">
        <f>SUM(F85:F86)</f>
        <v>96656</v>
      </c>
      <c r="G84" s="248">
        <f>SUM(G85:G86)</f>
        <v>0</v>
      </c>
      <c r="H84" s="248">
        <v>0</v>
      </c>
      <c r="I84" s="248">
        <v>0</v>
      </c>
      <c r="J84" s="248">
        <v>0</v>
      </c>
      <c r="K84" s="248">
        <v>0</v>
      </c>
      <c r="L84" s="280" t="s">
        <v>283</v>
      </c>
      <c r="M84" s="280"/>
      <c r="N84" s="248">
        <f>SUM(N85:N86)</f>
        <v>0</v>
      </c>
      <c r="O84" s="16" t="s">
        <v>71</v>
      </c>
      <c r="P84" s="13"/>
    </row>
    <row r="85" spans="1:16" ht="12.75" customHeight="1">
      <c r="A85" s="251"/>
      <c r="B85" s="251"/>
      <c r="C85" s="251"/>
      <c r="D85" s="17" t="s">
        <v>70</v>
      </c>
      <c r="E85" s="248">
        <v>197030</v>
      </c>
      <c r="F85" s="248">
        <f>G85+J85+N85+L85</f>
        <v>96656</v>
      </c>
      <c r="G85" s="248">
        <v>0</v>
      </c>
      <c r="H85" s="248">
        <v>0</v>
      </c>
      <c r="I85" s="248">
        <v>0</v>
      </c>
      <c r="J85" s="248">
        <v>0</v>
      </c>
      <c r="K85" s="248">
        <v>0</v>
      </c>
      <c r="L85" s="281">
        <v>96656</v>
      </c>
      <c r="M85" s="281"/>
      <c r="N85" s="248">
        <v>0</v>
      </c>
      <c r="O85" s="16"/>
      <c r="P85" s="13"/>
    </row>
    <row r="86" spans="1:16" ht="12.75" customHeight="1">
      <c r="A86" s="251"/>
      <c r="B86" s="251"/>
      <c r="C86" s="251"/>
      <c r="D86" s="17" t="s">
        <v>69</v>
      </c>
      <c r="E86" s="248">
        <v>0</v>
      </c>
      <c r="F86" s="248">
        <f>G86+J86+N86</f>
        <v>0</v>
      </c>
      <c r="G86" s="248">
        <v>0</v>
      </c>
      <c r="H86" s="248">
        <v>0</v>
      </c>
      <c r="I86" s="248">
        <v>0</v>
      </c>
      <c r="J86" s="248">
        <v>0</v>
      </c>
      <c r="K86" s="248">
        <v>0</v>
      </c>
      <c r="L86" s="281">
        <v>0</v>
      </c>
      <c r="M86" s="281"/>
      <c r="N86" s="248">
        <v>0</v>
      </c>
      <c r="O86" s="16"/>
      <c r="P86" s="13"/>
    </row>
    <row r="87" spans="1:16" ht="39.75" customHeight="1">
      <c r="A87" s="36" t="s">
        <v>170</v>
      </c>
      <c r="B87" s="23">
        <v>710</v>
      </c>
      <c r="C87" s="23">
        <v>71012</v>
      </c>
      <c r="D87" s="22" t="s">
        <v>119</v>
      </c>
      <c r="E87" s="34">
        <v>50000</v>
      </c>
      <c r="F87" s="34">
        <f>SUM(F88:F89)</f>
        <v>50000</v>
      </c>
      <c r="G87" s="34">
        <f>SUM(G88:G89)</f>
        <v>50000</v>
      </c>
      <c r="H87" s="34">
        <v>0</v>
      </c>
      <c r="I87" s="34">
        <v>0</v>
      </c>
      <c r="J87" s="34">
        <v>0</v>
      </c>
      <c r="K87" s="34">
        <v>0</v>
      </c>
      <c r="L87" s="291" t="s">
        <v>72</v>
      </c>
      <c r="M87" s="292"/>
      <c r="N87" s="34">
        <f>SUM(N88:N89)</f>
        <v>0</v>
      </c>
      <c r="O87" s="33" t="s">
        <v>71</v>
      </c>
      <c r="P87" s="13"/>
    </row>
    <row r="88" spans="1:16" ht="16.5" customHeight="1">
      <c r="A88" s="36"/>
      <c r="B88" s="36"/>
      <c r="C88" s="36"/>
      <c r="D88" s="35" t="s">
        <v>70</v>
      </c>
      <c r="E88" s="34">
        <v>0</v>
      </c>
      <c r="F88" s="34">
        <f>G88+J88+N88+L88</f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293">
        <v>0</v>
      </c>
      <c r="M88" s="294"/>
      <c r="N88" s="34">
        <v>0</v>
      </c>
      <c r="O88" s="33"/>
      <c r="P88" s="13"/>
    </row>
    <row r="89" spans="1:16" ht="18.75" customHeight="1">
      <c r="A89" s="36"/>
      <c r="B89" s="36"/>
      <c r="C89" s="36"/>
      <c r="D89" s="35" t="s">
        <v>69</v>
      </c>
      <c r="E89" s="34">
        <v>50000</v>
      </c>
      <c r="F89" s="34">
        <f>G89+J89+N89</f>
        <v>50000</v>
      </c>
      <c r="G89" s="34">
        <v>50000</v>
      </c>
      <c r="H89" s="34">
        <v>0</v>
      </c>
      <c r="I89" s="34">
        <v>0</v>
      </c>
      <c r="J89" s="34">
        <v>0</v>
      </c>
      <c r="K89" s="34">
        <v>0</v>
      </c>
      <c r="L89" s="293">
        <v>0</v>
      </c>
      <c r="M89" s="294"/>
      <c r="N89" s="34">
        <v>0</v>
      </c>
      <c r="O89" s="33"/>
      <c r="P89" s="13"/>
    </row>
    <row r="90" spans="1:16" ht="80.25" customHeight="1">
      <c r="A90" s="251" t="s">
        <v>240</v>
      </c>
      <c r="B90" s="251">
        <v>710</v>
      </c>
      <c r="C90" s="251">
        <v>71095</v>
      </c>
      <c r="D90" s="17" t="s">
        <v>117</v>
      </c>
      <c r="E90" s="248">
        <f>SUM(E91:E92)</f>
        <v>3002600</v>
      </c>
      <c r="F90" s="248">
        <f>G90+J90+N90</f>
        <v>1343494</v>
      </c>
      <c r="G90" s="248">
        <f>SUM(G91:G92)</f>
        <v>201524</v>
      </c>
      <c r="H90" s="248">
        <v>0</v>
      </c>
      <c r="I90" s="248">
        <v>0</v>
      </c>
      <c r="J90" s="248">
        <v>0</v>
      </c>
      <c r="K90" s="248">
        <v>0</v>
      </c>
      <c r="L90" s="280" t="s">
        <v>79</v>
      </c>
      <c r="M90" s="280"/>
      <c r="N90" s="248">
        <f>SUM(N91:N92)</f>
        <v>1141970</v>
      </c>
      <c r="O90" s="16" t="s">
        <v>71</v>
      </c>
      <c r="P90" s="13"/>
    </row>
    <row r="91" spans="1:16" ht="12.75" customHeight="1">
      <c r="A91" s="251"/>
      <c r="B91" s="251"/>
      <c r="C91" s="251"/>
      <c r="D91" s="17" t="s">
        <v>70</v>
      </c>
      <c r="E91" s="248">
        <v>18000</v>
      </c>
      <c r="F91" s="248">
        <f>G91+J91+N91</f>
        <v>18000</v>
      </c>
      <c r="G91" s="248">
        <v>2700</v>
      </c>
      <c r="H91" s="248">
        <v>0</v>
      </c>
      <c r="I91" s="248">
        <v>0</v>
      </c>
      <c r="J91" s="248">
        <v>0</v>
      </c>
      <c r="K91" s="248">
        <v>0</v>
      </c>
      <c r="L91" s="281">
        <v>0</v>
      </c>
      <c r="M91" s="281"/>
      <c r="N91" s="248">
        <v>15300</v>
      </c>
      <c r="O91" s="16"/>
      <c r="P91" s="13"/>
    </row>
    <row r="92" spans="1:16" ht="19.5" customHeight="1">
      <c r="A92" s="251"/>
      <c r="B92" s="251"/>
      <c r="C92" s="251"/>
      <c r="D92" s="17" t="s">
        <v>69</v>
      </c>
      <c r="E92" s="248">
        <v>2984600</v>
      </c>
      <c r="F92" s="248">
        <f>G92+J92+N92</f>
        <v>1325494</v>
      </c>
      <c r="G92" s="248">
        <v>198824</v>
      </c>
      <c r="H92" s="248">
        <v>0</v>
      </c>
      <c r="I92" s="248">
        <v>0</v>
      </c>
      <c r="J92" s="248">
        <v>0</v>
      </c>
      <c r="K92" s="248">
        <v>0</v>
      </c>
      <c r="L92" s="281">
        <v>0</v>
      </c>
      <c r="M92" s="281"/>
      <c r="N92" s="248">
        <v>1126670</v>
      </c>
      <c r="O92" s="16"/>
      <c r="P92" s="13"/>
    </row>
    <row r="93" spans="1:16" ht="78" customHeight="1">
      <c r="A93" s="251" t="s">
        <v>172</v>
      </c>
      <c r="B93" s="251">
        <v>710</v>
      </c>
      <c r="C93" s="251">
        <v>71095</v>
      </c>
      <c r="D93" s="19" t="s">
        <v>115</v>
      </c>
      <c r="E93" s="248">
        <v>5000</v>
      </c>
      <c r="F93" s="248">
        <f>G93+J93+N93</f>
        <v>5000</v>
      </c>
      <c r="G93" s="248">
        <v>5000</v>
      </c>
      <c r="H93" s="248">
        <v>0</v>
      </c>
      <c r="I93" s="248">
        <v>0</v>
      </c>
      <c r="J93" s="248">
        <v>0</v>
      </c>
      <c r="K93" s="248">
        <v>0</v>
      </c>
      <c r="L93" s="280" t="s">
        <v>79</v>
      </c>
      <c r="M93" s="280"/>
      <c r="N93" s="248">
        <v>0</v>
      </c>
      <c r="O93" s="16" t="s">
        <v>71</v>
      </c>
      <c r="P93" s="13"/>
    </row>
    <row r="94" spans="1:16" ht="12.75" customHeight="1">
      <c r="A94" s="251"/>
      <c r="B94" s="251"/>
      <c r="C94" s="251"/>
      <c r="D94" s="17" t="s">
        <v>70</v>
      </c>
      <c r="E94" s="248">
        <f>E93</f>
        <v>5000</v>
      </c>
      <c r="F94" s="248">
        <f>F93</f>
        <v>5000</v>
      </c>
      <c r="G94" s="248">
        <f>G93</f>
        <v>5000</v>
      </c>
      <c r="H94" s="248">
        <v>0</v>
      </c>
      <c r="I94" s="248">
        <v>0</v>
      </c>
      <c r="J94" s="248">
        <v>0</v>
      </c>
      <c r="K94" s="248">
        <v>0</v>
      </c>
      <c r="L94" s="281">
        <v>0</v>
      </c>
      <c r="M94" s="281"/>
      <c r="N94" s="248">
        <v>0</v>
      </c>
      <c r="O94" s="16"/>
      <c r="P94" s="13"/>
    </row>
    <row r="95" spans="1:16" ht="12.75" customHeight="1">
      <c r="A95" s="251"/>
      <c r="B95" s="251"/>
      <c r="C95" s="251"/>
      <c r="D95" s="17" t="s">
        <v>69</v>
      </c>
      <c r="E95" s="248">
        <v>0</v>
      </c>
      <c r="F95" s="248">
        <v>0</v>
      </c>
      <c r="G95" s="248">
        <v>0</v>
      </c>
      <c r="H95" s="248">
        <v>0</v>
      </c>
      <c r="I95" s="248">
        <v>0</v>
      </c>
      <c r="J95" s="248">
        <v>0</v>
      </c>
      <c r="K95" s="248">
        <v>0</v>
      </c>
      <c r="L95" s="281">
        <v>0</v>
      </c>
      <c r="M95" s="281"/>
      <c r="N95" s="248">
        <f>N93</f>
        <v>0</v>
      </c>
      <c r="O95" s="16"/>
      <c r="P95" s="13"/>
    </row>
    <row r="96" spans="1:16" ht="48.75" customHeight="1">
      <c r="A96" s="251" t="s">
        <v>173</v>
      </c>
      <c r="B96" s="251">
        <v>750</v>
      </c>
      <c r="C96" s="251">
        <v>75020</v>
      </c>
      <c r="D96" s="17" t="s">
        <v>201</v>
      </c>
      <c r="E96" s="248">
        <v>65978</v>
      </c>
      <c r="F96" s="248">
        <f>G96+J96+N96</f>
        <v>32989</v>
      </c>
      <c r="G96" s="248">
        <v>32989</v>
      </c>
      <c r="H96" s="248">
        <v>0</v>
      </c>
      <c r="I96" s="248">
        <v>0</v>
      </c>
      <c r="J96" s="248">
        <v>0</v>
      </c>
      <c r="K96" s="248">
        <v>0</v>
      </c>
      <c r="L96" s="280" t="s">
        <v>79</v>
      </c>
      <c r="M96" s="280"/>
      <c r="N96" s="248">
        <v>0</v>
      </c>
      <c r="O96" s="16" t="s">
        <v>71</v>
      </c>
      <c r="P96" s="13"/>
    </row>
    <row r="97" spans="1:16" ht="12.75" customHeight="1">
      <c r="A97" s="251"/>
      <c r="B97" s="251"/>
      <c r="C97" s="251"/>
      <c r="D97" s="17" t="s">
        <v>70</v>
      </c>
      <c r="E97" s="248">
        <f>E96</f>
        <v>65978</v>
      </c>
      <c r="F97" s="248">
        <f>F96</f>
        <v>32989</v>
      </c>
      <c r="G97" s="248">
        <f>G96</f>
        <v>32989</v>
      </c>
      <c r="H97" s="248">
        <v>0</v>
      </c>
      <c r="I97" s="248">
        <v>0</v>
      </c>
      <c r="J97" s="248">
        <v>0</v>
      </c>
      <c r="K97" s="248">
        <v>0</v>
      </c>
      <c r="L97" s="281">
        <v>0</v>
      </c>
      <c r="M97" s="281"/>
      <c r="N97" s="248">
        <v>0</v>
      </c>
      <c r="O97" s="16"/>
      <c r="P97" s="13"/>
    </row>
    <row r="98" spans="1:16" ht="12.75" customHeight="1">
      <c r="A98" s="251"/>
      <c r="B98" s="251"/>
      <c r="C98" s="251"/>
      <c r="D98" s="17" t="s">
        <v>69</v>
      </c>
      <c r="E98" s="248">
        <v>0</v>
      </c>
      <c r="F98" s="248">
        <v>0</v>
      </c>
      <c r="G98" s="248">
        <v>0</v>
      </c>
      <c r="H98" s="248">
        <v>0</v>
      </c>
      <c r="I98" s="248">
        <v>0</v>
      </c>
      <c r="J98" s="248">
        <v>0</v>
      </c>
      <c r="K98" s="248">
        <v>0</v>
      </c>
      <c r="L98" s="281">
        <v>0</v>
      </c>
      <c r="M98" s="281"/>
      <c r="N98" s="248">
        <f>N96</f>
        <v>0</v>
      </c>
      <c r="O98" s="16"/>
      <c r="P98" s="13"/>
    </row>
    <row r="99" spans="1:16" ht="57.75" customHeight="1">
      <c r="A99" s="251" t="s">
        <v>176</v>
      </c>
      <c r="B99" s="251">
        <v>750</v>
      </c>
      <c r="C99" s="251">
        <v>75020</v>
      </c>
      <c r="D99" s="19" t="s">
        <v>113</v>
      </c>
      <c r="E99" s="248">
        <v>5743176</v>
      </c>
      <c r="F99" s="248">
        <f>F101</f>
        <v>4761253</v>
      </c>
      <c r="G99" s="248">
        <v>2261253</v>
      </c>
      <c r="H99" s="248">
        <v>0</v>
      </c>
      <c r="I99" s="248">
        <v>0</v>
      </c>
      <c r="J99" s="248">
        <v>0</v>
      </c>
      <c r="K99" s="248">
        <v>0</v>
      </c>
      <c r="L99" s="280" t="s">
        <v>242</v>
      </c>
      <c r="M99" s="280"/>
      <c r="N99" s="248">
        <v>0</v>
      </c>
      <c r="O99" s="16" t="s">
        <v>71</v>
      </c>
      <c r="P99" s="13"/>
    </row>
    <row r="100" spans="1:16" ht="12.75" customHeight="1">
      <c r="A100" s="251"/>
      <c r="B100" s="251"/>
      <c r="C100" s="251"/>
      <c r="D100" s="17" t="s">
        <v>70</v>
      </c>
      <c r="E100" s="248">
        <v>0</v>
      </c>
      <c r="F100" s="248">
        <v>0</v>
      </c>
      <c r="G100" s="248">
        <v>0</v>
      </c>
      <c r="H100" s="248">
        <v>0</v>
      </c>
      <c r="I100" s="248">
        <v>0</v>
      </c>
      <c r="J100" s="248">
        <v>0</v>
      </c>
      <c r="K100" s="248">
        <v>0</v>
      </c>
      <c r="L100" s="281">
        <v>0</v>
      </c>
      <c r="M100" s="281"/>
      <c r="N100" s="248">
        <f>N99</f>
        <v>0</v>
      </c>
      <c r="O100" s="16"/>
      <c r="P100" s="13"/>
    </row>
    <row r="101" spans="1:16" ht="12.75" customHeight="1">
      <c r="A101" s="251"/>
      <c r="B101" s="251"/>
      <c r="C101" s="251"/>
      <c r="D101" s="17" t="s">
        <v>69</v>
      </c>
      <c r="E101" s="248">
        <f>E99</f>
        <v>5743176</v>
      </c>
      <c r="F101" s="248">
        <f>G101+J101+L101+N101</f>
        <v>4761253</v>
      </c>
      <c r="G101" s="248">
        <f>G99</f>
        <v>2261253</v>
      </c>
      <c r="H101" s="248">
        <v>0</v>
      </c>
      <c r="I101" s="248">
        <v>0</v>
      </c>
      <c r="J101" s="248">
        <v>0</v>
      </c>
      <c r="K101" s="248">
        <v>0</v>
      </c>
      <c r="L101" s="281">
        <v>2500000</v>
      </c>
      <c r="M101" s="281"/>
      <c r="N101" s="248">
        <v>0</v>
      </c>
      <c r="O101" s="16"/>
      <c r="P101" s="13"/>
    </row>
    <row r="102" spans="1:16" ht="90.75" customHeight="1">
      <c r="A102" s="251" t="s">
        <v>179</v>
      </c>
      <c r="B102" s="251">
        <v>801</v>
      </c>
      <c r="C102" s="251">
        <v>80195</v>
      </c>
      <c r="D102" s="17" t="s">
        <v>110</v>
      </c>
      <c r="E102" s="248">
        <v>1032372</v>
      </c>
      <c r="F102" s="248">
        <v>194832</v>
      </c>
      <c r="G102" s="248">
        <v>0</v>
      </c>
      <c r="H102" s="248">
        <v>0</v>
      </c>
      <c r="I102" s="248">
        <v>0</v>
      </c>
      <c r="J102" s="248">
        <v>0</v>
      </c>
      <c r="K102" s="248">
        <v>0</v>
      </c>
      <c r="L102" s="280" t="s">
        <v>109</v>
      </c>
      <c r="M102" s="280"/>
      <c r="N102" s="248">
        <v>0</v>
      </c>
      <c r="O102" s="32" t="s">
        <v>108</v>
      </c>
      <c r="P102" s="13"/>
    </row>
    <row r="103" spans="1:16" ht="12.75" customHeight="1">
      <c r="A103" s="251"/>
      <c r="B103" s="251"/>
      <c r="C103" s="251"/>
      <c r="D103" s="17" t="s">
        <v>70</v>
      </c>
      <c r="E103" s="248">
        <v>1032372</v>
      </c>
      <c r="F103" s="248">
        <f>F102</f>
        <v>194832</v>
      </c>
      <c r="G103" s="248">
        <f>G102</f>
        <v>0</v>
      </c>
      <c r="H103" s="248">
        <v>0</v>
      </c>
      <c r="I103" s="248">
        <v>0</v>
      </c>
      <c r="J103" s="248">
        <v>0</v>
      </c>
      <c r="K103" s="248">
        <v>0</v>
      </c>
      <c r="L103" s="281">
        <v>194832</v>
      </c>
      <c r="M103" s="281"/>
      <c r="N103" s="248">
        <f>N102</f>
        <v>0</v>
      </c>
      <c r="O103" s="16"/>
      <c r="P103" s="13"/>
    </row>
    <row r="104" spans="1:16" ht="12.75" customHeight="1">
      <c r="A104" s="251"/>
      <c r="B104" s="251"/>
      <c r="C104" s="251"/>
      <c r="D104" s="17" t="s">
        <v>69</v>
      </c>
      <c r="E104" s="248">
        <v>0</v>
      </c>
      <c r="F104" s="248">
        <v>0</v>
      </c>
      <c r="G104" s="248">
        <v>0</v>
      </c>
      <c r="H104" s="248">
        <v>0</v>
      </c>
      <c r="I104" s="248">
        <v>0</v>
      </c>
      <c r="J104" s="248">
        <v>0</v>
      </c>
      <c r="K104" s="248">
        <v>0</v>
      </c>
      <c r="L104" s="281">
        <v>0</v>
      </c>
      <c r="M104" s="281"/>
      <c r="N104" s="248">
        <v>0</v>
      </c>
      <c r="O104" s="16"/>
      <c r="P104" s="13"/>
    </row>
    <row r="105" spans="1:16" ht="51" customHeight="1">
      <c r="A105" s="251" t="s">
        <v>244</v>
      </c>
      <c r="B105" s="251">
        <v>801</v>
      </c>
      <c r="C105" s="251">
        <v>80195</v>
      </c>
      <c r="D105" s="17" t="s">
        <v>257</v>
      </c>
      <c r="E105" s="248">
        <v>1382671</v>
      </c>
      <c r="F105" s="248">
        <f>G105+J105+N105</f>
        <v>172835</v>
      </c>
      <c r="G105" s="248">
        <v>28715</v>
      </c>
      <c r="H105" s="248">
        <v>0</v>
      </c>
      <c r="I105" s="248">
        <v>0</v>
      </c>
      <c r="J105" s="248">
        <v>0</v>
      </c>
      <c r="K105" s="248">
        <v>0</v>
      </c>
      <c r="L105" s="280" t="s">
        <v>79</v>
      </c>
      <c r="M105" s="280"/>
      <c r="N105" s="248">
        <v>144120</v>
      </c>
      <c r="O105" s="16" t="s">
        <v>71</v>
      </c>
      <c r="P105" s="13"/>
    </row>
    <row r="106" spans="1:16" ht="12.75" customHeight="1">
      <c r="A106" s="251"/>
      <c r="B106" s="251"/>
      <c r="C106" s="251"/>
      <c r="D106" s="17" t="s">
        <v>70</v>
      </c>
      <c r="E106" s="248">
        <f>E105</f>
        <v>1382671</v>
      </c>
      <c r="F106" s="248">
        <f>F105</f>
        <v>172835</v>
      </c>
      <c r="G106" s="248">
        <f>G105</f>
        <v>28715</v>
      </c>
      <c r="H106" s="248">
        <v>0</v>
      </c>
      <c r="I106" s="248">
        <v>0</v>
      </c>
      <c r="J106" s="248">
        <v>0</v>
      </c>
      <c r="K106" s="248">
        <v>0</v>
      </c>
      <c r="L106" s="281">
        <v>0</v>
      </c>
      <c r="M106" s="281"/>
      <c r="N106" s="248">
        <f>N105</f>
        <v>144120</v>
      </c>
      <c r="O106" s="16"/>
      <c r="P106" s="13"/>
    </row>
    <row r="107" spans="1:16" ht="12.75" customHeight="1">
      <c r="A107" s="251"/>
      <c r="B107" s="251"/>
      <c r="C107" s="251"/>
      <c r="D107" s="17" t="s">
        <v>69</v>
      </c>
      <c r="E107" s="248">
        <v>0</v>
      </c>
      <c r="F107" s="248">
        <v>0</v>
      </c>
      <c r="G107" s="248">
        <v>0</v>
      </c>
      <c r="H107" s="248">
        <v>0</v>
      </c>
      <c r="I107" s="248">
        <v>0</v>
      </c>
      <c r="J107" s="248">
        <v>0</v>
      </c>
      <c r="K107" s="248">
        <v>0</v>
      </c>
      <c r="L107" s="281">
        <v>0</v>
      </c>
      <c r="M107" s="281"/>
      <c r="N107" s="248">
        <v>0</v>
      </c>
      <c r="O107" s="16"/>
      <c r="P107" s="13"/>
    </row>
    <row r="108" spans="1:16" ht="45" customHeight="1">
      <c r="A108" s="251" t="s">
        <v>252</v>
      </c>
      <c r="B108" s="251">
        <v>801</v>
      </c>
      <c r="C108" s="251">
        <v>80195</v>
      </c>
      <c r="D108" s="17" t="s">
        <v>450</v>
      </c>
      <c r="E108" s="248">
        <v>325285</v>
      </c>
      <c r="F108" s="248">
        <f>G108+J108+N108</f>
        <v>6930</v>
      </c>
      <c r="G108" s="248">
        <v>0</v>
      </c>
      <c r="H108" s="248">
        <v>0</v>
      </c>
      <c r="I108" s="248">
        <v>0</v>
      </c>
      <c r="J108" s="248">
        <v>0</v>
      </c>
      <c r="K108" s="248">
        <v>0</v>
      </c>
      <c r="L108" s="280" t="s">
        <v>79</v>
      </c>
      <c r="M108" s="280"/>
      <c r="N108" s="248">
        <v>6930</v>
      </c>
      <c r="O108" s="16" t="s">
        <v>296</v>
      </c>
      <c r="P108" s="13"/>
    </row>
    <row r="109" spans="1:16" ht="12.75" customHeight="1">
      <c r="A109" s="251"/>
      <c r="B109" s="251"/>
      <c r="C109" s="251"/>
      <c r="D109" s="17" t="s">
        <v>70</v>
      </c>
      <c r="E109" s="248">
        <v>325285</v>
      </c>
      <c r="F109" s="248">
        <f>F108</f>
        <v>6930</v>
      </c>
      <c r="G109" s="248">
        <f>G108</f>
        <v>0</v>
      </c>
      <c r="H109" s="248">
        <v>0</v>
      </c>
      <c r="I109" s="248">
        <v>0</v>
      </c>
      <c r="J109" s="248">
        <v>0</v>
      </c>
      <c r="K109" s="248">
        <v>0</v>
      </c>
      <c r="L109" s="281">
        <v>0</v>
      </c>
      <c r="M109" s="281"/>
      <c r="N109" s="248">
        <f>N108</f>
        <v>6930</v>
      </c>
      <c r="O109" s="16"/>
      <c r="P109" s="13"/>
    </row>
    <row r="110" spans="1:16" ht="12.75" customHeight="1">
      <c r="A110" s="251"/>
      <c r="B110" s="251"/>
      <c r="C110" s="251"/>
      <c r="D110" s="17" t="s">
        <v>69</v>
      </c>
      <c r="E110" s="248">
        <v>0</v>
      </c>
      <c r="F110" s="248">
        <v>0</v>
      </c>
      <c r="G110" s="248">
        <v>0</v>
      </c>
      <c r="H110" s="248">
        <v>0</v>
      </c>
      <c r="I110" s="248">
        <v>0</v>
      </c>
      <c r="J110" s="248">
        <v>0</v>
      </c>
      <c r="K110" s="248">
        <v>0</v>
      </c>
      <c r="L110" s="281">
        <v>0</v>
      </c>
      <c r="M110" s="281"/>
      <c r="N110" s="248">
        <v>0</v>
      </c>
      <c r="O110" s="16"/>
      <c r="P110" s="13"/>
    </row>
    <row r="111" spans="1:16" ht="60.75" customHeight="1">
      <c r="A111" s="251" t="s">
        <v>253</v>
      </c>
      <c r="B111" s="251">
        <v>851</v>
      </c>
      <c r="C111" s="251">
        <v>85111</v>
      </c>
      <c r="D111" s="17" t="s">
        <v>106</v>
      </c>
      <c r="E111" s="248">
        <v>1267956</v>
      </c>
      <c r="F111" s="248">
        <v>1111992</v>
      </c>
      <c r="G111" s="248">
        <v>1111992</v>
      </c>
      <c r="H111" s="248"/>
      <c r="I111" s="248"/>
      <c r="J111" s="248"/>
      <c r="K111" s="248"/>
      <c r="L111" s="280" t="s">
        <v>79</v>
      </c>
      <c r="M111" s="280"/>
      <c r="N111" s="248"/>
      <c r="O111" s="16" t="s">
        <v>71</v>
      </c>
      <c r="P111" s="13"/>
    </row>
    <row r="112" spans="1:16" ht="12.75" customHeight="1">
      <c r="A112" s="251"/>
      <c r="B112" s="251"/>
      <c r="C112" s="251"/>
      <c r="D112" s="17" t="s">
        <v>70</v>
      </c>
      <c r="E112" s="248">
        <v>0</v>
      </c>
      <c r="F112" s="248">
        <f>G112+J112++L112+N112</f>
        <v>0</v>
      </c>
      <c r="G112" s="248">
        <v>0</v>
      </c>
      <c r="H112" s="248">
        <v>0</v>
      </c>
      <c r="I112" s="248">
        <v>0</v>
      </c>
      <c r="J112" s="248">
        <v>0</v>
      </c>
      <c r="K112" s="248">
        <v>0</v>
      </c>
      <c r="L112" s="281">
        <v>0</v>
      </c>
      <c r="M112" s="281"/>
      <c r="N112" s="248">
        <v>0</v>
      </c>
      <c r="O112" s="16"/>
      <c r="P112" s="13"/>
    </row>
    <row r="113" spans="1:16" ht="12.75" customHeight="1">
      <c r="A113" s="251"/>
      <c r="B113" s="251"/>
      <c r="C113" s="251"/>
      <c r="D113" s="17" t="s">
        <v>69</v>
      </c>
      <c r="E113" s="248">
        <f aca="true" t="shared" si="0" ref="E113:K113">SUM(E111)</f>
        <v>1267956</v>
      </c>
      <c r="F113" s="248">
        <f t="shared" si="0"/>
        <v>1111992</v>
      </c>
      <c r="G113" s="248">
        <f t="shared" si="0"/>
        <v>1111992</v>
      </c>
      <c r="H113" s="248">
        <f t="shared" si="0"/>
        <v>0</v>
      </c>
      <c r="I113" s="248">
        <f t="shared" si="0"/>
        <v>0</v>
      </c>
      <c r="J113" s="248">
        <f t="shared" si="0"/>
        <v>0</v>
      </c>
      <c r="K113" s="248">
        <f t="shared" si="0"/>
        <v>0</v>
      </c>
      <c r="L113" s="281">
        <v>0</v>
      </c>
      <c r="M113" s="281"/>
      <c r="N113" s="248">
        <f>SUM(N111)</f>
        <v>0</v>
      </c>
      <c r="O113" s="31">
        <f>SUM(O111)</f>
        <v>0</v>
      </c>
      <c r="P113" s="13"/>
    </row>
    <row r="114" spans="1:16" ht="56.25" customHeight="1">
      <c r="A114" s="251" t="s">
        <v>254</v>
      </c>
      <c r="B114" s="251">
        <v>851</v>
      </c>
      <c r="C114" s="251">
        <v>85195</v>
      </c>
      <c r="D114" s="256" t="s">
        <v>104</v>
      </c>
      <c r="E114" s="248">
        <v>3843579.45</v>
      </c>
      <c r="F114" s="248">
        <f>SUM(F115:F116)</f>
        <v>3403593.45</v>
      </c>
      <c r="G114" s="248">
        <v>2649947.83</v>
      </c>
      <c r="H114" s="248">
        <v>749952.45</v>
      </c>
      <c r="I114" s="248">
        <v>0</v>
      </c>
      <c r="J114" s="248">
        <v>0</v>
      </c>
      <c r="K114" s="248">
        <v>0</v>
      </c>
      <c r="L114" s="280" t="s">
        <v>469</v>
      </c>
      <c r="M114" s="280"/>
      <c r="N114" s="248">
        <v>0</v>
      </c>
      <c r="O114" s="16" t="s">
        <v>71</v>
      </c>
      <c r="P114" s="13"/>
    </row>
    <row r="115" spans="1:16" ht="12.75" customHeight="1">
      <c r="A115" s="251"/>
      <c r="B115" s="251"/>
      <c r="C115" s="251"/>
      <c r="D115" s="17" t="s">
        <v>70</v>
      </c>
      <c r="E115" s="248">
        <v>0</v>
      </c>
      <c r="F115" s="248">
        <v>0</v>
      </c>
      <c r="G115" s="248">
        <v>0</v>
      </c>
      <c r="H115" s="248">
        <v>0</v>
      </c>
      <c r="I115" s="248">
        <v>0</v>
      </c>
      <c r="J115" s="248">
        <v>0</v>
      </c>
      <c r="K115" s="248">
        <v>0</v>
      </c>
      <c r="L115" s="281">
        <v>0</v>
      </c>
      <c r="M115" s="281"/>
      <c r="N115" s="248">
        <v>0</v>
      </c>
      <c r="O115" s="16"/>
      <c r="P115" s="13"/>
    </row>
    <row r="116" spans="1:16" ht="12.75" customHeight="1">
      <c r="A116" s="251"/>
      <c r="B116" s="251"/>
      <c r="C116" s="251"/>
      <c r="D116" s="17" t="s">
        <v>69</v>
      </c>
      <c r="E116" s="248">
        <f>E114</f>
        <v>3843579.45</v>
      </c>
      <c r="F116" s="248">
        <f>SUM(G116+H116+L116)</f>
        <v>3403593.45</v>
      </c>
      <c r="G116" s="248">
        <f>G114</f>
        <v>2649947.83</v>
      </c>
      <c r="H116" s="248">
        <f>H114</f>
        <v>749952.45</v>
      </c>
      <c r="I116" s="248">
        <v>0</v>
      </c>
      <c r="J116" s="248">
        <v>0</v>
      </c>
      <c r="K116" s="248">
        <v>0</v>
      </c>
      <c r="L116" s="281">
        <v>3693.17</v>
      </c>
      <c r="M116" s="281"/>
      <c r="N116" s="248">
        <f>N114</f>
        <v>0</v>
      </c>
      <c r="O116" s="16"/>
      <c r="P116" s="13"/>
    </row>
    <row r="117" spans="1:16" ht="80.25" customHeight="1">
      <c r="A117" s="23" t="s">
        <v>268</v>
      </c>
      <c r="B117" s="30">
        <v>851</v>
      </c>
      <c r="C117" s="30">
        <v>85195</v>
      </c>
      <c r="D117" s="29" t="s">
        <v>102</v>
      </c>
      <c r="E117" s="28">
        <v>137300</v>
      </c>
      <c r="F117" s="28">
        <v>2000</v>
      </c>
      <c r="G117" s="28">
        <v>2000</v>
      </c>
      <c r="H117" s="21">
        <v>0</v>
      </c>
      <c r="I117" s="21">
        <v>0</v>
      </c>
      <c r="J117" s="21">
        <v>0</v>
      </c>
      <c r="K117" s="21">
        <v>0</v>
      </c>
      <c r="L117" s="295" t="s">
        <v>101</v>
      </c>
      <c r="M117" s="296"/>
      <c r="N117" s="21">
        <v>0</v>
      </c>
      <c r="O117" s="20" t="s">
        <v>71</v>
      </c>
      <c r="P117" s="13"/>
    </row>
    <row r="118" spans="1:16" ht="12.75">
      <c r="A118" s="23"/>
      <c r="B118" s="23"/>
      <c r="C118" s="23"/>
      <c r="D118" s="22" t="s">
        <v>70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7">
        <v>0</v>
      </c>
      <c r="M118" s="26"/>
      <c r="N118" s="25">
        <v>0</v>
      </c>
      <c r="O118" s="24"/>
      <c r="P118" s="13"/>
    </row>
    <row r="119" spans="1:16" ht="12.75">
      <c r="A119" s="23"/>
      <c r="B119" s="23"/>
      <c r="C119" s="23"/>
      <c r="D119" s="22" t="s">
        <v>69</v>
      </c>
      <c r="E119" s="21">
        <v>137300</v>
      </c>
      <c r="F119" s="21">
        <v>2000</v>
      </c>
      <c r="G119" s="21">
        <v>2000</v>
      </c>
      <c r="H119" s="21"/>
      <c r="I119" s="21"/>
      <c r="J119" s="21"/>
      <c r="K119" s="21"/>
      <c r="L119" s="252"/>
      <c r="M119" s="253"/>
      <c r="N119" s="21"/>
      <c r="O119" s="20"/>
      <c r="P119" s="13"/>
    </row>
    <row r="120" spans="1:16" ht="78.75">
      <c r="A120" s="23" t="s">
        <v>269</v>
      </c>
      <c r="B120" s="30">
        <v>852</v>
      </c>
      <c r="C120" s="30">
        <v>85202</v>
      </c>
      <c r="D120" s="84" t="s">
        <v>251</v>
      </c>
      <c r="E120" s="28">
        <v>347810</v>
      </c>
      <c r="F120" s="28">
        <v>75000</v>
      </c>
      <c r="G120" s="28">
        <v>75000</v>
      </c>
      <c r="H120" s="21">
        <v>0</v>
      </c>
      <c r="I120" s="21">
        <v>0</v>
      </c>
      <c r="J120" s="21">
        <v>0</v>
      </c>
      <c r="K120" s="21">
        <v>0</v>
      </c>
      <c r="L120" s="295" t="s">
        <v>101</v>
      </c>
      <c r="M120" s="296"/>
      <c r="N120" s="21">
        <v>0</v>
      </c>
      <c r="O120" s="20" t="s">
        <v>247</v>
      </c>
      <c r="P120" s="13"/>
    </row>
    <row r="121" spans="1:16" ht="12.75">
      <c r="A121" s="23"/>
      <c r="B121" s="23"/>
      <c r="C121" s="23"/>
      <c r="D121" s="22" t="s">
        <v>70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7">
        <v>0</v>
      </c>
      <c r="M121" s="26"/>
      <c r="N121" s="25">
        <v>0</v>
      </c>
      <c r="O121" s="24"/>
      <c r="P121" s="13"/>
    </row>
    <row r="122" spans="1:16" ht="12.75">
      <c r="A122" s="23"/>
      <c r="B122" s="23"/>
      <c r="C122" s="23"/>
      <c r="D122" s="22" t="s">
        <v>69</v>
      </c>
      <c r="E122" s="21">
        <v>347810</v>
      </c>
      <c r="F122" s="21">
        <v>75000</v>
      </c>
      <c r="G122" s="21">
        <v>75000</v>
      </c>
      <c r="H122" s="21"/>
      <c r="I122" s="21"/>
      <c r="J122" s="21"/>
      <c r="K122" s="21"/>
      <c r="L122" s="252"/>
      <c r="M122" s="253"/>
      <c r="N122" s="21"/>
      <c r="O122" s="20"/>
      <c r="P122" s="13"/>
    </row>
    <row r="123" spans="1:16" ht="63">
      <c r="A123" s="23" t="s">
        <v>270</v>
      </c>
      <c r="B123" s="30">
        <v>852</v>
      </c>
      <c r="C123" s="30">
        <v>85203</v>
      </c>
      <c r="D123" s="84" t="s">
        <v>147</v>
      </c>
      <c r="E123" s="28">
        <v>590691</v>
      </c>
      <c r="F123" s="248">
        <f>SUM(F124:F125)</f>
        <v>51785</v>
      </c>
      <c r="G123" s="28">
        <v>9878</v>
      </c>
      <c r="H123" s="21">
        <v>0</v>
      </c>
      <c r="I123" s="21">
        <v>0</v>
      </c>
      <c r="J123" s="21">
        <v>0</v>
      </c>
      <c r="K123" s="21">
        <v>0</v>
      </c>
      <c r="L123" s="295" t="s">
        <v>468</v>
      </c>
      <c r="M123" s="296"/>
      <c r="N123" s="21">
        <v>0</v>
      </c>
      <c r="O123" s="20" t="s">
        <v>248</v>
      </c>
      <c r="P123" s="13"/>
    </row>
    <row r="124" spans="1:16" ht="12.75">
      <c r="A124" s="23"/>
      <c r="B124" s="23"/>
      <c r="C124" s="23"/>
      <c r="D124" s="22" t="s">
        <v>70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7">
        <v>0</v>
      </c>
      <c r="M124" s="26"/>
      <c r="N124" s="25">
        <v>0</v>
      </c>
      <c r="O124" s="24"/>
      <c r="P124" s="13"/>
    </row>
    <row r="125" spans="1:16" ht="12.75">
      <c r="A125" s="23"/>
      <c r="B125" s="23"/>
      <c r="C125" s="23"/>
      <c r="D125" s="22" t="s">
        <v>69</v>
      </c>
      <c r="E125" s="21">
        <v>590691</v>
      </c>
      <c r="F125" s="248">
        <f>SUM(G125+H125+L125)</f>
        <v>51785</v>
      </c>
      <c r="G125" s="21">
        <v>9878</v>
      </c>
      <c r="H125" s="248">
        <v>0</v>
      </c>
      <c r="I125" s="248">
        <v>0</v>
      </c>
      <c r="J125" s="248">
        <v>0</v>
      </c>
      <c r="K125" s="248">
        <v>0</v>
      </c>
      <c r="L125" s="281">
        <v>41907</v>
      </c>
      <c r="M125" s="281"/>
      <c r="N125" s="248">
        <v>0</v>
      </c>
      <c r="O125" s="16"/>
      <c r="P125" s="13"/>
    </row>
    <row r="126" spans="1:16" ht="63" customHeight="1">
      <c r="A126" s="251" t="s">
        <v>446</v>
      </c>
      <c r="B126" s="251">
        <v>852</v>
      </c>
      <c r="C126" s="251">
        <v>85295</v>
      </c>
      <c r="D126" s="17" t="s">
        <v>99</v>
      </c>
      <c r="E126" s="248">
        <f>SUM(E127:E128)</f>
        <v>537077</v>
      </c>
      <c r="F126" s="248">
        <f>F127</f>
        <v>198000</v>
      </c>
      <c r="G126" s="248">
        <v>198000</v>
      </c>
      <c r="H126" s="248">
        <v>0</v>
      </c>
      <c r="I126" s="248">
        <v>0</v>
      </c>
      <c r="J126" s="248">
        <v>0</v>
      </c>
      <c r="K126" s="248">
        <v>0</v>
      </c>
      <c r="L126" s="280" t="s">
        <v>95</v>
      </c>
      <c r="M126" s="280"/>
      <c r="N126" s="248">
        <v>0</v>
      </c>
      <c r="O126" s="16" t="s">
        <v>98</v>
      </c>
      <c r="P126" s="13"/>
    </row>
    <row r="127" spans="1:16" ht="12.75" customHeight="1">
      <c r="A127" s="251"/>
      <c r="B127" s="251"/>
      <c r="C127" s="251"/>
      <c r="D127" s="17" t="s">
        <v>70</v>
      </c>
      <c r="E127" s="248">
        <v>537077</v>
      </c>
      <c r="F127" s="248">
        <f>G127+J127+L127+N127</f>
        <v>198000</v>
      </c>
      <c r="G127" s="248">
        <f>G126</f>
        <v>198000</v>
      </c>
      <c r="H127" s="248">
        <v>0</v>
      </c>
      <c r="I127" s="248">
        <v>0</v>
      </c>
      <c r="J127" s="248">
        <v>0</v>
      </c>
      <c r="K127" s="248">
        <v>0</v>
      </c>
      <c r="L127" s="281">
        <v>0</v>
      </c>
      <c r="M127" s="281"/>
      <c r="N127" s="248">
        <f>N126</f>
        <v>0</v>
      </c>
      <c r="O127" s="16"/>
      <c r="P127" s="13"/>
    </row>
    <row r="128" spans="1:16" ht="12.75" customHeight="1">
      <c r="A128" s="251"/>
      <c r="B128" s="251"/>
      <c r="C128" s="251"/>
      <c r="D128" s="17" t="s">
        <v>69</v>
      </c>
      <c r="E128" s="248">
        <v>0</v>
      </c>
      <c r="F128" s="248">
        <v>0</v>
      </c>
      <c r="G128" s="248">
        <v>0</v>
      </c>
      <c r="H128" s="248">
        <v>0</v>
      </c>
      <c r="I128" s="248">
        <v>0</v>
      </c>
      <c r="J128" s="248">
        <v>0</v>
      </c>
      <c r="K128" s="248">
        <v>0</v>
      </c>
      <c r="L128" s="281">
        <v>0</v>
      </c>
      <c r="M128" s="281"/>
      <c r="N128" s="248">
        <v>0</v>
      </c>
      <c r="O128" s="16"/>
      <c r="P128" s="13"/>
    </row>
    <row r="129" spans="1:16" ht="71.25" customHeight="1">
      <c r="A129" s="251" t="s">
        <v>447</v>
      </c>
      <c r="B129" s="251">
        <v>852</v>
      </c>
      <c r="C129" s="251">
        <v>85295</v>
      </c>
      <c r="D129" s="17" t="s">
        <v>96</v>
      </c>
      <c r="E129" s="248">
        <f>SUM(E130:E131)</f>
        <v>770057</v>
      </c>
      <c r="F129" s="248">
        <f>SUM(F130:F131)</f>
        <v>237600</v>
      </c>
      <c r="G129" s="248">
        <f>SUM(G130:G131)</f>
        <v>237600</v>
      </c>
      <c r="H129" s="248">
        <v>0</v>
      </c>
      <c r="I129" s="248">
        <v>0</v>
      </c>
      <c r="J129" s="248">
        <v>0</v>
      </c>
      <c r="K129" s="248">
        <v>0</v>
      </c>
      <c r="L129" s="280" t="s">
        <v>95</v>
      </c>
      <c r="M129" s="280"/>
      <c r="N129" s="248">
        <v>0</v>
      </c>
      <c r="O129" s="16" t="s">
        <v>94</v>
      </c>
      <c r="P129" s="13"/>
    </row>
    <row r="130" spans="1:16" ht="12.75" customHeight="1">
      <c r="A130" s="251"/>
      <c r="B130" s="251"/>
      <c r="C130" s="251"/>
      <c r="D130" s="17" t="s">
        <v>70</v>
      </c>
      <c r="E130" s="248">
        <v>770057</v>
      </c>
      <c r="F130" s="248">
        <f>G130+J130+L130+N130</f>
        <v>237600</v>
      </c>
      <c r="G130" s="248">
        <v>237600</v>
      </c>
      <c r="H130" s="248">
        <v>0</v>
      </c>
      <c r="I130" s="248">
        <v>0</v>
      </c>
      <c r="J130" s="248">
        <v>0</v>
      </c>
      <c r="K130" s="248">
        <v>0</v>
      </c>
      <c r="L130" s="281">
        <v>0</v>
      </c>
      <c r="M130" s="281"/>
      <c r="N130" s="248">
        <f>N129</f>
        <v>0</v>
      </c>
      <c r="O130" s="16"/>
      <c r="P130" s="13"/>
    </row>
    <row r="131" spans="1:16" ht="12.75" customHeight="1">
      <c r="A131" s="251"/>
      <c r="B131" s="251"/>
      <c r="C131" s="251"/>
      <c r="D131" s="17" t="s">
        <v>69</v>
      </c>
      <c r="E131" s="248">
        <v>0</v>
      </c>
      <c r="F131" s="248">
        <f>G131+J131+L131+N131</f>
        <v>0</v>
      </c>
      <c r="G131" s="248">
        <v>0</v>
      </c>
      <c r="H131" s="248">
        <v>0</v>
      </c>
      <c r="I131" s="248">
        <v>0</v>
      </c>
      <c r="J131" s="248">
        <v>0</v>
      </c>
      <c r="K131" s="248">
        <v>0</v>
      </c>
      <c r="L131" s="281">
        <v>0</v>
      </c>
      <c r="M131" s="281"/>
      <c r="N131" s="248">
        <v>0</v>
      </c>
      <c r="O131" s="16"/>
      <c r="P131" s="13"/>
    </row>
    <row r="132" spans="1:16" ht="45" customHeight="1">
      <c r="A132" s="251" t="s">
        <v>448</v>
      </c>
      <c r="B132" s="251">
        <v>852</v>
      </c>
      <c r="C132" s="251">
        <v>85295</v>
      </c>
      <c r="D132" s="17" t="s">
        <v>92</v>
      </c>
      <c r="E132" s="248">
        <f>SUM(E133:E134)</f>
        <v>1961764.81</v>
      </c>
      <c r="F132" s="248">
        <f>SUM(F133:F134)</f>
        <v>286654.20999999996</v>
      </c>
      <c r="G132" s="248">
        <f>SUM(G133:G134)</f>
        <v>221374.21</v>
      </c>
      <c r="H132" s="248">
        <v>0</v>
      </c>
      <c r="I132" s="248">
        <v>0</v>
      </c>
      <c r="J132" s="248">
        <v>0</v>
      </c>
      <c r="K132" s="248">
        <v>0</v>
      </c>
      <c r="L132" s="280" t="s">
        <v>91</v>
      </c>
      <c r="M132" s="280"/>
      <c r="N132" s="248">
        <v>0</v>
      </c>
      <c r="O132" s="16" t="s">
        <v>90</v>
      </c>
      <c r="P132" s="13"/>
    </row>
    <row r="133" spans="1:16" ht="12.75" customHeight="1">
      <c r="A133" s="251"/>
      <c r="B133" s="251"/>
      <c r="C133" s="251"/>
      <c r="D133" s="17" t="s">
        <v>70</v>
      </c>
      <c r="E133" s="248">
        <v>1802512.21</v>
      </c>
      <c r="F133" s="248">
        <f>G133+J133+L133+N133</f>
        <v>286654.20999999996</v>
      </c>
      <c r="G133" s="248">
        <v>221374.21</v>
      </c>
      <c r="H133" s="248">
        <v>0</v>
      </c>
      <c r="I133" s="248">
        <v>0</v>
      </c>
      <c r="J133" s="248">
        <v>0</v>
      </c>
      <c r="K133" s="248">
        <v>0</v>
      </c>
      <c r="L133" s="281">
        <v>65280</v>
      </c>
      <c r="M133" s="281"/>
      <c r="N133" s="248">
        <f>N132</f>
        <v>0</v>
      </c>
      <c r="O133" s="16"/>
      <c r="P133" s="13"/>
    </row>
    <row r="134" spans="1:16" ht="12.75" customHeight="1">
      <c r="A134" s="251"/>
      <c r="B134" s="251"/>
      <c r="C134" s="251"/>
      <c r="D134" s="17" t="s">
        <v>69</v>
      </c>
      <c r="E134" s="248">
        <v>159252.6</v>
      </c>
      <c r="F134" s="248">
        <f>G134+J134+L134+N134</f>
        <v>0</v>
      </c>
      <c r="G134" s="248">
        <v>0</v>
      </c>
      <c r="H134" s="248">
        <v>0</v>
      </c>
      <c r="I134" s="248">
        <v>0</v>
      </c>
      <c r="J134" s="248">
        <v>0</v>
      </c>
      <c r="K134" s="248">
        <v>0</v>
      </c>
      <c r="L134" s="281">
        <v>0</v>
      </c>
      <c r="M134" s="281"/>
      <c r="N134" s="248">
        <v>0</v>
      </c>
      <c r="O134" s="16"/>
      <c r="P134" s="13"/>
    </row>
    <row r="135" spans="1:16" ht="45.75" customHeight="1">
      <c r="A135" s="251" t="s">
        <v>600</v>
      </c>
      <c r="B135" s="251">
        <v>853</v>
      </c>
      <c r="C135" s="251">
        <v>85395</v>
      </c>
      <c r="D135" s="17" t="s">
        <v>88</v>
      </c>
      <c r="E135" s="248">
        <f>SUM(E136:E137)</f>
        <v>248285</v>
      </c>
      <c r="F135" s="248">
        <f>SUM(F136:F137)</f>
        <v>248285</v>
      </c>
      <c r="G135" s="248">
        <v>50725</v>
      </c>
      <c r="H135" s="248">
        <f>SUM(H136:H137)</f>
        <v>177804</v>
      </c>
      <c r="I135" s="248">
        <v>0</v>
      </c>
      <c r="J135" s="248">
        <v>0</v>
      </c>
      <c r="K135" s="248">
        <v>0</v>
      </c>
      <c r="L135" s="280" t="s">
        <v>87</v>
      </c>
      <c r="M135" s="280"/>
      <c r="N135" s="248">
        <v>16650</v>
      </c>
      <c r="O135" s="16" t="s">
        <v>71</v>
      </c>
      <c r="P135" s="13"/>
    </row>
    <row r="136" spans="1:16" ht="12.75" customHeight="1">
      <c r="A136" s="251"/>
      <c r="B136" s="251"/>
      <c r="C136" s="251"/>
      <c r="D136" s="17" t="s">
        <v>70</v>
      </c>
      <c r="E136" s="248">
        <v>37336</v>
      </c>
      <c r="F136" s="248">
        <f>G136+J136+L136+N136+H136</f>
        <v>37336</v>
      </c>
      <c r="G136" s="248">
        <v>4725</v>
      </c>
      <c r="H136" s="248">
        <v>23061</v>
      </c>
      <c r="I136" s="248">
        <v>0</v>
      </c>
      <c r="J136" s="248">
        <v>0</v>
      </c>
      <c r="K136" s="248">
        <v>0</v>
      </c>
      <c r="L136" s="281">
        <v>1502</v>
      </c>
      <c r="M136" s="281"/>
      <c r="N136" s="248">
        <v>8048</v>
      </c>
      <c r="O136" s="16"/>
      <c r="P136" s="13"/>
    </row>
    <row r="137" spans="1:16" ht="12.75" customHeight="1">
      <c r="A137" s="251"/>
      <c r="B137" s="251"/>
      <c r="C137" s="251"/>
      <c r="D137" s="17" t="s">
        <v>69</v>
      </c>
      <c r="E137" s="248">
        <v>210949</v>
      </c>
      <c r="F137" s="248">
        <f>G137+J137+L137+N137+H137</f>
        <v>210949</v>
      </c>
      <c r="G137" s="248">
        <v>46000</v>
      </c>
      <c r="H137" s="248">
        <v>154743</v>
      </c>
      <c r="I137" s="248">
        <v>0</v>
      </c>
      <c r="J137" s="248">
        <v>0</v>
      </c>
      <c r="K137" s="248">
        <v>0</v>
      </c>
      <c r="L137" s="281">
        <v>1604</v>
      </c>
      <c r="M137" s="281"/>
      <c r="N137" s="248">
        <v>8602</v>
      </c>
      <c r="O137" s="16"/>
      <c r="P137" s="13"/>
    </row>
    <row r="138" spans="1:16" ht="86.25" customHeight="1">
      <c r="A138" s="251" t="s">
        <v>601</v>
      </c>
      <c r="B138" s="251">
        <v>855</v>
      </c>
      <c r="C138" s="251">
        <v>85510</v>
      </c>
      <c r="D138" s="19" t="s">
        <v>85</v>
      </c>
      <c r="E138" s="248">
        <v>4459184.62</v>
      </c>
      <c r="F138" s="248">
        <f>F140</f>
        <v>2417374.31</v>
      </c>
      <c r="G138" s="248">
        <v>726926</v>
      </c>
      <c r="H138" s="248">
        <v>0</v>
      </c>
      <c r="I138" s="248">
        <v>0</v>
      </c>
      <c r="J138" s="248">
        <v>0</v>
      </c>
      <c r="K138" s="248">
        <v>0</v>
      </c>
      <c r="L138" s="280" t="s">
        <v>84</v>
      </c>
      <c r="M138" s="280"/>
      <c r="N138" s="248">
        <v>0</v>
      </c>
      <c r="O138" s="16" t="s">
        <v>71</v>
      </c>
      <c r="P138" s="13"/>
    </row>
    <row r="139" spans="1:16" ht="12.75" customHeight="1">
      <c r="A139" s="251"/>
      <c r="B139" s="251"/>
      <c r="C139" s="251"/>
      <c r="D139" s="17" t="s">
        <v>70</v>
      </c>
      <c r="E139" s="248">
        <v>0</v>
      </c>
      <c r="F139" s="248">
        <v>0</v>
      </c>
      <c r="G139" s="248">
        <v>0</v>
      </c>
      <c r="H139" s="248">
        <v>0</v>
      </c>
      <c r="I139" s="248">
        <v>0</v>
      </c>
      <c r="J139" s="248">
        <v>0</v>
      </c>
      <c r="K139" s="248">
        <v>0</v>
      </c>
      <c r="L139" s="281">
        <v>0</v>
      </c>
      <c r="M139" s="281"/>
      <c r="N139" s="248">
        <v>0</v>
      </c>
      <c r="O139" s="16"/>
      <c r="P139" s="13"/>
    </row>
    <row r="140" spans="1:16" ht="12.75" customHeight="1">
      <c r="A140" s="251"/>
      <c r="B140" s="251"/>
      <c r="C140" s="251"/>
      <c r="D140" s="17" t="s">
        <v>69</v>
      </c>
      <c r="E140" s="248">
        <f>E138</f>
        <v>4459184.62</v>
      </c>
      <c r="F140" s="248">
        <f>G140+N140+L140</f>
        <v>2417374.31</v>
      </c>
      <c r="G140" s="248">
        <v>726926</v>
      </c>
      <c r="H140" s="248">
        <v>0</v>
      </c>
      <c r="I140" s="248">
        <v>0</v>
      </c>
      <c r="J140" s="248">
        <v>0</v>
      </c>
      <c r="K140" s="248">
        <v>0</v>
      </c>
      <c r="L140" s="281">
        <v>1690448.31</v>
      </c>
      <c r="M140" s="281"/>
      <c r="N140" s="248">
        <f>N138</f>
        <v>0</v>
      </c>
      <c r="O140" s="16"/>
      <c r="P140" s="13"/>
    </row>
    <row r="141" spans="1:16" ht="72.75" customHeight="1">
      <c r="A141" s="251" t="s">
        <v>602</v>
      </c>
      <c r="B141" s="18">
        <v>855</v>
      </c>
      <c r="C141" s="18">
        <v>85510</v>
      </c>
      <c r="D141" s="19" t="s">
        <v>82</v>
      </c>
      <c r="E141" s="248">
        <v>3154827</v>
      </c>
      <c r="F141" s="248">
        <v>4077</v>
      </c>
      <c r="G141" s="248">
        <v>4077</v>
      </c>
      <c r="H141" s="248">
        <v>0</v>
      </c>
      <c r="I141" s="248">
        <v>0</v>
      </c>
      <c r="J141" s="248">
        <v>0</v>
      </c>
      <c r="K141" s="248">
        <v>0</v>
      </c>
      <c r="L141" s="280" t="s">
        <v>79</v>
      </c>
      <c r="M141" s="280"/>
      <c r="N141" s="248">
        <v>0</v>
      </c>
      <c r="O141" s="16" t="s">
        <v>71</v>
      </c>
      <c r="P141" s="13"/>
    </row>
    <row r="142" spans="1:16" ht="12.75" customHeight="1">
      <c r="A142" s="251"/>
      <c r="B142" s="251"/>
      <c r="C142" s="251"/>
      <c r="D142" s="17" t="s">
        <v>70</v>
      </c>
      <c r="E142" s="248">
        <v>0</v>
      </c>
      <c r="F142" s="248">
        <v>0</v>
      </c>
      <c r="G142" s="248">
        <v>0</v>
      </c>
      <c r="H142" s="248">
        <v>0</v>
      </c>
      <c r="I142" s="248">
        <v>0</v>
      </c>
      <c r="J142" s="248">
        <v>0</v>
      </c>
      <c r="K142" s="248">
        <v>0</v>
      </c>
      <c r="L142" s="281">
        <v>0</v>
      </c>
      <c r="M142" s="281"/>
      <c r="N142" s="248">
        <v>0</v>
      </c>
      <c r="O142" s="16"/>
      <c r="P142" s="13"/>
    </row>
    <row r="143" spans="1:16" ht="12.75" customHeight="1">
      <c r="A143" s="251"/>
      <c r="B143" s="251"/>
      <c r="C143" s="251"/>
      <c r="D143" s="17" t="s">
        <v>69</v>
      </c>
      <c r="E143" s="248">
        <f>E141</f>
        <v>3154827</v>
      </c>
      <c r="F143" s="248">
        <v>4077</v>
      </c>
      <c r="G143" s="248">
        <v>4077</v>
      </c>
      <c r="H143" s="248">
        <v>0</v>
      </c>
      <c r="I143" s="248">
        <v>0</v>
      </c>
      <c r="J143" s="248">
        <v>0</v>
      </c>
      <c r="K143" s="248">
        <v>0</v>
      </c>
      <c r="L143" s="281">
        <v>0</v>
      </c>
      <c r="M143" s="281"/>
      <c r="N143" s="248">
        <f>N141</f>
        <v>0</v>
      </c>
      <c r="O143" s="16"/>
      <c r="P143" s="13"/>
    </row>
    <row r="144" spans="1:16" ht="46.5" customHeight="1">
      <c r="A144" s="251" t="s">
        <v>603</v>
      </c>
      <c r="B144" s="251">
        <v>921</v>
      </c>
      <c r="C144" s="251">
        <v>92195</v>
      </c>
      <c r="D144" s="17" t="s">
        <v>80</v>
      </c>
      <c r="E144" s="248">
        <v>65500</v>
      </c>
      <c r="F144" s="248">
        <f>G144</f>
        <v>65500</v>
      </c>
      <c r="G144" s="248">
        <v>65500</v>
      </c>
      <c r="H144" s="248">
        <v>0</v>
      </c>
      <c r="I144" s="248">
        <v>0</v>
      </c>
      <c r="J144" s="248">
        <v>0</v>
      </c>
      <c r="K144" s="248">
        <v>0</v>
      </c>
      <c r="L144" s="280" t="s">
        <v>79</v>
      </c>
      <c r="M144" s="280"/>
      <c r="N144" s="248">
        <v>0</v>
      </c>
      <c r="O144" s="16" t="s">
        <v>71</v>
      </c>
      <c r="P144" s="13"/>
    </row>
    <row r="145" spans="1:16" ht="12.75" customHeight="1">
      <c r="A145" s="251"/>
      <c r="B145" s="251"/>
      <c r="C145" s="251"/>
      <c r="D145" s="17" t="s">
        <v>70</v>
      </c>
      <c r="E145" s="248">
        <v>0</v>
      </c>
      <c r="F145" s="248">
        <v>0</v>
      </c>
      <c r="G145" s="248">
        <v>0</v>
      </c>
      <c r="H145" s="248">
        <v>0</v>
      </c>
      <c r="I145" s="248">
        <v>0</v>
      </c>
      <c r="J145" s="248">
        <v>0</v>
      </c>
      <c r="K145" s="248">
        <v>0</v>
      </c>
      <c r="L145" s="281">
        <v>0</v>
      </c>
      <c r="M145" s="281"/>
      <c r="N145" s="248">
        <v>0</v>
      </c>
      <c r="O145" s="16"/>
      <c r="P145" s="13"/>
    </row>
    <row r="146" spans="1:16" ht="12.75" customHeight="1">
      <c r="A146" s="251"/>
      <c r="B146" s="251"/>
      <c r="C146" s="251"/>
      <c r="D146" s="17" t="s">
        <v>69</v>
      </c>
      <c r="E146" s="248">
        <f>E144</f>
        <v>65500</v>
      </c>
      <c r="F146" s="248">
        <f>G146</f>
        <v>65500</v>
      </c>
      <c r="G146" s="248">
        <v>65500</v>
      </c>
      <c r="H146" s="248">
        <v>0</v>
      </c>
      <c r="I146" s="248">
        <v>0</v>
      </c>
      <c r="J146" s="248">
        <v>0</v>
      </c>
      <c r="K146" s="248">
        <v>0</v>
      </c>
      <c r="L146" s="281">
        <v>0</v>
      </c>
      <c r="M146" s="281"/>
      <c r="N146" s="248">
        <f>N144</f>
        <v>0</v>
      </c>
      <c r="O146" s="16"/>
      <c r="P146" s="13"/>
    </row>
    <row r="147" spans="1:16" ht="56.25" customHeight="1">
      <c r="A147" s="251" t="s">
        <v>604</v>
      </c>
      <c r="B147" s="18">
        <v>926</v>
      </c>
      <c r="C147" s="18">
        <v>92695</v>
      </c>
      <c r="D147" s="17" t="s">
        <v>77</v>
      </c>
      <c r="E147" s="248">
        <f>(E148+E149)</f>
        <v>7000</v>
      </c>
      <c r="F147" s="248">
        <f>(F148+F149)</f>
        <v>1000</v>
      </c>
      <c r="G147" s="248">
        <v>1000</v>
      </c>
      <c r="H147" s="248">
        <v>0</v>
      </c>
      <c r="I147" s="248">
        <v>0</v>
      </c>
      <c r="J147" s="248">
        <v>0</v>
      </c>
      <c r="K147" s="248">
        <v>0</v>
      </c>
      <c r="L147" s="280" t="s">
        <v>72</v>
      </c>
      <c r="M147" s="280"/>
      <c r="N147" s="248">
        <f>(N148+N149)</f>
        <v>0</v>
      </c>
      <c r="O147" s="16" t="s">
        <v>71</v>
      </c>
      <c r="P147" s="13"/>
    </row>
    <row r="148" spans="1:16" ht="12.75" customHeight="1">
      <c r="A148" s="251"/>
      <c r="B148" s="251"/>
      <c r="C148" s="251"/>
      <c r="D148" s="17" t="s">
        <v>70</v>
      </c>
      <c r="E148" s="248">
        <v>7000</v>
      </c>
      <c r="F148" s="248">
        <f>G148+J148++L148+N148</f>
        <v>1000</v>
      </c>
      <c r="G148" s="248">
        <f>G147</f>
        <v>1000</v>
      </c>
      <c r="H148" s="248">
        <v>0</v>
      </c>
      <c r="I148" s="248">
        <v>0</v>
      </c>
      <c r="J148" s="248">
        <v>0</v>
      </c>
      <c r="K148" s="248">
        <v>0</v>
      </c>
      <c r="L148" s="281">
        <v>0</v>
      </c>
      <c r="M148" s="281"/>
      <c r="N148" s="248">
        <v>0</v>
      </c>
      <c r="O148" s="16"/>
      <c r="P148" s="13"/>
    </row>
    <row r="149" spans="1:16" ht="12.75" customHeight="1">
      <c r="A149" s="251"/>
      <c r="B149" s="251"/>
      <c r="C149" s="251"/>
      <c r="D149" s="17" t="s">
        <v>69</v>
      </c>
      <c r="E149" s="248">
        <v>0</v>
      </c>
      <c r="F149" s="248">
        <f>G149+J149+L149+N149</f>
        <v>0</v>
      </c>
      <c r="G149" s="248">
        <v>0</v>
      </c>
      <c r="H149" s="248">
        <v>0</v>
      </c>
      <c r="I149" s="248">
        <v>0</v>
      </c>
      <c r="J149" s="248">
        <v>0</v>
      </c>
      <c r="K149" s="248">
        <v>0</v>
      </c>
      <c r="L149" s="281">
        <v>0</v>
      </c>
      <c r="M149" s="281"/>
      <c r="N149" s="248">
        <v>0</v>
      </c>
      <c r="O149" s="16"/>
      <c r="P149" s="13"/>
    </row>
    <row r="150" spans="1:16" ht="54.75" customHeight="1">
      <c r="A150" s="251" t="s">
        <v>605</v>
      </c>
      <c r="B150" s="18">
        <v>926</v>
      </c>
      <c r="C150" s="18">
        <v>92695</v>
      </c>
      <c r="D150" s="17" t="s">
        <v>75</v>
      </c>
      <c r="E150" s="248">
        <f>(E151+E152)</f>
        <v>7000</v>
      </c>
      <c r="F150" s="248">
        <f>(F151+F152)</f>
        <v>1000</v>
      </c>
      <c r="G150" s="248">
        <v>1000</v>
      </c>
      <c r="H150" s="248">
        <v>0</v>
      </c>
      <c r="I150" s="248">
        <v>0</v>
      </c>
      <c r="J150" s="248">
        <v>0</v>
      </c>
      <c r="K150" s="248">
        <v>0</v>
      </c>
      <c r="L150" s="280" t="s">
        <v>72</v>
      </c>
      <c r="M150" s="280"/>
      <c r="N150" s="248">
        <f>(N151+N152)</f>
        <v>0</v>
      </c>
      <c r="O150" s="16" t="s">
        <v>71</v>
      </c>
      <c r="P150" s="13"/>
    </row>
    <row r="151" spans="1:16" ht="12.75" customHeight="1">
      <c r="A151" s="251"/>
      <c r="B151" s="251"/>
      <c r="C151" s="251"/>
      <c r="D151" s="17" t="s">
        <v>70</v>
      </c>
      <c r="E151" s="248">
        <v>7000</v>
      </c>
      <c r="F151" s="248">
        <f>G151+J151++L151+N151</f>
        <v>1000</v>
      </c>
      <c r="G151" s="248">
        <f>G150</f>
        <v>1000</v>
      </c>
      <c r="H151" s="248">
        <v>0</v>
      </c>
      <c r="I151" s="248">
        <v>0</v>
      </c>
      <c r="J151" s="248">
        <v>0</v>
      </c>
      <c r="K151" s="248">
        <v>0</v>
      </c>
      <c r="L151" s="281">
        <v>0</v>
      </c>
      <c r="M151" s="281"/>
      <c r="N151" s="248">
        <v>0</v>
      </c>
      <c r="O151" s="16"/>
      <c r="P151" s="13"/>
    </row>
    <row r="152" spans="1:16" ht="12.75" customHeight="1">
      <c r="A152" s="251"/>
      <c r="B152" s="251"/>
      <c r="C152" s="251"/>
      <c r="D152" s="17" t="s">
        <v>69</v>
      </c>
      <c r="E152" s="248">
        <v>0</v>
      </c>
      <c r="F152" s="248">
        <f>G152+J152+L152+N152</f>
        <v>0</v>
      </c>
      <c r="G152" s="248">
        <v>0</v>
      </c>
      <c r="H152" s="248">
        <v>0</v>
      </c>
      <c r="I152" s="248">
        <v>0</v>
      </c>
      <c r="J152" s="248">
        <v>0</v>
      </c>
      <c r="K152" s="248">
        <v>0</v>
      </c>
      <c r="L152" s="281">
        <v>0</v>
      </c>
      <c r="M152" s="281"/>
      <c r="N152" s="248">
        <v>0</v>
      </c>
      <c r="O152" s="16"/>
      <c r="P152" s="13"/>
    </row>
    <row r="153" spans="1:16" ht="56.25" customHeight="1">
      <c r="A153" s="251" t="s">
        <v>606</v>
      </c>
      <c r="B153" s="18">
        <v>926</v>
      </c>
      <c r="C153" s="18">
        <v>92695</v>
      </c>
      <c r="D153" s="17" t="s">
        <v>73</v>
      </c>
      <c r="E153" s="248">
        <f>(E154+E155)</f>
        <v>7000</v>
      </c>
      <c r="F153" s="248">
        <f>(F154+F155)</f>
        <v>1000</v>
      </c>
      <c r="G153" s="248">
        <v>1000</v>
      </c>
      <c r="H153" s="248">
        <v>0</v>
      </c>
      <c r="I153" s="248">
        <v>0</v>
      </c>
      <c r="J153" s="248">
        <v>0</v>
      </c>
      <c r="K153" s="248">
        <v>0</v>
      </c>
      <c r="L153" s="280" t="s">
        <v>72</v>
      </c>
      <c r="M153" s="280"/>
      <c r="N153" s="248">
        <f>(N154+N155)</f>
        <v>0</v>
      </c>
      <c r="O153" s="16" t="s">
        <v>71</v>
      </c>
      <c r="P153" s="13"/>
    </row>
    <row r="154" spans="1:16" ht="12.75" customHeight="1">
      <c r="A154" s="251"/>
      <c r="B154" s="251"/>
      <c r="C154" s="251"/>
      <c r="D154" s="17" t="s">
        <v>70</v>
      </c>
      <c r="E154" s="248">
        <v>7000</v>
      </c>
      <c r="F154" s="248">
        <f>G154+J154++L154+N154</f>
        <v>1000</v>
      </c>
      <c r="G154" s="248">
        <f>G153</f>
        <v>1000</v>
      </c>
      <c r="H154" s="248">
        <v>0</v>
      </c>
      <c r="I154" s="248">
        <v>0</v>
      </c>
      <c r="J154" s="248">
        <v>0</v>
      </c>
      <c r="K154" s="248">
        <v>0</v>
      </c>
      <c r="L154" s="281">
        <v>0</v>
      </c>
      <c r="M154" s="281"/>
      <c r="N154" s="248">
        <v>0</v>
      </c>
      <c r="O154" s="16"/>
      <c r="P154" s="13"/>
    </row>
    <row r="155" spans="1:16" ht="12.75" customHeight="1">
      <c r="A155" s="251"/>
      <c r="B155" s="251"/>
      <c r="C155" s="251"/>
      <c r="D155" s="17" t="s">
        <v>69</v>
      </c>
      <c r="E155" s="248">
        <v>0</v>
      </c>
      <c r="F155" s="248">
        <f>G155+J155+L155+N155</f>
        <v>0</v>
      </c>
      <c r="G155" s="248">
        <v>0</v>
      </c>
      <c r="H155" s="248">
        <v>0</v>
      </c>
      <c r="I155" s="248">
        <v>0</v>
      </c>
      <c r="J155" s="248">
        <v>0</v>
      </c>
      <c r="K155" s="248">
        <v>0</v>
      </c>
      <c r="L155" s="281">
        <v>0</v>
      </c>
      <c r="M155" s="281"/>
      <c r="N155" s="248">
        <v>0</v>
      </c>
      <c r="O155" s="16"/>
      <c r="P155" s="13"/>
    </row>
    <row r="156" spans="1:16" ht="21" customHeight="1">
      <c r="A156" s="286" t="s">
        <v>30</v>
      </c>
      <c r="B156" s="286"/>
      <c r="C156" s="286"/>
      <c r="D156" s="286"/>
      <c r="E156" s="15">
        <f>SUM(E11+E14+E17+E20+E23+E26+E29+E32+E35+E38+E41+E44+E47+E50+E53+E56+E59+E62+E65+E68+E71+E74+E77+E81+E84+E87+E90+E93+E96+E99+E102+E105+E108+E111+E114+E117+E120+E123+E126+E129+E132+E135+E138+E141+E144+E147+E150+E153)</f>
        <v>86242836.88000001</v>
      </c>
      <c r="F156" s="15">
        <f aca="true" t="shared" si="1" ref="F156:K156">SUM(F11+F14+F17+F20+F23+F26+F29+F32+F35+F38+F41+F44+F47+F50+F53+F56+F59+F62+F65+F68+F71+F74+F77+F81+F84+F87+F90+F93+F96+F99+F102+F105+F108+F111+F114+F117+F120+F123+F126+F129+F132+F135+F138+F141+F144+F147+F150+F153)</f>
        <v>39712882.07000001</v>
      </c>
      <c r="G156" s="15">
        <f t="shared" si="1"/>
        <v>15317602.96</v>
      </c>
      <c r="H156" s="15">
        <f t="shared" si="1"/>
        <v>927756.45</v>
      </c>
      <c r="I156" s="15">
        <f t="shared" si="1"/>
        <v>0</v>
      </c>
      <c r="J156" s="15">
        <f t="shared" si="1"/>
        <v>0</v>
      </c>
      <c r="K156" s="15">
        <f t="shared" si="1"/>
        <v>0</v>
      </c>
      <c r="L156" s="300">
        <f>SUM(L157:L158)</f>
        <v>17230788.48</v>
      </c>
      <c r="M156" s="300"/>
      <c r="N156" s="15">
        <f>SUM(N11+N14+N17+N20+N23+N26+N29+N32+N35+N38+N41+N44+N47+N50+N53+N56+N59+N62+N65+N68+N71+N74+N77+N81+N84+N87+N90+N93+N96+N99+N102+N105+N108+N111+N114+N117+N120+N123+N126+N129+N132+N135+N138+N141+N144+N147+N150+N153)</f>
        <v>6236734.180000001</v>
      </c>
      <c r="O156" s="250" t="s">
        <v>68</v>
      </c>
      <c r="P156" s="13"/>
    </row>
    <row r="157" spans="1:16" ht="21" customHeight="1">
      <c r="A157" s="286" t="s">
        <v>30</v>
      </c>
      <c r="B157" s="286"/>
      <c r="C157" s="286"/>
      <c r="D157" s="249" t="s">
        <v>70</v>
      </c>
      <c r="E157" s="15">
        <f aca="true" t="shared" si="2" ref="E157:K157">SUM(E12+E15+E18+E21+E24+E27+E30+E33+E36+E39+E42+E45+E48+E51+E54+E57+E60+E63+E66+E69+E72+E75+E78+E82+E85+E88+E91+E94+E97+E100+E103+E106+E109+E112+E115+E118+E121+E124+E127+E130+E133+E136+E139+E142+E145+E148+E151+E154)</f>
        <v>7306455.21</v>
      </c>
      <c r="F157" s="15">
        <f t="shared" si="2"/>
        <v>1339849.31</v>
      </c>
      <c r="G157" s="15">
        <f t="shared" si="2"/>
        <v>757485.03</v>
      </c>
      <c r="H157" s="15">
        <f t="shared" si="2"/>
        <v>23061</v>
      </c>
      <c r="I157" s="15">
        <f t="shared" si="2"/>
        <v>0</v>
      </c>
      <c r="J157" s="15">
        <f t="shared" si="2"/>
        <v>0</v>
      </c>
      <c r="K157" s="15">
        <f t="shared" si="2"/>
        <v>0</v>
      </c>
      <c r="L157" s="298">
        <v>358270</v>
      </c>
      <c r="M157" s="298"/>
      <c r="N157" s="15">
        <f>SUM(N12+N15+N18+N21+N24+N27+N30+N33+N36+N39+N42+N45+N48+N51+N54+N57+N60+N63+N66+N69+N72+N75+N78+N82+N85+N88+N91+N94+N97+N100+N103+N106+N109+N112+N115+N118+N121+N124+N127+N130+N133+N136+N139+N142+N145+N148+N151+N154)</f>
        <v>201033.28</v>
      </c>
      <c r="O157" s="14" t="s">
        <v>68</v>
      </c>
      <c r="P157" s="13"/>
    </row>
    <row r="158" spans="1:16" ht="21" customHeight="1">
      <c r="A158" s="286" t="s">
        <v>30</v>
      </c>
      <c r="B158" s="286"/>
      <c r="C158" s="286"/>
      <c r="D158" s="249" t="s">
        <v>69</v>
      </c>
      <c r="E158" s="15">
        <f aca="true" t="shared" si="3" ref="E158:K158">SUM(E13+E16+E19+E22+E25+E28+E31+E34+E37+E40+E43+E46+E49+E52+E55+E58+E61+E64+E67+E70+E73+E76+E79+E83+E86+E89+E92+E95+E98+E101+E104+E107+E110+E113+E116+E119+E122+E125+E128+E131+E134+E137+E140+E143+E146+E149+E152+E155)</f>
        <v>77862625.81</v>
      </c>
      <c r="F158" s="15">
        <f t="shared" si="3"/>
        <v>37399792.900000006</v>
      </c>
      <c r="G158" s="15">
        <f t="shared" si="3"/>
        <v>13598564.07</v>
      </c>
      <c r="H158" s="15">
        <f t="shared" si="3"/>
        <v>904695.45</v>
      </c>
      <c r="I158" s="15">
        <f t="shared" si="3"/>
        <v>0</v>
      </c>
      <c r="J158" s="15">
        <f t="shared" si="3"/>
        <v>0</v>
      </c>
      <c r="K158" s="15">
        <f t="shared" si="3"/>
        <v>0</v>
      </c>
      <c r="L158" s="298">
        <v>16872518.48</v>
      </c>
      <c r="M158" s="298"/>
      <c r="N158" s="15">
        <f>SUM(N13+N16+N19+N22+N25+N28+N31+N34+N37+N40+N43+N46+N49+N52+N55+N58+N61+N64+N67+N70+N73+N76+N79+N83+N86+N89+N92+N95+N98+N101+N104+N107+N110+N113+N116+N119+N122+N125+N128+N131+N134+N137+N140+N143+N146+N149+N152+N155)</f>
        <v>6035700.9</v>
      </c>
      <c r="O158" s="14" t="s">
        <v>68</v>
      </c>
      <c r="P158" s="13"/>
    </row>
    <row r="159" spans="1:15" ht="4.5" customHeight="1">
      <c r="A159" s="11"/>
      <c r="B159" s="11"/>
      <c r="C159" s="11"/>
      <c r="D159" s="11"/>
      <c r="E159" s="11"/>
      <c r="F159" s="11"/>
      <c r="G159" s="12"/>
      <c r="H159" s="12"/>
      <c r="I159" s="12"/>
      <c r="J159" s="11"/>
      <c r="K159" s="11"/>
      <c r="L159" s="299"/>
      <c r="M159" s="299"/>
      <c r="N159" s="11"/>
      <c r="O159" s="11"/>
    </row>
    <row r="160" spans="1:15" ht="12.75" customHeight="1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</row>
    <row r="161" spans="1:15" ht="12.75" customHeight="1">
      <c r="A161" s="301" t="s">
        <v>67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</row>
    <row r="162" spans="1:15" ht="12.75" customHeight="1">
      <c r="A162" s="297" t="s">
        <v>66</v>
      </c>
      <c r="B162" s="297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</row>
    <row r="163" spans="1:15" ht="12.75" customHeight="1">
      <c r="A163" s="297" t="s">
        <v>65</v>
      </c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</row>
    <row r="164" spans="1:15" ht="12.75" customHeight="1">
      <c r="A164" s="297" t="s">
        <v>64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</row>
    <row r="165" spans="1:15" ht="7.5" customHeight="1">
      <c r="A165" s="297" t="s">
        <v>63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</row>
    <row r="166" spans="1:15" ht="21" customHeight="1">
      <c r="A166" s="297" t="s">
        <v>62</v>
      </c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</row>
    <row r="167" spans="1:15" ht="12.75">
      <c r="A167" s="6"/>
      <c r="B167" s="6"/>
      <c r="C167" s="6"/>
      <c r="D167" s="6"/>
      <c r="E167" s="10"/>
      <c r="F167" s="9"/>
      <c r="G167" s="7"/>
      <c r="H167" s="7"/>
      <c r="I167" s="8"/>
      <c r="J167" s="8"/>
      <c r="K167" s="8"/>
      <c r="L167" s="8"/>
      <c r="M167" s="7"/>
      <c r="N167" s="7"/>
      <c r="O167" s="6"/>
    </row>
    <row r="169" ht="12.75">
      <c r="F169" s="5"/>
    </row>
  </sheetData>
  <sheetProtection selectLockedCells="1" selectUnlockedCells="1"/>
  <mergeCells count="174">
    <mergeCell ref="L108:M108"/>
    <mergeCell ref="L109:M109"/>
    <mergeCell ref="L110:M110"/>
    <mergeCell ref="L85:M85"/>
    <mergeCell ref="L86:M86"/>
    <mergeCell ref="A161:O161"/>
    <mergeCell ref="L145:M145"/>
    <mergeCell ref="L146:M146"/>
    <mergeCell ref="L147:M147"/>
    <mergeCell ref="L148:M148"/>
    <mergeCell ref="A164:O164"/>
    <mergeCell ref="L151:M151"/>
    <mergeCell ref="L152:M152"/>
    <mergeCell ref="L153:M153"/>
    <mergeCell ref="L154:M154"/>
    <mergeCell ref="L155:M155"/>
    <mergeCell ref="A156:D156"/>
    <mergeCell ref="L156:M156"/>
    <mergeCell ref="A165:O165"/>
    <mergeCell ref="A166:O166"/>
    <mergeCell ref="A157:C157"/>
    <mergeCell ref="L157:M157"/>
    <mergeCell ref="A158:C158"/>
    <mergeCell ref="L158:M158"/>
    <mergeCell ref="L159:M159"/>
    <mergeCell ref="A160:O160"/>
    <mergeCell ref="A162:O162"/>
    <mergeCell ref="A163:O163"/>
    <mergeCell ref="L149:M149"/>
    <mergeCell ref="L150:M150"/>
    <mergeCell ref="L139:M139"/>
    <mergeCell ref="L140:M140"/>
    <mergeCell ref="L141:M141"/>
    <mergeCell ref="L142:M142"/>
    <mergeCell ref="L143:M143"/>
    <mergeCell ref="L144:M144"/>
    <mergeCell ref="L136:M136"/>
    <mergeCell ref="L137:M137"/>
    <mergeCell ref="L138:M138"/>
    <mergeCell ref="L117:M117"/>
    <mergeCell ref="L130:M130"/>
    <mergeCell ref="L131:M131"/>
    <mergeCell ref="L132:M132"/>
    <mergeCell ref="L133:M133"/>
    <mergeCell ref="L134:M134"/>
    <mergeCell ref="L135:M135"/>
    <mergeCell ref="L115:M115"/>
    <mergeCell ref="L116:M116"/>
    <mergeCell ref="L126:M126"/>
    <mergeCell ref="L127:M127"/>
    <mergeCell ref="L128:M128"/>
    <mergeCell ref="L129:M129"/>
    <mergeCell ref="L123:M123"/>
    <mergeCell ref="L120:M120"/>
    <mergeCell ref="L125:M125"/>
    <mergeCell ref="L100:M100"/>
    <mergeCell ref="L101:M101"/>
    <mergeCell ref="L102:M102"/>
    <mergeCell ref="L103:M103"/>
    <mergeCell ref="L104:M104"/>
    <mergeCell ref="L114:M114"/>
    <mergeCell ref="L111:M111"/>
    <mergeCell ref="L112:M112"/>
    <mergeCell ref="L113:M113"/>
    <mergeCell ref="L105:M105"/>
    <mergeCell ref="L91:M91"/>
    <mergeCell ref="L92:M92"/>
    <mergeCell ref="L93:M93"/>
    <mergeCell ref="L94:M94"/>
    <mergeCell ref="L95:M95"/>
    <mergeCell ref="L99:M99"/>
    <mergeCell ref="L96:M96"/>
    <mergeCell ref="L97:M97"/>
    <mergeCell ref="L98:M98"/>
    <mergeCell ref="L79:M79"/>
    <mergeCell ref="L80:M80"/>
    <mergeCell ref="L81:M81"/>
    <mergeCell ref="L82:M82"/>
    <mergeCell ref="L83:M83"/>
    <mergeCell ref="L90:M90"/>
    <mergeCell ref="L87:M87"/>
    <mergeCell ref="L88:M88"/>
    <mergeCell ref="L89:M89"/>
    <mergeCell ref="L84:M84"/>
    <mergeCell ref="L73:M73"/>
    <mergeCell ref="L74:M74"/>
    <mergeCell ref="L75:M75"/>
    <mergeCell ref="L76:M76"/>
    <mergeCell ref="L77:M77"/>
    <mergeCell ref="L78:M78"/>
    <mergeCell ref="K7:K9"/>
    <mergeCell ref="L71:M71"/>
    <mergeCell ref="L72:M72"/>
    <mergeCell ref="L10:M10"/>
    <mergeCell ref="L11:M11"/>
    <mergeCell ref="L12:M12"/>
    <mergeCell ref="L13:M13"/>
    <mergeCell ref="L23:M23"/>
    <mergeCell ref="L24:M24"/>
    <mergeCell ref="L25:M25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106:M106"/>
    <mergeCell ref="L107:M107"/>
    <mergeCell ref="J1:O1"/>
    <mergeCell ref="A2:M2"/>
    <mergeCell ref="M3:O3"/>
    <mergeCell ref="A4:A9"/>
    <mergeCell ref="B4:B9"/>
    <mergeCell ref="C4:C9"/>
    <mergeCell ref="D4:D9"/>
    <mergeCell ref="E4:E9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50:M50"/>
    <mergeCell ref="L51:M51"/>
    <mergeCell ref="L52:M52"/>
    <mergeCell ref="L44:M44"/>
    <mergeCell ref="L45:M45"/>
    <mergeCell ref="L46:M46"/>
    <mergeCell ref="L47:M47"/>
    <mergeCell ref="L48:M48"/>
    <mergeCell ref="L49:M49"/>
    <mergeCell ref="L20:M20"/>
    <mergeCell ref="L21:M21"/>
    <mergeCell ref="L22:M22"/>
    <mergeCell ref="L14:M14"/>
    <mergeCell ref="L15:M15"/>
    <mergeCell ref="L16:M16"/>
    <mergeCell ref="L17:M17"/>
    <mergeCell ref="L18:M18"/>
    <mergeCell ref="L19:M19"/>
    <mergeCell ref="L65:M65"/>
    <mergeCell ref="L66:M66"/>
    <mergeCell ref="L67:M67"/>
    <mergeCell ref="L68:M68"/>
    <mergeCell ref="L69:M69"/>
    <mergeCell ref="L70:M70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view="pageLayout" workbookViewId="0" topLeftCell="A1">
      <selection activeCell="N11" sqref="N11"/>
    </sheetView>
  </sheetViews>
  <sheetFormatPr defaultColWidth="9.33203125" defaultRowHeight="11.25"/>
  <cols>
    <col min="1" max="1" width="4.83203125" style="43" customWidth="1"/>
    <col min="2" max="2" width="6.5" style="43" customWidth="1"/>
    <col min="3" max="3" width="7.5" style="43" customWidth="1"/>
    <col min="4" max="4" width="20.83203125" style="43" customWidth="1"/>
    <col min="5" max="5" width="14.33203125" style="43" customWidth="1"/>
    <col min="6" max="6" width="11.16015625" style="43" customWidth="1"/>
    <col min="7" max="7" width="9.83203125" style="43" customWidth="1"/>
    <col min="8" max="8" width="8.83203125" style="43" customWidth="1"/>
    <col min="9" max="9" width="7" style="43" customWidth="1"/>
    <col min="10" max="10" width="11.5" style="43" customWidth="1"/>
    <col min="11" max="11" width="9.66015625" style="43" customWidth="1"/>
    <col min="12" max="12" width="9.83203125" style="43" customWidth="1"/>
    <col min="13" max="16384" width="9.33203125" style="43" customWidth="1"/>
  </cols>
  <sheetData>
    <row r="1" spans="1:12" ht="31.5" customHeight="1">
      <c r="A1" s="307" t="s">
        <v>149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111"/>
    </row>
    <row r="2" spans="1:12" ht="18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308" t="s">
        <v>0</v>
      </c>
      <c r="L2" s="308"/>
    </row>
    <row r="3" spans="1:12" ht="10.5" customHeight="1">
      <c r="A3" s="302" t="s">
        <v>28</v>
      </c>
      <c r="B3" s="302" t="s">
        <v>1</v>
      </c>
      <c r="C3" s="302" t="s">
        <v>145</v>
      </c>
      <c r="D3" s="303" t="s">
        <v>150</v>
      </c>
      <c r="E3" s="303" t="s">
        <v>142</v>
      </c>
      <c r="F3" s="303"/>
      <c r="G3" s="303"/>
      <c r="H3" s="303"/>
      <c r="I3" s="303"/>
      <c r="J3" s="303"/>
      <c r="K3" s="303"/>
      <c r="L3" s="303" t="s">
        <v>141</v>
      </c>
    </row>
    <row r="4" spans="1:12" ht="19.5" customHeight="1">
      <c r="A4" s="302"/>
      <c r="B4" s="302"/>
      <c r="C4" s="302"/>
      <c r="D4" s="303"/>
      <c r="E4" s="303" t="s">
        <v>151</v>
      </c>
      <c r="F4" s="303" t="s">
        <v>139</v>
      </c>
      <c r="G4" s="303"/>
      <c r="H4" s="303"/>
      <c r="I4" s="303"/>
      <c r="J4" s="303"/>
      <c r="K4" s="303"/>
      <c r="L4" s="303"/>
    </row>
    <row r="5" spans="1:12" ht="19.5" customHeight="1">
      <c r="A5" s="302"/>
      <c r="B5" s="302"/>
      <c r="C5" s="302"/>
      <c r="D5" s="303"/>
      <c r="E5" s="303"/>
      <c r="F5" s="303" t="s">
        <v>138</v>
      </c>
      <c r="G5" s="304" t="s">
        <v>152</v>
      </c>
      <c r="H5" s="305" t="s">
        <v>135</v>
      </c>
      <c r="I5" s="110" t="s">
        <v>23</v>
      </c>
      <c r="J5" s="303" t="s">
        <v>153</v>
      </c>
      <c r="K5" s="305" t="s">
        <v>133</v>
      </c>
      <c r="L5" s="303"/>
    </row>
    <row r="6" spans="1:12" ht="19.5" customHeight="1">
      <c r="A6" s="302"/>
      <c r="B6" s="302"/>
      <c r="C6" s="302"/>
      <c r="D6" s="303"/>
      <c r="E6" s="303"/>
      <c r="F6" s="303"/>
      <c r="G6" s="304"/>
      <c r="H6" s="305"/>
      <c r="I6" s="306" t="s">
        <v>132</v>
      </c>
      <c r="J6" s="303"/>
      <c r="K6" s="303"/>
      <c r="L6" s="303"/>
    </row>
    <row r="7" spans="1:12" ht="29.25" customHeight="1">
      <c r="A7" s="302"/>
      <c r="B7" s="302"/>
      <c r="C7" s="302"/>
      <c r="D7" s="303"/>
      <c r="E7" s="303"/>
      <c r="F7" s="303"/>
      <c r="G7" s="304"/>
      <c r="H7" s="305"/>
      <c r="I7" s="306"/>
      <c r="J7" s="303"/>
      <c r="K7" s="303"/>
      <c r="L7" s="303"/>
    </row>
    <row r="8" spans="1:12" ht="29.25" customHeight="1">
      <c r="A8" s="302"/>
      <c r="B8" s="302"/>
      <c r="C8" s="302"/>
      <c r="D8" s="303"/>
      <c r="E8" s="303"/>
      <c r="F8" s="303"/>
      <c r="G8" s="304"/>
      <c r="H8" s="305"/>
      <c r="I8" s="306"/>
      <c r="J8" s="303"/>
      <c r="K8" s="303"/>
      <c r="L8" s="303"/>
    </row>
    <row r="9" spans="1:12" ht="15.75" customHeight="1" thickBot="1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</row>
    <row r="10" spans="1:12" ht="45" customHeight="1" thickBot="1">
      <c r="A10" s="94" t="s">
        <v>29</v>
      </c>
      <c r="B10" s="94">
        <v>600</v>
      </c>
      <c r="C10" s="94">
        <v>60014</v>
      </c>
      <c r="D10" s="108" t="s">
        <v>154</v>
      </c>
      <c r="E10" s="107">
        <v>330000</v>
      </c>
      <c r="F10" s="107">
        <v>330000</v>
      </c>
      <c r="G10" s="92">
        <v>0</v>
      </c>
      <c r="H10" s="92">
        <v>0</v>
      </c>
      <c r="I10" s="92">
        <v>0</v>
      </c>
      <c r="J10" s="91" t="s">
        <v>155</v>
      </c>
      <c r="K10" s="90">
        <v>0</v>
      </c>
      <c r="L10" s="89" t="s">
        <v>156</v>
      </c>
    </row>
    <row r="11" spans="1:12" ht="95.25" customHeight="1" thickBot="1">
      <c r="A11" s="94" t="s">
        <v>31</v>
      </c>
      <c r="B11" s="94">
        <v>600</v>
      </c>
      <c r="C11" s="94">
        <v>60014</v>
      </c>
      <c r="D11" s="108" t="s">
        <v>157</v>
      </c>
      <c r="E11" s="107">
        <v>451052</v>
      </c>
      <c r="F11" s="107">
        <v>283167</v>
      </c>
      <c r="G11" s="92">
        <v>0</v>
      </c>
      <c r="H11" s="92">
        <v>0</v>
      </c>
      <c r="I11" s="92">
        <v>0</v>
      </c>
      <c r="J11" s="95" t="s">
        <v>262</v>
      </c>
      <c r="K11" s="90">
        <v>0</v>
      </c>
      <c r="L11" s="89" t="s">
        <v>156</v>
      </c>
    </row>
    <row r="12" spans="1:12" ht="83.25" customHeight="1" thickBot="1">
      <c r="A12" s="94" t="s">
        <v>32</v>
      </c>
      <c r="B12" s="94">
        <v>600</v>
      </c>
      <c r="C12" s="94">
        <v>60014</v>
      </c>
      <c r="D12" s="106" t="s">
        <v>159</v>
      </c>
      <c r="E12" s="104">
        <v>1546864</v>
      </c>
      <c r="F12" s="104">
        <v>1546864</v>
      </c>
      <c r="G12" s="92">
        <v>0</v>
      </c>
      <c r="H12" s="92">
        <v>0</v>
      </c>
      <c r="I12" s="92">
        <v>0</v>
      </c>
      <c r="J12" s="91" t="s">
        <v>158</v>
      </c>
      <c r="K12" s="90">
        <v>0</v>
      </c>
      <c r="L12" s="89" t="s">
        <v>156</v>
      </c>
    </row>
    <row r="13" spans="1:12" ht="74.25" customHeight="1" thickBot="1">
      <c r="A13" s="94" t="s">
        <v>33</v>
      </c>
      <c r="B13" s="94">
        <v>600</v>
      </c>
      <c r="C13" s="94">
        <v>60014</v>
      </c>
      <c r="D13" s="106" t="s">
        <v>160</v>
      </c>
      <c r="E13" s="104">
        <v>20000</v>
      </c>
      <c r="F13" s="104">
        <v>20000</v>
      </c>
      <c r="G13" s="92">
        <v>0</v>
      </c>
      <c r="H13" s="92">
        <v>0</v>
      </c>
      <c r="I13" s="92">
        <v>0</v>
      </c>
      <c r="J13" s="91" t="s">
        <v>158</v>
      </c>
      <c r="K13" s="90">
        <v>0</v>
      </c>
      <c r="L13" s="89" t="s">
        <v>156</v>
      </c>
    </row>
    <row r="14" spans="1:12" ht="93" customHeight="1" thickBot="1">
      <c r="A14" s="94" t="s">
        <v>34</v>
      </c>
      <c r="B14" s="94">
        <v>600</v>
      </c>
      <c r="C14" s="94">
        <v>60014</v>
      </c>
      <c r="D14" s="106" t="s">
        <v>161</v>
      </c>
      <c r="E14" s="104">
        <v>2008228</v>
      </c>
      <c r="F14" s="104">
        <v>1007714</v>
      </c>
      <c r="G14" s="92">
        <v>0</v>
      </c>
      <c r="H14" s="92">
        <v>0</v>
      </c>
      <c r="I14" s="92">
        <v>0</v>
      </c>
      <c r="J14" s="95" t="s">
        <v>162</v>
      </c>
      <c r="K14" s="90">
        <v>0</v>
      </c>
      <c r="L14" s="89" t="s">
        <v>156</v>
      </c>
    </row>
    <row r="15" spans="1:12" ht="123" customHeight="1" thickBot="1">
      <c r="A15" s="94" t="s">
        <v>35</v>
      </c>
      <c r="B15" s="94">
        <v>600</v>
      </c>
      <c r="C15" s="94">
        <v>60014</v>
      </c>
      <c r="D15" s="106" t="s">
        <v>163</v>
      </c>
      <c r="E15" s="104">
        <v>50000</v>
      </c>
      <c r="F15" s="104">
        <v>50000</v>
      </c>
      <c r="G15" s="92">
        <v>0</v>
      </c>
      <c r="H15" s="92">
        <v>0</v>
      </c>
      <c r="I15" s="92">
        <v>0</v>
      </c>
      <c r="J15" s="91" t="s">
        <v>155</v>
      </c>
      <c r="K15" s="90">
        <v>0</v>
      </c>
      <c r="L15" s="89" t="s">
        <v>156</v>
      </c>
    </row>
    <row r="16" spans="1:12" ht="112.5" customHeight="1" thickBot="1">
      <c r="A16" s="94" t="s">
        <v>120</v>
      </c>
      <c r="B16" s="94">
        <v>600</v>
      </c>
      <c r="C16" s="94">
        <v>60014</v>
      </c>
      <c r="D16" s="106" t="s">
        <v>241</v>
      </c>
      <c r="E16" s="104">
        <v>79021</v>
      </c>
      <c r="F16" s="104">
        <v>79021</v>
      </c>
      <c r="G16" s="92">
        <v>0</v>
      </c>
      <c r="H16" s="92">
        <v>0</v>
      </c>
      <c r="I16" s="92">
        <v>0</v>
      </c>
      <c r="J16" s="91" t="s">
        <v>155</v>
      </c>
      <c r="K16" s="90">
        <v>0</v>
      </c>
      <c r="L16" s="89" t="s">
        <v>156</v>
      </c>
    </row>
    <row r="17" spans="1:12" ht="137.25" customHeight="1" thickBot="1">
      <c r="A17" s="94" t="s">
        <v>118</v>
      </c>
      <c r="B17" s="94">
        <v>600</v>
      </c>
      <c r="C17" s="94">
        <v>60014</v>
      </c>
      <c r="D17" s="106" t="s">
        <v>164</v>
      </c>
      <c r="E17" s="104">
        <v>50000</v>
      </c>
      <c r="F17" s="104">
        <v>50000</v>
      </c>
      <c r="G17" s="92">
        <v>0</v>
      </c>
      <c r="H17" s="92">
        <v>0</v>
      </c>
      <c r="I17" s="92">
        <v>0</v>
      </c>
      <c r="J17" s="91" t="s">
        <v>155</v>
      </c>
      <c r="K17" s="90">
        <v>0</v>
      </c>
      <c r="L17" s="89" t="s">
        <v>156</v>
      </c>
    </row>
    <row r="18" spans="1:12" ht="93" customHeight="1" thickBot="1">
      <c r="A18" s="94" t="s">
        <v>116</v>
      </c>
      <c r="B18" s="94">
        <v>600</v>
      </c>
      <c r="C18" s="94">
        <v>60014</v>
      </c>
      <c r="D18" s="106" t="s">
        <v>165</v>
      </c>
      <c r="E18" s="104">
        <v>65000</v>
      </c>
      <c r="F18" s="104">
        <v>65000</v>
      </c>
      <c r="G18" s="92">
        <v>0</v>
      </c>
      <c r="H18" s="92">
        <v>0</v>
      </c>
      <c r="I18" s="92">
        <v>0</v>
      </c>
      <c r="J18" s="91" t="s">
        <v>155</v>
      </c>
      <c r="K18" s="90">
        <v>0</v>
      </c>
      <c r="L18" s="89" t="s">
        <v>156</v>
      </c>
    </row>
    <row r="19" spans="1:12" ht="105.75" customHeight="1" thickBot="1">
      <c r="A19" s="94" t="s">
        <v>114</v>
      </c>
      <c r="B19" s="94">
        <v>600</v>
      </c>
      <c r="C19" s="94">
        <v>60014</v>
      </c>
      <c r="D19" s="106" t="s">
        <v>166</v>
      </c>
      <c r="E19" s="104">
        <v>65000</v>
      </c>
      <c r="F19" s="104">
        <v>65000</v>
      </c>
      <c r="G19" s="92">
        <v>0</v>
      </c>
      <c r="H19" s="92">
        <v>0</v>
      </c>
      <c r="I19" s="92">
        <v>0</v>
      </c>
      <c r="J19" s="91" t="s">
        <v>155</v>
      </c>
      <c r="K19" s="90">
        <v>0</v>
      </c>
      <c r="L19" s="89" t="s">
        <v>156</v>
      </c>
    </row>
    <row r="20" spans="1:12" ht="93.75" customHeight="1" thickBot="1">
      <c r="A20" s="94" t="s">
        <v>111</v>
      </c>
      <c r="B20" s="94">
        <v>600</v>
      </c>
      <c r="C20" s="94">
        <v>60014</v>
      </c>
      <c r="D20" s="106" t="s">
        <v>167</v>
      </c>
      <c r="E20" s="104">
        <v>64458</v>
      </c>
      <c r="F20" s="104">
        <v>64458</v>
      </c>
      <c r="G20" s="92">
        <v>0</v>
      </c>
      <c r="H20" s="92">
        <v>0</v>
      </c>
      <c r="I20" s="92">
        <v>0</v>
      </c>
      <c r="J20" s="91" t="s">
        <v>155</v>
      </c>
      <c r="K20" s="90">
        <v>0</v>
      </c>
      <c r="L20" s="89" t="s">
        <v>156</v>
      </c>
    </row>
    <row r="21" spans="1:12" ht="205.5" customHeight="1" thickBot="1">
      <c r="A21" s="94" t="s">
        <v>107</v>
      </c>
      <c r="B21" s="94">
        <v>600</v>
      </c>
      <c r="C21" s="94">
        <v>60014</v>
      </c>
      <c r="D21" s="105" t="s">
        <v>168</v>
      </c>
      <c r="E21" s="104">
        <v>1573695</v>
      </c>
      <c r="F21" s="104">
        <v>773695</v>
      </c>
      <c r="G21" s="92">
        <v>0</v>
      </c>
      <c r="H21" s="92">
        <v>0</v>
      </c>
      <c r="I21" s="92">
        <v>0</v>
      </c>
      <c r="J21" s="91" t="s">
        <v>155</v>
      </c>
      <c r="K21" s="103">
        <v>800000</v>
      </c>
      <c r="L21" s="89" t="s">
        <v>156</v>
      </c>
    </row>
    <row r="22" spans="1:12" ht="96" customHeight="1">
      <c r="A22" s="94" t="s">
        <v>105</v>
      </c>
      <c r="B22" s="94">
        <v>630</v>
      </c>
      <c r="C22" s="94">
        <v>63095</v>
      </c>
      <c r="D22" s="91" t="s">
        <v>169</v>
      </c>
      <c r="E22" s="93">
        <f>F22</f>
        <v>6765</v>
      </c>
      <c r="F22" s="93">
        <v>6765</v>
      </c>
      <c r="G22" s="92">
        <v>0</v>
      </c>
      <c r="H22" s="92">
        <v>0</v>
      </c>
      <c r="I22" s="92">
        <v>0</v>
      </c>
      <c r="J22" s="91" t="s">
        <v>79</v>
      </c>
      <c r="K22" s="90">
        <v>0</v>
      </c>
      <c r="L22" s="89" t="s">
        <v>71</v>
      </c>
    </row>
    <row r="23" spans="1:12" ht="68.25" customHeight="1">
      <c r="A23" s="94" t="s">
        <v>103</v>
      </c>
      <c r="B23" s="94">
        <v>700</v>
      </c>
      <c r="C23" s="94">
        <v>70005</v>
      </c>
      <c r="D23" s="95" t="s">
        <v>271</v>
      </c>
      <c r="E23" s="93">
        <f>F23</f>
        <v>695870</v>
      </c>
      <c r="F23" s="93">
        <v>695870</v>
      </c>
      <c r="G23" s="92">
        <v>0</v>
      </c>
      <c r="H23" s="92">
        <v>0</v>
      </c>
      <c r="I23" s="92">
        <v>0</v>
      </c>
      <c r="J23" s="91" t="s">
        <v>79</v>
      </c>
      <c r="K23" s="90">
        <v>0</v>
      </c>
      <c r="L23" s="89" t="s">
        <v>71</v>
      </c>
    </row>
    <row r="24" spans="1:12" ht="67.5" customHeight="1">
      <c r="A24" s="94" t="s">
        <v>100</v>
      </c>
      <c r="B24" s="94">
        <v>750</v>
      </c>
      <c r="C24" s="94">
        <v>75020</v>
      </c>
      <c r="D24" s="95" t="s">
        <v>171</v>
      </c>
      <c r="E24" s="93">
        <f>F24</f>
        <v>15000</v>
      </c>
      <c r="F24" s="93">
        <v>15000</v>
      </c>
      <c r="G24" s="92">
        <v>0</v>
      </c>
      <c r="H24" s="92">
        <v>0</v>
      </c>
      <c r="I24" s="92">
        <v>0</v>
      </c>
      <c r="J24" s="91" t="s">
        <v>79</v>
      </c>
      <c r="K24" s="90">
        <v>0</v>
      </c>
      <c r="L24" s="89" t="s">
        <v>71</v>
      </c>
    </row>
    <row r="25" spans="1:12" ht="105.75" customHeight="1">
      <c r="A25" s="94" t="s">
        <v>97</v>
      </c>
      <c r="B25" s="94">
        <v>750</v>
      </c>
      <c r="C25" s="94">
        <v>75020</v>
      </c>
      <c r="D25" s="91" t="s">
        <v>295</v>
      </c>
      <c r="E25" s="93">
        <f>F25</f>
        <v>20000</v>
      </c>
      <c r="F25" s="93">
        <v>20000</v>
      </c>
      <c r="G25" s="92">
        <v>0</v>
      </c>
      <c r="H25" s="92">
        <v>0</v>
      </c>
      <c r="I25" s="92">
        <v>0</v>
      </c>
      <c r="J25" s="91" t="s">
        <v>79</v>
      </c>
      <c r="K25" s="90">
        <v>0</v>
      </c>
      <c r="L25" s="89" t="s">
        <v>71</v>
      </c>
    </row>
    <row r="26" spans="1:12" ht="60" customHeight="1">
      <c r="A26" s="94" t="s">
        <v>93</v>
      </c>
      <c r="B26" s="94">
        <v>750</v>
      </c>
      <c r="C26" s="94">
        <v>75020</v>
      </c>
      <c r="D26" s="91" t="s">
        <v>449</v>
      </c>
      <c r="E26" s="93">
        <f>F26</f>
        <v>15191</v>
      </c>
      <c r="F26" s="93">
        <v>15191</v>
      </c>
      <c r="G26" s="92">
        <v>0</v>
      </c>
      <c r="H26" s="92">
        <v>0</v>
      </c>
      <c r="I26" s="92">
        <v>0</v>
      </c>
      <c r="J26" s="91" t="s">
        <v>79</v>
      </c>
      <c r="K26" s="90">
        <v>0</v>
      </c>
      <c r="L26" s="89" t="s">
        <v>71</v>
      </c>
    </row>
    <row r="27" spans="1:12" ht="63.75" customHeight="1">
      <c r="A27" s="94" t="s">
        <v>89</v>
      </c>
      <c r="B27" s="94">
        <v>801</v>
      </c>
      <c r="C27" s="94">
        <v>80195</v>
      </c>
      <c r="D27" s="95" t="s">
        <v>187</v>
      </c>
      <c r="E27" s="93">
        <v>651540</v>
      </c>
      <c r="F27" s="93">
        <v>451540</v>
      </c>
      <c r="G27" s="92">
        <v>0</v>
      </c>
      <c r="H27" s="92">
        <v>0</v>
      </c>
      <c r="I27" s="92">
        <v>0</v>
      </c>
      <c r="J27" s="91" t="s">
        <v>284</v>
      </c>
      <c r="K27" s="90">
        <v>0</v>
      </c>
      <c r="L27" s="89" t="s">
        <v>186</v>
      </c>
    </row>
    <row r="28" spans="1:12" ht="41.25" customHeight="1">
      <c r="A28" s="94" t="s">
        <v>86</v>
      </c>
      <c r="B28" s="94">
        <v>801</v>
      </c>
      <c r="C28" s="94">
        <v>80195</v>
      </c>
      <c r="D28" s="95" t="s">
        <v>250</v>
      </c>
      <c r="E28" s="93">
        <f>F28</f>
        <v>57036</v>
      </c>
      <c r="F28" s="93">
        <v>57036</v>
      </c>
      <c r="G28" s="92">
        <v>0</v>
      </c>
      <c r="H28" s="92">
        <v>0</v>
      </c>
      <c r="I28" s="92">
        <v>0</v>
      </c>
      <c r="J28" s="91" t="s">
        <v>79</v>
      </c>
      <c r="K28" s="90">
        <v>0</v>
      </c>
      <c r="L28" s="89" t="s">
        <v>200</v>
      </c>
    </row>
    <row r="29" spans="1:12" ht="78.75" customHeight="1">
      <c r="A29" s="102" t="s">
        <v>83</v>
      </c>
      <c r="B29" s="102">
        <v>852</v>
      </c>
      <c r="C29" s="102">
        <v>85202</v>
      </c>
      <c r="D29" s="113" t="s">
        <v>174</v>
      </c>
      <c r="E29" s="100">
        <v>228700</v>
      </c>
      <c r="F29" s="99">
        <v>93700</v>
      </c>
      <c r="G29" s="92">
        <v>0</v>
      </c>
      <c r="H29" s="99">
        <v>0</v>
      </c>
      <c r="I29" s="99">
        <v>0</v>
      </c>
      <c r="J29" s="98" t="s">
        <v>249</v>
      </c>
      <c r="K29" s="97">
        <v>0</v>
      </c>
      <c r="L29" s="96" t="s">
        <v>175</v>
      </c>
    </row>
    <row r="30" spans="1:12" ht="51" customHeight="1">
      <c r="A30" s="102" t="s">
        <v>81</v>
      </c>
      <c r="B30" s="102">
        <v>852</v>
      </c>
      <c r="C30" s="102">
        <v>85202</v>
      </c>
      <c r="D30" s="101" t="s">
        <v>246</v>
      </c>
      <c r="E30" s="100">
        <v>18000</v>
      </c>
      <c r="F30" s="99">
        <v>18000</v>
      </c>
      <c r="G30" s="92">
        <v>0</v>
      </c>
      <c r="H30" s="99">
        <v>0</v>
      </c>
      <c r="I30" s="99">
        <v>0</v>
      </c>
      <c r="J30" s="98" t="s">
        <v>155</v>
      </c>
      <c r="K30" s="97">
        <v>0</v>
      </c>
      <c r="L30" s="96" t="s">
        <v>245</v>
      </c>
    </row>
    <row r="31" spans="1:12" ht="49.5" customHeight="1">
      <c r="A31" s="94" t="s">
        <v>78</v>
      </c>
      <c r="B31" s="94">
        <v>853</v>
      </c>
      <c r="C31" s="94">
        <v>85333</v>
      </c>
      <c r="D31" s="95" t="s">
        <v>177</v>
      </c>
      <c r="E31" s="93">
        <v>95000</v>
      </c>
      <c r="F31" s="93">
        <v>95000</v>
      </c>
      <c r="G31" s="92">
        <v>0</v>
      </c>
      <c r="H31" s="92">
        <v>0</v>
      </c>
      <c r="I31" s="92">
        <v>0</v>
      </c>
      <c r="J31" s="91" t="s">
        <v>155</v>
      </c>
      <c r="K31" s="90">
        <v>0</v>
      </c>
      <c r="L31" s="89" t="s">
        <v>178</v>
      </c>
    </row>
    <row r="32" spans="1:12" ht="60" customHeight="1">
      <c r="A32" s="94" t="s">
        <v>76</v>
      </c>
      <c r="B32" s="94">
        <v>854</v>
      </c>
      <c r="C32" s="94">
        <v>85403</v>
      </c>
      <c r="D32" s="91" t="s">
        <v>180</v>
      </c>
      <c r="E32" s="93">
        <v>122795</v>
      </c>
      <c r="F32" s="93">
        <v>122795</v>
      </c>
      <c r="G32" s="92">
        <v>0</v>
      </c>
      <c r="H32" s="92">
        <v>0</v>
      </c>
      <c r="I32" s="92">
        <v>0</v>
      </c>
      <c r="J32" s="91" t="s">
        <v>155</v>
      </c>
      <c r="K32" s="90">
        <v>0</v>
      </c>
      <c r="L32" s="89" t="s">
        <v>181</v>
      </c>
    </row>
    <row r="33" spans="1:12" ht="117" customHeight="1">
      <c r="A33" s="94" t="s">
        <v>74</v>
      </c>
      <c r="B33" s="94">
        <v>854</v>
      </c>
      <c r="C33" s="94">
        <v>85410</v>
      </c>
      <c r="D33" s="91" t="s">
        <v>243</v>
      </c>
      <c r="E33" s="93">
        <f>F33</f>
        <v>102980</v>
      </c>
      <c r="F33" s="93">
        <v>102980</v>
      </c>
      <c r="G33" s="92">
        <v>0</v>
      </c>
      <c r="H33" s="92">
        <v>0</v>
      </c>
      <c r="I33" s="92">
        <v>0</v>
      </c>
      <c r="J33" s="91" t="s">
        <v>79</v>
      </c>
      <c r="K33" s="90">
        <v>0</v>
      </c>
      <c r="L33" s="89" t="s">
        <v>186</v>
      </c>
    </row>
    <row r="34" spans="1:12" ht="80.25" customHeight="1">
      <c r="A34" s="94" t="s">
        <v>148</v>
      </c>
      <c r="B34" s="94">
        <v>854</v>
      </c>
      <c r="C34" s="94">
        <v>85410</v>
      </c>
      <c r="D34" s="91" t="s">
        <v>185</v>
      </c>
      <c r="E34" s="93">
        <v>151290</v>
      </c>
      <c r="F34" s="93">
        <v>151290</v>
      </c>
      <c r="G34" s="92"/>
      <c r="H34" s="92"/>
      <c r="I34" s="92"/>
      <c r="J34" s="91" t="s">
        <v>79</v>
      </c>
      <c r="K34" s="90">
        <v>0</v>
      </c>
      <c r="L34" s="89" t="s">
        <v>71</v>
      </c>
    </row>
    <row r="35" spans="1:12" ht="57" customHeight="1">
      <c r="A35" s="94" t="s">
        <v>170</v>
      </c>
      <c r="B35" s="94">
        <v>855</v>
      </c>
      <c r="C35" s="94">
        <v>85510</v>
      </c>
      <c r="D35" s="91" t="s">
        <v>256</v>
      </c>
      <c r="E35" s="93">
        <v>102730</v>
      </c>
      <c r="F35" s="93">
        <v>102730</v>
      </c>
      <c r="G35" s="92"/>
      <c r="H35" s="92"/>
      <c r="I35" s="92"/>
      <c r="J35" s="91" t="s">
        <v>79</v>
      </c>
      <c r="K35" s="90">
        <v>0</v>
      </c>
      <c r="L35" s="89" t="s">
        <v>255</v>
      </c>
    </row>
    <row r="36" spans="1:12" ht="37.5" customHeight="1">
      <c r="A36" s="302" t="s">
        <v>182</v>
      </c>
      <c r="B36" s="302"/>
      <c r="C36" s="302"/>
      <c r="D36" s="302"/>
      <c r="E36" s="88">
        <f>SUM(E10:E35)</f>
        <v>8586215</v>
      </c>
      <c r="F36" s="88">
        <f>SUM(F10:F35)</f>
        <v>6282816</v>
      </c>
      <c r="G36" s="87">
        <f>SUM(G10:G35)</f>
        <v>0</v>
      </c>
      <c r="H36" s="87">
        <f>SUM(H10:H35)</f>
        <v>0</v>
      </c>
      <c r="I36" s="87">
        <f>SUM(I10:I35)</f>
        <v>0</v>
      </c>
      <c r="J36" s="112">
        <v>1503399</v>
      </c>
      <c r="K36" s="87">
        <f>SUM(K10:K35)</f>
        <v>800000</v>
      </c>
      <c r="L36" s="86" t="s">
        <v>68</v>
      </c>
    </row>
    <row r="37" spans="1:12" ht="16.5" customHeight="1">
      <c r="A37" s="114"/>
      <c r="B37" s="114"/>
      <c r="C37" s="114"/>
      <c r="D37" s="114"/>
      <c r="E37" s="115"/>
      <c r="F37" s="114"/>
      <c r="G37" s="114"/>
      <c r="H37" s="114"/>
      <c r="I37" s="114"/>
      <c r="J37" s="114"/>
      <c r="K37" s="114"/>
      <c r="L37" s="114"/>
    </row>
    <row r="38" spans="1:12" ht="12.75">
      <c r="A38" s="114" t="s">
        <v>183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114" t="s">
        <v>65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85" t="s">
        <v>64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2.75">
      <c r="A41" s="85" t="s">
        <v>184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2.75">
      <c r="A42" s="85" t="s">
        <v>62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6" ht="12.75">
      <c r="E46" s="44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6:D36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horizontalDpi="600" verticalDpi="600" orientation="portrait" paperSize="9" scale="97" r:id="rId1"/>
  <headerFooter alignWithMargins="0">
    <oddHeader>&amp;R&amp;9Załącznik nr &amp;A
do uchwały Rady Powiatu w Opatowie nr LXXXVI.84.2023 
z dnia 28 listopada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9"/>
  <sheetViews>
    <sheetView zoomScalePageLayoutView="0" workbookViewId="0" topLeftCell="A1">
      <selection activeCell="L6" sqref="L6"/>
    </sheetView>
  </sheetViews>
  <sheetFormatPr defaultColWidth="9.33203125" defaultRowHeight="11.25"/>
  <cols>
    <col min="1" max="1" width="4.66015625" style="166" customWidth="1"/>
    <col min="2" max="2" width="23.66015625" style="166" customWidth="1"/>
    <col min="3" max="3" width="10.66015625" style="166" customWidth="1"/>
    <col min="4" max="4" width="11.33203125" style="166" customWidth="1"/>
    <col min="5" max="5" width="5.83203125" style="166" customWidth="1"/>
    <col min="6" max="6" width="7.16015625" style="166" customWidth="1"/>
    <col min="7" max="7" width="19" style="166" customWidth="1"/>
    <col min="8" max="8" width="12.16015625" style="166" customWidth="1"/>
    <col min="9" max="9" width="14.33203125" style="166" customWidth="1"/>
    <col min="10" max="16384" width="9.33203125" style="166" customWidth="1"/>
  </cols>
  <sheetData>
    <row r="1" spans="1:9" ht="40.5" customHeight="1">
      <c r="A1" s="167"/>
      <c r="B1" s="167"/>
      <c r="C1" s="167"/>
      <c r="D1" s="167"/>
      <c r="E1" s="167"/>
      <c r="F1" s="167"/>
      <c r="G1" s="323" t="s">
        <v>607</v>
      </c>
      <c r="H1" s="323"/>
      <c r="I1" s="323"/>
    </row>
    <row r="2" spans="1:9" ht="12.75" customHeight="1">
      <c r="A2" s="324" t="s">
        <v>405</v>
      </c>
      <c r="B2" s="324"/>
      <c r="C2" s="324"/>
      <c r="D2" s="324"/>
      <c r="E2" s="324"/>
      <c r="F2" s="324"/>
      <c r="G2" s="324"/>
      <c r="H2" s="324"/>
      <c r="I2" s="324"/>
    </row>
    <row r="3" spans="1:9" ht="12.75">
      <c r="A3" s="324"/>
      <c r="B3" s="324"/>
      <c r="C3" s="324"/>
      <c r="D3" s="324"/>
      <c r="E3" s="324"/>
      <c r="F3" s="324"/>
      <c r="G3" s="324"/>
      <c r="H3" s="324"/>
      <c r="I3" s="324"/>
    </row>
    <row r="4" spans="1:9" ht="12.75">
      <c r="A4" s="324"/>
      <c r="B4" s="324"/>
      <c r="C4" s="324"/>
      <c r="D4" s="324"/>
      <c r="E4" s="324"/>
      <c r="F4" s="324"/>
      <c r="G4" s="324"/>
      <c r="H4" s="324"/>
      <c r="I4" s="324"/>
    </row>
    <row r="5" spans="1:9" ht="12.75">
      <c r="A5" s="218"/>
      <c r="B5" s="218"/>
      <c r="C5" s="218"/>
      <c r="D5" s="218"/>
      <c r="E5" s="218"/>
      <c r="F5" s="218"/>
      <c r="G5" s="218"/>
      <c r="H5" s="218"/>
      <c r="I5" s="218"/>
    </row>
    <row r="6" spans="1:9" ht="22.5" customHeight="1">
      <c r="A6" s="325" t="s">
        <v>404</v>
      </c>
      <c r="B6" s="325" t="s">
        <v>403</v>
      </c>
      <c r="C6" s="325" t="s">
        <v>402</v>
      </c>
      <c r="D6" s="325" t="s">
        <v>141</v>
      </c>
      <c r="E6" s="325" t="s">
        <v>1</v>
      </c>
      <c r="F6" s="325" t="s">
        <v>2</v>
      </c>
      <c r="G6" s="325" t="s">
        <v>401</v>
      </c>
      <c r="H6" s="325"/>
      <c r="I6" s="325" t="s">
        <v>400</v>
      </c>
    </row>
    <row r="7" spans="1:9" ht="52.5" customHeight="1">
      <c r="A7" s="325"/>
      <c r="B7" s="325"/>
      <c r="C7" s="325"/>
      <c r="D7" s="325"/>
      <c r="E7" s="325"/>
      <c r="F7" s="325"/>
      <c r="G7" s="217" t="s">
        <v>399</v>
      </c>
      <c r="H7" s="217" t="s">
        <v>398</v>
      </c>
      <c r="I7" s="325"/>
    </row>
    <row r="8" spans="1:9" ht="12.75">
      <c r="A8" s="216">
        <v>1</v>
      </c>
      <c r="B8" s="216">
        <v>2</v>
      </c>
      <c r="C8" s="216">
        <v>3</v>
      </c>
      <c r="D8" s="216">
        <v>4</v>
      </c>
      <c r="E8" s="216">
        <v>5</v>
      </c>
      <c r="F8" s="216">
        <v>6</v>
      </c>
      <c r="G8" s="216">
        <v>7</v>
      </c>
      <c r="H8" s="216">
        <v>8</v>
      </c>
      <c r="I8" s="216">
        <v>9</v>
      </c>
    </row>
    <row r="9" spans="1:9" ht="36" customHeight="1">
      <c r="A9" s="212" t="s">
        <v>29</v>
      </c>
      <c r="B9" s="316" t="s">
        <v>389</v>
      </c>
      <c r="C9" s="215">
        <v>2023</v>
      </c>
      <c r="D9" s="211" t="s">
        <v>130</v>
      </c>
      <c r="E9" s="210" t="s">
        <v>218</v>
      </c>
      <c r="F9" s="210" t="s">
        <v>217</v>
      </c>
      <c r="G9" s="209" t="s">
        <v>375</v>
      </c>
      <c r="H9" s="219">
        <f>H10+H14</f>
        <v>1573695</v>
      </c>
      <c r="I9" s="199">
        <f>I10+I14</f>
        <v>1573695</v>
      </c>
    </row>
    <row r="10" spans="1:9" ht="13.5" customHeight="1">
      <c r="A10" s="206"/>
      <c r="B10" s="316"/>
      <c r="C10" s="207"/>
      <c r="D10" s="207"/>
      <c r="E10" s="206"/>
      <c r="F10" s="206"/>
      <c r="G10" s="209" t="s">
        <v>371</v>
      </c>
      <c r="H10" s="219">
        <f>H11+H12+H13</f>
        <v>0</v>
      </c>
      <c r="I10" s="199">
        <f>I11+I12+I13</f>
        <v>0</v>
      </c>
    </row>
    <row r="11" spans="1:9" ht="15" customHeight="1">
      <c r="A11" s="206"/>
      <c r="B11" s="315" t="s">
        <v>397</v>
      </c>
      <c r="C11" s="207"/>
      <c r="D11" s="207"/>
      <c r="E11" s="206"/>
      <c r="F11" s="206"/>
      <c r="G11" s="208" t="s">
        <v>369</v>
      </c>
      <c r="H11" s="220">
        <v>0</v>
      </c>
      <c r="I11" s="37">
        <v>0</v>
      </c>
    </row>
    <row r="12" spans="1:9" ht="24.75" customHeight="1">
      <c r="A12" s="206"/>
      <c r="B12" s="315"/>
      <c r="C12" s="207"/>
      <c r="D12" s="207"/>
      <c r="E12" s="206"/>
      <c r="F12" s="206"/>
      <c r="G12" s="203" t="s">
        <v>368</v>
      </c>
      <c r="H12" s="220">
        <v>0</v>
      </c>
      <c r="I12" s="37">
        <v>0</v>
      </c>
    </row>
    <row r="13" spans="1:9" ht="36" customHeight="1">
      <c r="A13" s="206"/>
      <c r="B13" s="207" t="s">
        <v>396</v>
      </c>
      <c r="C13" s="207"/>
      <c r="D13" s="207"/>
      <c r="E13" s="206"/>
      <c r="F13" s="206"/>
      <c r="G13" s="203" t="s">
        <v>367</v>
      </c>
      <c r="H13" s="220">
        <v>0</v>
      </c>
      <c r="I13" s="37">
        <v>0</v>
      </c>
    </row>
    <row r="14" spans="1:9" ht="14.25" customHeight="1">
      <c r="A14" s="206"/>
      <c r="B14" s="207"/>
      <c r="C14" s="207"/>
      <c r="D14" s="207"/>
      <c r="E14" s="206"/>
      <c r="F14" s="206"/>
      <c r="G14" s="209" t="s">
        <v>370</v>
      </c>
      <c r="H14" s="219">
        <f>H15+H16+H17+H18</f>
        <v>1573695</v>
      </c>
      <c r="I14" s="199">
        <f>I15+I16+I17+I18</f>
        <v>1573695</v>
      </c>
    </row>
    <row r="15" spans="1:9" ht="27.75" customHeight="1">
      <c r="A15" s="206"/>
      <c r="B15" s="321" t="s">
        <v>168</v>
      </c>
      <c r="C15" s="207"/>
      <c r="D15" s="207"/>
      <c r="E15" s="206"/>
      <c r="F15" s="206"/>
      <c r="G15" s="208" t="s">
        <v>369</v>
      </c>
      <c r="H15" s="220">
        <v>773695</v>
      </c>
      <c r="I15" s="37">
        <v>773695</v>
      </c>
    </row>
    <row r="16" spans="1:9" ht="24.75" customHeight="1">
      <c r="A16" s="206"/>
      <c r="B16" s="321"/>
      <c r="C16" s="207"/>
      <c r="D16" s="207"/>
      <c r="E16" s="206"/>
      <c r="F16" s="206"/>
      <c r="G16" s="203" t="s">
        <v>368</v>
      </c>
      <c r="H16" s="220">
        <v>0</v>
      </c>
      <c r="I16" s="37">
        <v>0</v>
      </c>
    </row>
    <row r="17" spans="1:9" ht="36" customHeight="1">
      <c r="A17" s="206"/>
      <c r="B17" s="321"/>
      <c r="C17" s="207"/>
      <c r="D17" s="207"/>
      <c r="E17" s="206"/>
      <c r="F17" s="206"/>
      <c r="G17" s="203" t="s">
        <v>367</v>
      </c>
      <c r="H17" s="220">
        <v>800000</v>
      </c>
      <c r="I17" s="37">
        <v>800000</v>
      </c>
    </row>
    <row r="18" spans="1:9" ht="63" customHeight="1">
      <c r="A18" s="204"/>
      <c r="B18" s="322"/>
      <c r="C18" s="205"/>
      <c r="D18" s="205"/>
      <c r="E18" s="204"/>
      <c r="F18" s="204"/>
      <c r="G18" s="203" t="s">
        <v>366</v>
      </c>
      <c r="H18" s="220"/>
      <c r="I18" s="37">
        <v>0</v>
      </c>
    </row>
    <row r="19" spans="1:9" ht="36.75" customHeight="1">
      <c r="A19" s="212" t="s">
        <v>31</v>
      </c>
      <c r="B19" s="316" t="s">
        <v>389</v>
      </c>
      <c r="C19" s="211" t="s">
        <v>395</v>
      </c>
      <c r="D19" s="211" t="s">
        <v>71</v>
      </c>
      <c r="E19" s="210" t="s">
        <v>394</v>
      </c>
      <c r="F19" s="210" t="s">
        <v>393</v>
      </c>
      <c r="G19" s="209" t="s">
        <v>375</v>
      </c>
      <c r="H19" s="219">
        <f>H20+H24</f>
        <v>6870299</v>
      </c>
      <c r="I19" s="199">
        <f>I20+I24</f>
        <v>6756715.1</v>
      </c>
    </row>
    <row r="20" spans="1:9" ht="18" customHeight="1">
      <c r="A20" s="206"/>
      <c r="B20" s="316"/>
      <c r="C20" s="207"/>
      <c r="D20" s="207"/>
      <c r="E20" s="206"/>
      <c r="F20" s="206"/>
      <c r="G20" s="209" t="s">
        <v>371</v>
      </c>
      <c r="H20" s="219">
        <f>H21+H22+H23</f>
        <v>44404</v>
      </c>
      <c r="I20" s="199">
        <f>I21+I22+I23</f>
        <v>31336.1</v>
      </c>
    </row>
    <row r="21" spans="1:9" ht="18.75" customHeight="1">
      <c r="A21" s="206"/>
      <c r="B21" s="315" t="s">
        <v>392</v>
      </c>
      <c r="C21" s="207"/>
      <c r="D21" s="207"/>
      <c r="E21" s="206"/>
      <c r="F21" s="206"/>
      <c r="G21" s="208" t="s">
        <v>369</v>
      </c>
      <c r="H21" s="220">
        <v>6661</v>
      </c>
      <c r="I21" s="37">
        <v>4700.82</v>
      </c>
    </row>
    <row r="22" spans="1:9" ht="23.25" customHeight="1">
      <c r="A22" s="206"/>
      <c r="B22" s="315"/>
      <c r="C22" s="207"/>
      <c r="D22" s="207"/>
      <c r="E22" s="206"/>
      <c r="F22" s="206"/>
      <c r="G22" s="203" t="s">
        <v>368</v>
      </c>
      <c r="H22" s="220">
        <v>0</v>
      </c>
      <c r="I22" s="37">
        <v>0</v>
      </c>
    </row>
    <row r="23" spans="1:9" ht="32.25" customHeight="1">
      <c r="A23" s="206"/>
      <c r="B23" s="317" t="s">
        <v>391</v>
      </c>
      <c r="C23" s="207"/>
      <c r="D23" s="207"/>
      <c r="E23" s="206"/>
      <c r="F23" s="206"/>
      <c r="G23" s="203" t="s">
        <v>367</v>
      </c>
      <c r="H23" s="220">
        <v>37743</v>
      </c>
      <c r="I23" s="37">
        <v>26635.28</v>
      </c>
    </row>
    <row r="24" spans="1:9" ht="15" customHeight="1">
      <c r="A24" s="206"/>
      <c r="B24" s="317"/>
      <c r="C24" s="207"/>
      <c r="D24" s="207"/>
      <c r="E24" s="206"/>
      <c r="F24" s="206"/>
      <c r="G24" s="209" t="s">
        <v>370</v>
      </c>
      <c r="H24" s="219">
        <f>H25+H26+H27+H28</f>
        <v>6825895</v>
      </c>
      <c r="I24" s="199">
        <f>I25+I26+I27+I28</f>
        <v>6725379</v>
      </c>
    </row>
    <row r="25" spans="1:9" ht="15" customHeight="1">
      <c r="A25" s="206"/>
      <c r="B25" s="317"/>
      <c r="C25" s="207"/>
      <c r="D25" s="207"/>
      <c r="E25" s="206"/>
      <c r="F25" s="206"/>
      <c r="G25" s="208" t="s">
        <v>369</v>
      </c>
      <c r="H25" s="220">
        <v>1824950.1</v>
      </c>
      <c r="I25" s="37">
        <v>1824950.1</v>
      </c>
    </row>
    <row r="26" spans="1:9" ht="24" customHeight="1">
      <c r="A26" s="206"/>
      <c r="B26" s="317"/>
      <c r="C26" s="207"/>
      <c r="D26" s="207"/>
      <c r="E26" s="206"/>
      <c r="F26" s="206"/>
      <c r="G26" s="203" t="s">
        <v>368</v>
      </c>
      <c r="H26" s="220">
        <v>0</v>
      </c>
      <c r="I26" s="37">
        <v>0</v>
      </c>
    </row>
    <row r="27" spans="1:9" ht="26.25" customHeight="1">
      <c r="A27" s="206"/>
      <c r="B27" s="314" t="s">
        <v>390</v>
      </c>
      <c r="C27" s="207"/>
      <c r="D27" s="207"/>
      <c r="E27" s="206"/>
      <c r="F27" s="206"/>
      <c r="G27" s="203" t="s">
        <v>367</v>
      </c>
      <c r="H27" s="220">
        <v>5000944.9</v>
      </c>
      <c r="I27" s="37">
        <v>4900428.9</v>
      </c>
    </row>
    <row r="28" spans="1:9" ht="48.75" customHeight="1">
      <c r="A28" s="204"/>
      <c r="B28" s="314"/>
      <c r="C28" s="205"/>
      <c r="D28" s="205"/>
      <c r="E28" s="204"/>
      <c r="F28" s="204"/>
      <c r="G28" s="203" t="s">
        <v>366</v>
      </c>
      <c r="H28" s="220"/>
      <c r="I28" s="37">
        <v>0</v>
      </c>
    </row>
    <row r="29" spans="1:9" ht="45" customHeight="1">
      <c r="A29" s="320" t="s">
        <v>32</v>
      </c>
      <c r="B29" s="196" t="s">
        <v>389</v>
      </c>
      <c r="C29" s="312" t="s">
        <v>388</v>
      </c>
      <c r="D29" s="312" t="s">
        <v>71</v>
      </c>
      <c r="E29" s="318" t="s">
        <v>285</v>
      </c>
      <c r="F29" s="318" t="s">
        <v>387</v>
      </c>
      <c r="G29" s="198" t="s">
        <v>375</v>
      </c>
      <c r="H29" s="221">
        <f>H30+H34</f>
        <v>3002600</v>
      </c>
      <c r="I29" s="214">
        <f>I30+I34</f>
        <v>1343494</v>
      </c>
    </row>
    <row r="30" spans="1:9" ht="21.75" customHeight="1">
      <c r="A30" s="320"/>
      <c r="B30" s="196" t="s">
        <v>386</v>
      </c>
      <c r="C30" s="312"/>
      <c r="D30" s="312"/>
      <c r="E30" s="318"/>
      <c r="F30" s="318"/>
      <c r="G30" s="198" t="s">
        <v>371</v>
      </c>
      <c r="H30" s="221">
        <f>H31+H32+H33</f>
        <v>18000</v>
      </c>
      <c r="I30" s="214">
        <f>I31+I32+I33</f>
        <v>18000</v>
      </c>
    </row>
    <row r="31" spans="1:9" ht="14.25" customHeight="1">
      <c r="A31" s="320"/>
      <c r="B31" s="319" t="s">
        <v>385</v>
      </c>
      <c r="C31" s="312"/>
      <c r="D31" s="312"/>
      <c r="E31" s="318"/>
      <c r="F31" s="318"/>
      <c r="G31" s="197" t="s">
        <v>369</v>
      </c>
      <c r="H31" s="222">
        <v>2700</v>
      </c>
      <c r="I31" s="213">
        <v>2700</v>
      </c>
    </row>
    <row r="32" spans="1:9" ht="22.5" customHeight="1">
      <c r="A32" s="320"/>
      <c r="B32" s="319"/>
      <c r="C32" s="312"/>
      <c r="D32" s="312"/>
      <c r="E32" s="318"/>
      <c r="F32" s="318"/>
      <c r="G32" s="196" t="s">
        <v>368</v>
      </c>
      <c r="H32" s="222">
        <v>0</v>
      </c>
      <c r="I32" s="213">
        <v>0</v>
      </c>
    </row>
    <row r="33" spans="1:9" ht="21.75" customHeight="1">
      <c r="A33" s="320"/>
      <c r="B33" s="319"/>
      <c r="C33" s="312"/>
      <c r="D33" s="312"/>
      <c r="E33" s="318"/>
      <c r="F33" s="318"/>
      <c r="G33" s="196" t="s">
        <v>367</v>
      </c>
      <c r="H33" s="222">
        <v>15300</v>
      </c>
      <c r="I33" s="213">
        <v>15300</v>
      </c>
    </row>
    <row r="34" spans="1:9" ht="18.75" customHeight="1">
      <c r="A34" s="320"/>
      <c r="B34" s="319"/>
      <c r="C34" s="312"/>
      <c r="D34" s="312"/>
      <c r="E34" s="318"/>
      <c r="F34" s="318"/>
      <c r="G34" s="198" t="s">
        <v>370</v>
      </c>
      <c r="H34" s="221">
        <f>H35+H36+H37+H38</f>
        <v>2984600</v>
      </c>
      <c r="I34" s="214">
        <f>I35+I36+I37+I38</f>
        <v>1325494</v>
      </c>
    </row>
    <row r="35" spans="1:9" ht="12.75" customHeight="1">
      <c r="A35" s="320"/>
      <c r="B35" s="319"/>
      <c r="C35" s="312"/>
      <c r="D35" s="312"/>
      <c r="E35" s="318"/>
      <c r="F35" s="318"/>
      <c r="G35" s="197" t="s">
        <v>369</v>
      </c>
      <c r="H35" s="222">
        <v>447690</v>
      </c>
      <c r="I35" s="213">
        <v>198824</v>
      </c>
    </row>
    <row r="36" spans="1:9" ht="24" customHeight="1">
      <c r="A36" s="320"/>
      <c r="B36" s="319"/>
      <c r="C36" s="312"/>
      <c r="D36" s="312"/>
      <c r="E36" s="318"/>
      <c r="F36" s="318"/>
      <c r="G36" s="196" t="s">
        <v>368</v>
      </c>
      <c r="H36" s="222">
        <v>0</v>
      </c>
      <c r="I36" s="213">
        <v>0</v>
      </c>
    </row>
    <row r="37" spans="1:9" ht="23.25" customHeight="1">
      <c r="A37" s="320"/>
      <c r="B37" s="319"/>
      <c r="C37" s="312"/>
      <c r="D37" s="312"/>
      <c r="E37" s="318"/>
      <c r="F37" s="318"/>
      <c r="G37" s="196" t="s">
        <v>367</v>
      </c>
      <c r="H37" s="222">
        <v>2536910</v>
      </c>
      <c r="I37" s="213">
        <v>1126670</v>
      </c>
    </row>
    <row r="38" spans="1:9" ht="54" customHeight="1">
      <c r="A38" s="320"/>
      <c r="B38" s="319"/>
      <c r="C38" s="312"/>
      <c r="D38" s="312"/>
      <c r="E38" s="318"/>
      <c r="F38" s="318"/>
      <c r="G38" s="196" t="s">
        <v>366</v>
      </c>
      <c r="H38" s="222">
        <v>0</v>
      </c>
      <c r="I38" s="213">
        <v>0</v>
      </c>
    </row>
    <row r="39" spans="1:9" ht="38.25" customHeight="1">
      <c r="A39" s="212" t="s">
        <v>33</v>
      </c>
      <c r="B39" s="316" t="s">
        <v>384</v>
      </c>
      <c r="C39" s="211" t="s">
        <v>383</v>
      </c>
      <c r="D39" s="211" t="s">
        <v>71</v>
      </c>
      <c r="E39" s="210" t="s">
        <v>59</v>
      </c>
      <c r="F39" s="210" t="s">
        <v>61</v>
      </c>
      <c r="G39" s="209" t="s">
        <v>375</v>
      </c>
      <c r="H39" s="219">
        <f>H40+H44</f>
        <v>1382671</v>
      </c>
      <c r="I39" s="200">
        <f>I40+I44</f>
        <v>172835</v>
      </c>
    </row>
    <row r="40" spans="1:9" ht="20.25" customHeight="1">
      <c r="A40" s="206"/>
      <c r="B40" s="316"/>
      <c r="C40" s="207"/>
      <c r="D40" s="207"/>
      <c r="E40" s="206"/>
      <c r="F40" s="206"/>
      <c r="G40" s="209" t="s">
        <v>371</v>
      </c>
      <c r="H40" s="219">
        <f>H41+H42+H43</f>
        <v>1382671</v>
      </c>
      <c r="I40" s="200">
        <f>I41+I42+I43</f>
        <v>172835</v>
      </c>
    </row>
    <row r="41" spans="1:9" ht="16.5" customHeight="1">
      <c r="A41" s="206"/>
      <c r="B41" s="315" t="s">
        <v>382</v>
      </c>
      <c r="C41" s="207"/>
      <c r="D41" s="207"/>
      <c r="E41" s="206"/>
      <c r="F41" s="206"/>
      <c r="G41" s="208" t="s">
        <v>369</v>
      </c>
      <c r="H41" s="220">
        <v>229717</v>
      </c>
      <c r="I41" s="202">
        <v>28715</v>
      </c>
    </row>
    <row r="42" spans="1:9" ht="24.75" customHeight="1">
      <c r="A42" s="206"/>
      <c r="B42" s="315"/>
      <c r="C42" s="207"/>
      <c r="D42" s="207"/>
      <c r="E42" s="206"/>
      <c r="F42" s="206"/>
      <c r="G42" s="203" t="s">
        <v>368</v>
      </c>
      <c r="H42" s="220">
        <v>0</v>
      </c>
      <c r="I42" s="202">
        <v>0</v>
      </c>
    </row>
    <row r="43" spans="1:9" ht="26.25" customHeight="1">
      <c r="A43" s="206"/>
      <c r="B43" s="317" t="s">
        <v>381</v>
      </c>
      <c r="C43" s="207"/>
      <c r="D43" s="207"/>
      <c r="E43" s="206"/>
      <c r="F43" s="206"/>
      <c r="G43" s="203" t="s">
        <v>367</v>
      </c>
      <c r="H43" s="220">
        <v>1152954</v>
      </c>
      <c r="I43" s="202">
        <v>144120</v>
      </c>
    </row>
    <row r="44" spans="1:9" ht="15.75" customHeight="1">
      <c r="A44" s="206"/>
      <c r="B44" s="317"/>
      <c r="C44" s="207"/>
      <c r="D44" s="207"/>
      <c r="E44" s="206"/>
      <c r="F44" s="206"/>
      <c r="G44" s="209" t="s">
        <v>370</v>
      </c>
      <c r="H44" s="219">
        <f>H45+H46+H47+H48</f>
        <v>0</v>
      </c>
      <c r="I44" s="200">
        <f>I45+I46+I47+I48</f>
        <v>0</v>
      </c>
    </row>
    <row r="45" spans="1:9" ht="15" customHeight="1">
      <c r="A45" s="206"/>
      <c r="B45" s="317"/>
      <c r="C45" s="207"/>
      <c r="D45" s="207"/>
      <c r="E45" s="206"/>
      <c r="F45" s="206"/>
      <c r="G45" s="208" t="s">
        <v>369</v>
      </c>
      <c r="H45" s="220">
        <v>0</v>
      </c>
      <c r="I45" s="202">
        <v>0</v>
      </c>
    </row>
    <row r="46" spans="1:9" ht="26.25" customHeight="1">
      <c r="A46" s="206"/>
      <c r="B46" s="317"/>
      <c r="C46" s="207"/>
      <c r="D46" s="207"/>
      <c r="E46" s="206"/>
      <c r="F46" s="206"/>
      <c r="G46" s="203" t="s">
        <v>368</v>
      </c>
      <c r="H46" s="220">
        <v>0</v>
      </c>
      <c r="I46" s="202">
        <v>0</v>
      </c>
    </row>
    <row r="47" spans="1:9" ht="30" customHeight="1">
      <c r="A47" s="206"/>
      <c r="B47" s="314" t="s">
        <v>380</v>
      </c>
      <c r="C47" s="207"/>
      <c r="D47" s="207"/>
      <c r="E47" s="206"/>
      <c r="F47" s="206"/>
      <c r="G47" s="203" t="s">
        <v>367</v>
      </c>
      <c r="H47" s="220">
        <v>0</v>
      </c>
      <c r="I47" s="202">
        <v>0</v>
      </c>
    </row>
    <row r="48" spans="1:9" ht="45.75" customHeight="1">
      <c r="A48" s="204"/>
      <c r="B48" s="314"/>
      <c r="C48" s="205"/>
      <c r="D48" s="205"/>
      <c r="E48" s="204"/>
      <c r="F48" s="204"/>
      <c r="G48" s="203" t="s">
        <v>366</v>
      </c>
      <c r="H48" s="220"/>
      <c r="I48" s="202">
        <v>0</v>
      </c>
    </row>
    <row r="49" spans="1:9" ht="20.25" customHeight="1">
      <c r="A49" s="212" t="s">
        <v>34</v>
      </c>
      <c r="B49" s="316" t="s">
        <v>451</v>
      </c>
      <c r="C49" s="211" t="s">
        <v>452</v>
      </c>
      <c r="D49" s="211" t="s">
        <v>296</v>
      </c>
      <c r="E49" s="210" t="s">
        <v>59</v>
      </c>
      <c r="F49" s="210" t="s">
        <v>61</v>
      </c>
      <c r="G49" s="209" t="s">
        <v>375</v>
      </c>
      <c r="H49" s="219">
        <f>H50+H54</f>
        <v>325285</v>
      </c>
      <c r="I49" s="219">
        <f>I50+I54</f>
        <v>6930</v>
      </c>
    </row>
    <row r="50" spans="1:9" ht="16.5" customHeight="1">
      <c r="A50" s="206"/>
      <c r="B50" s="316"/>
      <c r="C50" s="207"/>
      <c r="D50" s="207"/>
      <c r="E50" s="206"/>
      <c r="F50" s="206"/>
      <c r="G50" s="209" t="s">
        <v>371</v>
      </c>
      <c r="H50" s="219">
        <f>H51+H52+H53</f>
        <v>325285</v>
      </c>
      <c r="I50" s="219">
        <f>I51+I52+I53</f>
        <v>6930</v>
      </c>
    </row>
    <row r="51" spans="1:9" ht="18" customHeight="1">
      <c r="A51" s="206"/>
      <c r="B51" s="315"/>
      <c r="C51" s="207"/>
      <c r="D51" s="207"/>
      <c r="E51" s="206"/>
      <c r="F51" s="206"/>
      <c r="G51" s="208" t="s">
        <v>369</v>
      </c>
      <c r="H51" s="220">
        <v>56860</v>
      </c>
      <c r="I51" s="220">
        <v>0</v>
      </c>
    </row>
    <row r="52" spans="1:9" ht="28.5" customHeight="1">
      <c r="A52" s="206"/>
      <c r="B52" s="315"/>
      <c r="C52" s="207"/>
      <c r="D52" s="207"/>
      <c r="E52" s="206"/>
      <c r="F52" s="206"/>
      <c r="G52" s="203" t="s">
        <v>368</v>
      </c>
      <c r="H52" s="248">
        <v>0</v>
      </c>
      <c r="I52" s="248">
        <v>0</v>
      </c>
    </row>
    <row r="53" spans="1:9" ht="24" customHeight="1">
      <c r="A53" s="206"/>
      <c r="B53" s="317"/>
      <c r="C53" s="207"/>
      <c r="D53" s="207"/>
      <c r="E53" s="206"/>
      <c r="F53" s="206"/>
      <c r="G53" s="203" t="s">
        <v>367</v>
      </c>
      <c r="H53" s="220">
        <v>268425</v>
      </c>
      <c r="I53" s="220">
        <v>6930</v>
      </c>
    </row>
    <row r="54" spans="1:9" ht="15" customHeight="1">
      <c r="A54" s="206"/>
      <c r="B54" s="317"/>
      <c r="C54" s="207"/>
      <c r="D54" s="207"/>
      <c r="E54" s="206"/>
      <c r="F54" s="206"/>
      <c r="G54" s="209" t="s">
        <v>370</v>
      </c>
      <c r="H54" s="219">
        <f>H55+H56+H57+H58</f>
        <v>0</v>
      </c>
      <c r="I54" s="219">
        <f>I55+I56+I57+I58</f>
        <v>0</v>
      </c>
    </row>
    <row r="55" spans="1:9" ht="15.75" customHeight="1">
      <c r="A55" s="206"/>
      <c r="B55" s="317"/>
      <c r="C55" s="207"/>
      <c r="D55" s="207"/>
      <c r="E55" s="206"/>
      <c r="F55" s="206"/>
      <c r="G55" s="208" t="s">
        <v>369</v>
      </c>
      <c r="H55" s="248">
        <v>0</v>
      </c>
      <c r="I55" s="248">
        <v>0</v>
      </c>
    </row>
    <row r="56" spans="1:9" ht="24" customHeight="1">
      <c r="A56" s="206"/>
      <c r="B56" s="317"/>
      <c r="C56" s="207"/>
      <c r="D56" s="207"/>
      <c r="E56" s="206"/>
      <c r="F56" s="206"/>
      <c r="G56" s="203" t="s">
        <v>368</v>
      </c>
      <c r="H56" s="248">
        <v>0</v>
      </c>
      <c r="I56" s="248">
        <v>0</v>
      </c>
    </row>
    <row r="57" spans="1:9" ht="23.25" customHeight="1">
      <c r="A57" s="206"/>
      <c r="B57" s="314" t="s">
        <v>453</v>
      </c>
      <c r="C57" s="207"/>
      <c r="D57" s="207"/>
      <c r="E57" s="206"/>
      <c r="F57" s="206"/>
      <c r="G57" s="203" t="s">
        <v>367</v>
      </c>
      <c r="H57" s="248">
        <v>0</v>
      </c>
      <c r="I57" s="248">
        <v>0</v>
      </c>
    </row>
    <row r="58" spans="1:9" ht="42" customHeight="1">
      <c r="A58" s="204"/>
      <c r="B58" s="314"/>
      <c r="C58" s="205"/>
      <c r="D58" s="205"/>
      <c r="E58" s="204"/>
      <c r="F58" s="204"/>
      <c r="G58" s="203" t="s">
        <v>366</v>
      </c>
      <c r="H58" s="248">
        <v>0</v>
      </c>
      <c r="I58" s="248">
        <v>0</v>
      </c>
    </row>
    <row r="59" spans="1:9" ht="34.5" customHeight="1">
      <c r="A59" s="212" t="s">
        <v>35</v>
      </c>
      <c r="B59" s="316" t="s">
        <v>379</v>
      </c>
      <c r="C59" s="211" t="s">
        <v>378</v>
      </c>
      <c r="D59" s="211" t="s">
        <v>71</v>
      </c>
      <c r="E59" s="210" t="s">
        <v>377</v>
      </c>
      <c r="F59" s="210" t="s">
        <v>376</v>
      </c>
      <c r="G59" s="209" t="s">
        <v>375</v>
      </c>
      <c r="H59" s="219">
        <f>H60+H64</f>
        <v>248285</v>
      </c>
      <c r="I59" s="200">
        <f>I60+I64</f>
        <v>248285</v>
      </c>
    </row>
    <row r="60" spans="1:9" ht="17.25" customHeight="1">
      <c r="A60" s="206"/>
      <c r="B60" s="316"/>
      <c r="C60" s="207"/>
      <c r="D60" s="207"/>
      <c r="E60" s="206"/>
      <c r="F60" s="206"/>
      <c r="G60" s="209" t="s">
        <v>371</v>
      </c>
      <c r="H60" s="219">
        <f>H61+H62+H63</f>
        <v>37336</v>
      </c>
      <c r="I60" s="200">
        <f>I61+I62+I63</f>
        <v>37336</v>
      </c>
    </row>
    <row r="61" spans="1:9" ht="18.75" customHeight="1">
      <c r="A61" s="206"/>
      <c r="B61" s="315"/>
      <c r="C61" s="207"/>
      <c r="D61" s="207"/>
      <c r="E61" s="206"/>
      <c r="F61" s="206"/>
      <c r="G61" s="208" t="s">
        <v>369</v>
      </c>
      <c r="H61" s="220">
        <v>4725</v>
      </c>
      <c r="I61" s="202">
        <v>4725</v>
      </c>
    </row>
    <row r="62" spans="1:9" ht="26.25" customHeight="1">
      <c r="A62" s="206"/>
      <c r="B62" s="315"/>
      <c r="C62" s="207"/>
      <c r="D62" s="207"/>
      <c r="E62" s="206"/>
      <c r="F62" s="206"/>
      <c r="G62" s="203" t="s">
        <v>368</v>
      </c>
      <c r="H62" s="220">
        <v>5127</v>
      </c>
      <c r="I62" s="202">
        <v>5127</v>
      </c>
    </row>
    <row r="63" spans="1:9" ht="39" customHeight="1">
      <c r="A63" s="206"/>
      <c r="B63" s="317" t="s">
        <v>374</v>
      </c>
      <c r="C63" s="207"/>
      <c r="D63" s="207"/>
      <c r="E63" s="206"/>
      <c r="F63" s="206"/>
      <c r="G63" s="203" t="s">
        <v>367</v>
      </c>
      <c r="H63" s="220">
        <v>27484</v>
      </c>
      <c r="I63" s="202">
        <v>27484</v>
      </c>
    </row>
    <row r="64" spans="1:9" ht="22.5" customHeight="1">
      <c r="A64" s="206"/>
      <c r="B64" s="317"/>
      <c r="C64" s="207"/>
      <c r="D64" s="207"/>
      <c r="E64" s="206"/>
      <c r="F64" s="206"/>
      <c r="G64" s="209" t="s">
        <v>370</v>
      </c>
      <c r="H64" s="219">
        <f>H65+H66+H67+H68</f>
        <v>210949</v>
      </c>
      <c r="I64" s="200">
        <f>I65+I66+I67+I68</f>
        <v>210949</v>
      </c>
    </row>
    <row r="65" spans="1:9" ht="27.75" customHeight="1">
      <c r="A65" s="206"/>
      <c r="B65" s="317"/>
      <c r="C65" s="207"/>
      <c r="D65" s="207"/>
      <c r="E65" s="206"/>
      <c r="F65" s="206"/>
      <c r="G65" s="208" t="s">
        <v>369</v>
      </c>
      <c r="H65" s="220">
        <v>46000</v>
      </c>
      <c r="I65" s="202">
        <v>46000</v>
      </c>
    </row>
    <row r="66" spans="1:9" ht="26.25" customHeight="1">
      <c r="A66" s="206"/>
      <c r="B66" s="317"/>
      <c r="C66" s="207"/>
      <c r="D66" s="207"/>
      <c r="E66" s="206"/>
      <c r="F66" s="206"/>
      <c r="G66" s="203" t="s">
        <v>368</v>
      </c>
      <c r="H66" s="220">
        <v>25929</v>
      </c>
      <c r="I66" s="202">
        <v>25929</v>
      </c>
    </row>
    <row r="67" spans="1:9" ht="36" customHeight="1">
      <c r="A67" s="206"/>
      <c r="B67" s="314" t="s">
        <v>373</v>
      </c>
      <c r="C67" s="207"/>
      <c r="D67" s="207"/>
      <c r="E67" s="206"/>
      <c r="F67" s="206"/>
      <c r="G67" s="203" t="s">
        <v>367</v>
      </c>
      <c r="H67" s="220">
        <v>139020</v>
      </c>
      <c r="I67" s="202">
        <v>139020</v>
      </c>
    </row>
    <row r="68" spans="1:9" ht="48.75" customHeight="1">
      <c r="A68" s="204"/>
      <c r="B68" s="314"/>
      <c r="C68" s="205"/>
      <c r="D68" s="205"/>
      <c r="E68" s="204"/>
      <c r="F68" s="204"/>
      <c r="G68" s="203" t="s">
        <v>366</v>
      </c>
      <c r="H68" s="220"/>
      <c r="I68" s="202">
        <v>0</v>
      </c>
    </row>
    <row r="69" spans="1:9" ht="19.5" customHeight="1">
      <c r="A69" s="201"/>
      <c r="B69" s="198" t="s">
        <v>372</v>
      </c>
      <c r="C69" s="313"/>
      <c r="D69" s="313"/>
      <c r="E69" s="313"/>
      <c r="F69" s="313"/>
      <c r="G69" s="313"/>
      <c r="H69" s="219">
        <f>H70+H75</f>
        <v>13402835</v>
      </c>
      <c r="I69" s="199">
        <f>I70+I75</f>
        <v>10101954.1</v>
      </c>
    </row>
    <row r="70" spans="1:9" ht="21.75" customHeight="1">
      <c r="A70" s="193"/>
      <c r="B70" s="198" t="s">
        <v>371</v>
      </c>
      <c r="C70" s="313"/>
      <c r="D70" s="313"/>
      <c r="E70" s="313"/>
      <c r="F70" s="313"/>
      <c r="G70" s="313"/>
      <c r="H70" s="221">
        <f aca="true" t="shared" si="0" ref="H70:I73">H10+H20+H30+H40+H50+H60</f>
        <v>1807696</v>
      </c>
      <c r="I70" s="221">
        <f t="shared" si="0"/>
        <v>266437.1</v>
      </c>
    </row>
    <row r="71" spans="1:9" ht="18" customHeight="1">
      <c r="A71" s="193"/>
      <c r="B71" s="197" t="s">
        <v>369</v>
      </c>
      <c r="C71" s="312"/>
      <c r="D71" s="312"/>
      <c r="E71" s="312"/>
      <c r="F71" s="312"/>
      <c r="G71" s="312"/>
      <c r="H71" s="222">
        <f t="shared" si="0"/>
        <v>300663</v>
      </c>
      <c r="I71" s="222">
        <f t="shared" si="0"/>
        <v>40840.82</v>
      </c>
    </row>
    <row r="72" spans="1:9" ht="19.5" customHeight="1">
      <c r="A72" s="193"/>
      <c r="B72" s="197" t="s">
        <v>368</v>
      </c>
      <c r="C72" s="312"/>
      <c r="D72" s="312"/>
      <c r="E72" s="312"/>
      <c r="F72" s="312"/>
      <c r="G72" s="312"/>
      <c r="H72" s="222">
        <f t="shared" si="0"/>
        <v>5127</v>
      </c>
      <c r="I72" s="222">
        <f t="shared" si="0"/>
        <v>5127</v>
      </c>
    </row>
    <row r="73" spans="1:9" ht="22.5" customHeight="1">
      <c r="A73" s="193"/>
      <c r="B73" s="196" t="s">
        <v>367</v>
      </c>
      <c r="C73" s="312"/>
      <c r="D73" s="312"/>
      <c r="E73" s="312"/>
      <c r="F73" s="312"/>
      <c r="G73" s="312"/>
      <c r="H73" s="222">
        <f t="shared" si="0"/>
        <v>1501906</v>
      </c>
      <c r="I73" s="222">
        <f t="shared" si="0"/>
        <v>220469.28</v>
      </c>
    </row>
    <row r="74" spans="1:9" ht="32.25" customHeight="1">
      <c r="A74" s="193"/>
      <c r="B74" s="196" t="s">
        <v>366</v>
      </c>
      <c r="C74" s="312"/>
      <c r="D74" s="312"/>
      <c r="E74" s="312"/>
      <c r="F74" s="312"/>
      <c r="G74" s="312"/>
      <c r="H74" s="222">
        <v>0</v>
      </c>
      <c r="I74" s="191">
        <v>0</v>
      </c>
    </row>
    <row r="75" spans="1:9" ht="16.5" customHeight="1">
      <c r="A75" s="193"/>
      <c r="B75" s="195" t="s">
        <v>370</v>
      </c>
      <c r="C75" s="313"/>
      <c r="D75" s="313"/>
      <c r="E75" s="313"/>
      <c r="F75" s="313"/>
      <c r="G75" s="313"/>
      <c r="H75" s="221">
        <f aca="true" t="shared" si="1" ref="H75:I79">H14+H24+H34+H44+H54+H64</f>
        <v>11595139</v>
      </c>
      <c r="I75" s="221">
        <f t="shared" si="1"/>
        <v>9835517</v>
      </c>
    </row>
    <row r="76" spans="1:9" ht="18.75" customHeight="1">
      <c r="A76" s="193"/>
      <c r="B76" s="194" t="s">
        <v>369</v>
      </c>
      <c r="C76" s="312"/>
      <c r="D76" s="312"/>
      <c r="E76" s="312"/>
      <c r="F76" s="312"/>
      <c r="G76" s="312"/>
      <c r="H76" s="222">
        <f t="shared" si="1"/>
        <v>3092335.1</v>
      </c>
      <c r="I76" s="222">
        <f t="shared" si="1"/>
        <v>2843469.1</v>
      </c>
    </row>
    <row r="77" spans="1:9" ht="20.25" customHeight="1">
      <c r="A77" s="193"/>
      <c r="B77" s="194" t="s">
        <v>368</v>
      </c>
      <c r="C77" s="312"/>
      <c r="D77" s="312"/>
      <c r="E77" s="312"/>
      <c r="F77" s="312"/>
      <c r="G77" s="312"/>
      <c r="H77" s="222">
        <f t="shared" si="1"/>
        <v>25929</v>
      </c>
      <c r="I77" s="222">
        <f t="shared" si="1"/>
        <v>25929</v>
      </c>
    </row>
    <row r="78" spans="1:9" ht="32.25" customHeight="1">
      <c r="A78" s="193"/>
      <c r="B78" s="192" t="s">
        <v>367</v>
      </c>
      <c r="C78" s="312"/>
      <c r="D78" s="312"/>
      <c r="E78" s="312"/>
      <c r="F78" s="312"/>
      <c r="G78" s="312"/>
      <c r="H78" s="222">
        <f t="shared" si="1"/>
        <v>8476874.9</v>
      </c>
      <c r="I78" s="222">
        <f t="shared" si="1"/>
        <v>6966118.9</v>
      </c>
    </row>
    <row r="79" spans="1:9" ht="33" customHeight="1">
      <c r="A79" s="193"/>
      <c r="B79" s="192" t="s">
        <v>366</v>
      </c>
      <c r="C79" s="312"/>
      <c r="D79" s="312"/>
      <c r="E79" s="312"/>
      <c r="F79" s="312"/>
      <c r="G79" s="312"/>
      <c r="H79" s="222">
        <f t="shared" si="1"/>
        <v>0</v>
      </c>
      <c r="I79" s="222">
        <f t="shared" si="1"/>
        <v>0</v>
      </c>
    </row>
    <row r="80" spans="1:9" ht="12.75">
      <c r="A80" s="190"/>
      <c r="B80" s="190"/>
      <c r="C80" s="190"/>
      <c r="D80" s="190"/>
      <c r="E80" s="190"/>
      <c r="F80" s="190"/>
      <c r="G80" s="190"/>
      <c r="H80" s="190"/>
      <c r="I80" s="190"/>
    </row>
    <row r="81" spans="1:9" ht="12.75" customHeight="1" hidden="1">
      <c r="A81" s="189"/>
      <c r="B81" s="309"/>
      <c r="C81" s="309"/>
      <c r="D81" s="309"/>
      <c r="E81" s="309"/>
      <c r="F81" s="309"/>
      <c r="G81" s="309"/>
      <c r="H81" s="309"/>
      <c r="I81" s="309"/>
    </row>
    <row r="82" spans="1:9" ht="8.25" customHeight="1">
      <c r="A82" s="310"/>
      <c r="B82" s="311"/>
      <c r="C82" s="311"/>
      <c r="D82" s="311"/>
      <c r="E82" s="311"/>
      <c r="F82" s="311"/>
      <c r="G82" s="311"/>
      <c r="H82" s="311"/>
      <c r="I82" s="311"/>
    </row>
    <row r="83" spans="1:9" ht="39" customHeight="1">
      <c r="A83" s="310"/>
      <c r="B83" s="311"/>
      <c r="C83" s="311"/>
      <c r="D83" s="311"/>
      <c r="E83" s="311"/>
      <c r="F83" s="311"/>
      <c r="G83" s="311"/>
      <c r="H83" s="311"/>
      <c r="I83" s="311"/>
    </row>
    <row r="84" spans="1:9" ht="12.75" customHeight="1" hidden="1">
      <c r="A84" s="310"/>
      <c r="B84" s="311"/>
      <c r="C84" s="311"/>
      <c r="D84" s="311"/>
      <c r="E84" s="311"/>
      <c r="F84" s="311"/>
      <c r="G84" s="311"/>
      <c r="H84" s="311"/>
      <c r="I84" s="311"/>
    </row>
    <row r="85" spans="1:9" ht="12.75">
      <c r="A85" s="140"/>
      <c r="B85" s="140"/>
      <c r="C85" s="140"/>
      <c r="D85" s="140"/>
      <c r="E85" s="140"/>
      <c r="F85" s="140"/>
      <c r="G85" s="140"/>
      <c r="H85" s="140"/>
      <c r="I85" s="140"/>
    </row>
    <row r="86" spans="1:9" ht="12.75">
      <c r="A86" s="140"/>
      <c r="B86" s="140"/>
      <c r="C86" s="140"/>
      <c r="D86" s="140"/>
      <c r="E86" s="140"/>
      <c r="F86" s="140"/>
      <c r="G86" s="140"/>
      <c r="H86" s="140"/>
      <c r="I86" s="140"/>
    </row>
    <row r="87" spans="1:9" ht="12.75">
      <c r="A87" s="140"/>
      <c r="B87" s="140"/>
      <c r="C87" s="140"/>
      <c r="D87" s="140"/>
      <c r="E87" s="140"/>
      <c r="F87" s="140"/>
      <c r="G87" s="140"/>
      <c r="H87" s="140"/>
      <c r="I87" s="140"/>
    </row>
    <row r="88" spans="1:9" ht="12.75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ht="12.75">
      <c r="A89" s="140"/>
      <c r="B89" s="140"/>
      <c r="C89" s="140"/>
      <c r="D89" s="140"/>
      <c r="E89" s="140"/>
      <c r="F89" s="140"/>
      <c r="G89" s="140"/>
      <c r="H89" s="140"/>
      <c r="I89" s="140"/>
    </row>
  </sheetData>
  <sheetProtection selectLockedCells="1" selectUnlockedCells="1"/>
  <mergeCells count="49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D29:D38"/>
    <mergeCell ref="E29:E38"/>
    <mergeCell ref="F29:F38"/>
    <mergeCell ref="B31:B38"/>
    <mergeCell ref="B59:B60"/>
    <mergeCell ref="B49:B50"/>
    <mergeCell ref="B51:B52"/>
    <mergeCell ref="B53:B56"/>
    <mergeCell ref="B57:B58"/>
    <mergeCell ref="B61:B62"/>
    <mergeCell ref="B39:B40"/>
    <mergeCell ref="B41:B42"/>
    <mergeCell ref="B43:B46"/>
    <mergeCell ref="B47:B48"/>
    <mergeCell ref="B63:B66"/>
    <mergeCell ref="B67:B68"/>
    <mergeCell ref="C69:G69"/>
    <mergeCell ref="C70:G70"/>
    <mergeCell ref="C71:G71"/>
    <mergeCell ref="C72:G72"/>
    <mergeCell ref="C79:G79"/>
    <mergeCell ref="B81:I81"/>
    <mergeCell ref="A82:A84"/>
    <mergeCell ref="B82:I84"/>
    <mergeCell ref="C73:G73"/>
    <mergeCell ref="C74:G74"/>
    <mergeCell ref="C75:G75"/>
    <mergeCell ref="C76:G76"/>
    <mergeCell ref="C77:G77"/>
    <mergeCell ref="C78:G7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20" sqref="E20"/>
    </sheetView>
  </sheetViews>
  <sheetFormatPr defaultColWidth="9.33203125" defaultRowHeight="11.25"/>
  <cols>
    <col min="1" max="1" width="9.33203125" style="140" customWidth="1"/>
    <col min="2" max="2" width="69.33203125" style="140" customWidth="1"/>
    <col min="3" max="3" width="18" style="140" customWidth="1"/>
    <col min="4" max="4" width="19.5" style="140" customWidth="1"/>
    <col min="5" max="16384" width="9.33203125" style="140" customWidth="1"/>
  </cols>
  <sheetData>
    <row r="1" spans="1:4" ht="12.75">
      <c r="A1" s="188"/>
      <c r="B1" s="188"/>
      <c r="C1" s="188"/>
      <c r="D1" s="188"/>
    </row>
    <row r="2" spans="1:4" ht="18.75">
      <c r="A2" s="327" t="s">
        <v>365</v>
      </c>
      <c r="B2" s="327"/>
      <c r="C2" s="327"/>
      <c r="D2" s="327"/>
    </row>
    <row r="3" spans="1:4" ht="12.75">
      <c r="A3" s="187"/>
      <c r="B3" s="186"/>
      <c r="C3" s="186"/>
      <c r="D3" s="186"/>
    </row>
    <row r="4" spans="1:8" ht="12.75">
      <c r="A4" s="186"/>
      <c r="B4" s="186"/>
      <c r="C4" s="186"/>
      <c r="D4" s="185" t="s">
        <v>0</v>
      </c>
      <c r="H4" s="184"/>
    </row>
    <row r="5" spans="1:4" ht="12.75" customHeight="1">
      <c r="A5" s="328" t="s">
        <v>28</v>
      </c>
      <c r="B5" s="328" t="s">
        <v>364</v>
      </c>
      <c r="C5" s="329" t="s">
        <v>363</v>
      </c>
      <c r="D5" s="330" t="s">
        <v>362</v>
      </c>
    </row>
    <row r="6" spans="1:4" ht="12.75">
      <c r="A6" s="328"/>
      <c r="B6" s="328"/>
      <c r="C6" s="328"/>
      <c r="D6" s="330"/>
    </row>
    <row r="7" spans="1:4" ht="12.75">
      <c r="A7" s="328"/>
      <c r="B7" s="328"/>
      <c r="C7" s="328"/>
      <c r="D7" s="330"/>
    </row>
    <row r="8" spans="1:4" ht="12.75">
      <c r="A8" s="169">
        <v>1</v>
      </c>
      <c r="B8" s="169">
        <v>2</v>
      </c>
      <c r="C8" s="169">
        <v>3</v>
      </c>
      <c r="D8" s="169">
        <v>4</v>
      </c>
    </row>
    <row r="9" spans="1:4" ht="12.75" customHeight="1">
      <c r="A9" s="331" t="s">
        <v>361</v>
      </c>
      <c r="B9" s="331"/>
      <c r="C9" s="169"/>
      <c r="D9" s="255">
        <f>SUM(D10:D28)</f>
        <v>23225035.7</v>
      </c>
    </row>
    <row r="10" spans="1:4" ht="12.75">
      <c r="A10" s="173" t="s">
        <v>29</v>
      </c>
      <c r="B10" s="183" t="s">
        <v>360</v>
      </c>
      <c r="C10" s="169" t="s">
        <v>358</v>
      </c>
      <c r="D10" s="179">
        <v>0</v>
      </c>
    </row>
    <row r="11" spans="1:4" ht="22.5">
      <c r="A11" s="181" t="s">
        <v>328</v>
      </c>
      <c r="B11" s="170" t="s">
        <v>352</v>
      </c>
      <c r="C11" s="182" t="s">
        <v>358</v>
      </c>
      <c r="D11" s="179">
        <v>0</v>
      </c>
    </row>
    <row r="12" spans="1:4" ht="12.75">
      <c r="A12" s="173" t="s">
        <v>31</v>
      </c>
      <c r="B12" s="175" t="s">
        <v>359</v>
      </c>
      <c r="C12" s="169" t="s">
        <v>358</v>
      </c>
      <c r="D12" s="179">
        <v>0</v>
      </c>
    </row>
    <row r="13" spans="1:4" ht="22.5">
      <c r="A13" s="173" t="s">
        <v>32</v>
      </c>
      <c r="B13" s="170" t="s">
        <v>357</v>
      </c>
      <c r="C13" s="169" t="s">
        <v>356</v>
      </c>
      <c r="D13" s="179">
        <v>0</v>
      </c>
    </row>
    <row r="14" spans="1:4" ht="22.5">
      <c r="A14" s="173" t="s">
        <v>33</v>
      </c>
      <c r="B14" s="170" t="s">
        <v>355</v>
      </c>
      <c r="C14" s="169" t="s">
        <v>354</v>
      </c>
      <c r="D14" s="179">
        <v>0</v>
      </c>
    </row>
    <row r="15" spans="1:4" ht="12.75">
      <c r="A15" s="173" t="s">
        <v>34</v>
      </c>
      <c r="B15" s="170" t="s">
        <v>353</v>
      </c>
      <c r="C15" s="169" t="s">
        <v>351</v>
      </c>
      <c r="D15" s="179">
        <v>0</v>
      </c>
    </row>
    <row r="16" spans="1:4" ht="22.5">
      <c r="A16" s="173" t="s">
        <v>319</v>
      </c>
      <c r="B16" s="170" t="s">
        <v>352</v>
      </c>
      <c r="C16" s="169" t="s">
        <v>351</v>
      </c>
      <c r="D16" s="179">
        <v>0</v>
      </c>
    </row>
    <row r="17" spans="1:4" ht="12.75">
      <c r="A17" s="173" t="s">
        <v>35</v>
      </c>
      <c r="B17" s="175" t="s">
        <v>350</v>
      </c>
      <c r="C17" s="169" t="s">
        <v>347</v>
      </c>
      <c r="D17" s="179">
        <v>0</v>
      </c>
    </row>
    <row r="18" spans="1:4" ht="22.5">
      <c r="A18" s="173" t="s">
        <v>315</v>
      </c>
      <c r="B18" s="170" t="s">
        <v>349</v>
      </c>
      <c r="C18" s="169" t="s">
        <v>347</v>
      </c>
      <c r="D18" s="179">
        <v>0</v>
      </c>
    </row>
    <row r="19" spans="1:4" ht="22.5">
      <c r="A19" s="173" t="s">
        <v>120</v>
      </c>
      <c r="B19" s="170" t="s">
        <v>348</v>
      </c>
      <c r="C19" s="169" t="s">
        <v>347</v>
      </c>
      <c r="D19" s="179">
        <v>0</v>
      </c>
    </row>
    <row r="20" spans="1:4" ht="22.5">
      <c r="A20" s="181" t="s">
        <v>118</v>
      </c>
      <c r="B20" s="175" t="s">
        <v>346</v>
      </c>
      <c r="C20" s="180" t="s">
        <v>345</v>
      </c>
      <c r="D20" s="179">
        <v>0</v>
      </c>
    </row>
    <row r="21" spans="1:4" ht="22.5">
      <c r="A21" s="173" t="s">
        <v>116</v>
      </c>
      <c r="B21" s="175" t="s">
        <v>344</v>
      </c>
      <c r="C21" s="169" t="s">
        <v>343</v>
      </c>
      <c r="D21" s="178">
        <v>22218564.75</v>
      </c>
    </row>
    <row r="22" spans="1:4" ht="12.75">
      <c r="A22" s="173" t="s">
        <v>114</v>
      </c>
      <c r="B22" s="175" t="s">
        <v>342</v>
      </c>
      <c r="C22" s="169" t="s">
        <v>341</v>
      </c>
      <c r="D22" s="179">
        <v>0</v>
      </c>
    </row>
    <row r="23" spans="1:4" ht="12.75">
      <c r="A23" s="173" t="s">
        <v>111</v>
      </c>
      <c r="B23" s="172" t="s">
        <v>340</v>
      </c>
      <c r="C23" s="169" t="s">
        <v>339</v>
      </c>
      <c r="D23" s="179">
        <v>0</v>
      </c>
    </row>
    <row r="24" spans="1:4" ht="33.75">
      <c r="A24" s="173" t="s">
        <v>107</v>
      </c>
      <c r="B24" s="175" t="s">
        <v>338</v>
      </c>
      <c r="C24" s="174" t="s">
        <v>337</v>
      </c>
      <c r="D24" s="178">
        <v>1006470.95</v>
      </c>
    </row>
    <row r="25" spans="1:4" ht="33.75">
      <c r="A25" s="173" t="s">
        <v>105</v>
      </c>
      <c r="B25" s="175" t="s">
        <v>336</v>
      </c>
      <c r="C25" s="174" t="s">
        <v>335</v>
      </c>
      <c r="D25" s="168">
        <v>0</v>
      </c>
    </row>
    <row r="26" spans="1:4" ht="12.75">
      <c r="A26" s="173" t="s">
        <v>103</v>
      </c>
      <c r="B26" s="177" t="s">
        <v>334</v>
      </c>
      <c r="C26" s="169" t="s">
        <v>306</v>
      </c>
      <c r="D26" s="168">
        <v>0</v>
      </c>
    </row>
    <row r="27" spans="1:4" ht="12.75">
      <c r="A27" s="173" t="s">
        <v>100</v>
      </c>
      <c r="B27" s="177" t="s">
        <v>333</v>
      </c>
      <c r="C27" s="169" t="s">
        <v>332</v>
      </c>
      <c r="D27" s="168">
        <v>0</v>
      </c>
    </row>
    <row r="28" spans="1:4" ht="12.75">
      <c r="A28" s="173" t="s">
        <v>97</v>
      </c>
      <c r="B28" s="170" t="s">
        <v>331</v>
      </c>
      <c r="C28" s="169" t="s">
        <v>304</v>
      </c>
      <c r="D28" s="168">
        <v>0</v>
      </c>
    </row>
    <row r="29" spans="1:4" ht="12.75" customHeight="1">
      <c r="A29" s="326" t="s">
        <v>330</v>
      </c>
      <c r="B29" s="326"/>
      <c r="C29" s="169"/>
      <c r="D29" s="176">
        <f>SUM(D30:D36)</f>
        <v>0</v>
      </c>
    </row>
    <row r="30" spans="1:4" ht="12.75">
      <c r="A30" s="173" t="s">
        <v>29</v>
      </c>
      <c r="B30" s="172" t="s">
        <v>329</v>
      </c>
      <c r="C30" s="169" t="s">
        <v>326</v>
      </c>
      <c r="D30" s="168">
        <v>0</v>
      </c>
    </row>
    <row r="31" spans="1:4" ht="22.5">
      <c r="A31" s="173" t="s">
        <v>328</v>
      </c>
      <c r="B31" s="170" t="s">
        <v>318</v>
      </c>
      <c r="C31" s="169" t="s">
        <v>326</v>
      </c>
      <c r="D31" s="168">
        <v>0</v>
      </c>
    </row>
    <row r="32" spans="1:4" ht="12.75">
      <c r="A32" s="173" t="s">
        <v>31</v>
      </c>
      <c r="B32" s="172" t="s">
        <v>327</v>
      </c>
      <c r="C32" s="169" t="s">
        <v>326</v>
      </c>
      <c r="D32" s="168">
        <v>0</v>
      </c>
    </row>
    <row r="33" spans="1:4" ht="22.5">
      <c r="A33" s="173" t="s">
        <v>325</v>
      </c>
      <c r="B33" s="170" t="s">
        <v>324</v>
      </c>
      <c r="C33" s="169" t="s">
        <v>323</v>
      </c>
      <c r="D33" s="168">
        <v>0</v>
      </c>
    </row>
    <row r="34" spans="1:4" ht="22.5">
      <c r="A34" s="173" t="s">
        <v>33</v>
      </c>
      <c r="B34" s="170" t="s">
        <v>322</v>
      </c>
      <c r="C34" s="169" t="s">
        <v>321</v>
      </c>
      <c r="D34" s="168">
        <v>0</v>
      </c>
    </row>
    <row r="35" spans="1:4" ht="12.75">
      <c r="A35" s="173" t="s">
        <v>34</v>
      </c>
      <c r="B35" s="170" t="s">
        <v>320</v>
      </c>
      <c r="C35" s="169" t="s">
        <v>317</v>
      </c>
      <c r="D35" s="168">
        <v>0</v>
      </c>
    </row>
    <row r="36" spans="1:4" ht="22.5">
      <c r="A36" s="173" t="s">
        <v>319</v>
      </c>
      <c r="B36" s="170" t="s">
        <v>318</v>
      </c>
      <c r="C36" s="169" t="s">
        <v>317</v>
      </c>
      <c r="D36" s="168">
        <v>0</v>
      </c>
    </row>
    <row r="37" spans="1:4" ht="12.75">
      <c r="A37" s="173" t="s">
        <v>35</v>
      </c>
      <c r="B37" s="175" t="s">
        <v>316</v>
      </c>
      <c r="C37" s="169" t="s">
        <v>312</v>
      </c>
      <c r="D37" s="168">
        <v>0</v>
      </c>
    </row>
    <row r="38" spans="1:4" ht="22.5">
      <c r="A38" s="173" t="s">
        <v>315</v>
      </c>
      <c r="B38" s="170" t="s">
        <v>314</v>
      </c>
      <c r="C38" s="169" t="s">
        <v>312</v>
      </c>
      <c r="D38" s="168">
        <v>0</v>
      </c>
    </row>
    <row r="39" spans="1:4" ht="22.5">
      <c r="A39" s="173" t="s">
        <v>120</v>
      </c>
      <c r="B39" s="170" t="s">
        <v>313</v>
      </c>
      <c r="C39" s="169" t="s">
        <v>312</v>
      </c>
      <c r="D39" s="168">
        <v>0</v>
      </c>
    </row>
    <row r="40" spans="1:4" ht="12.75">
      <c r="A40" s="173" t="s">
        <v>118</v>
      </c>
      <c r="B40" s="175" t="s">
        <v>311</v>
      </c>
      <c r="C40" s="174" t="s">
        <v>310</v>
      </c>
      <c r="D40" s="168">
        <v>0</v>
      </c>
    </row>
    <row r="41" spans="1:4" ht="12.75">
      <c r="A41" s="173" t="s">
        <v>116</v>
      </c>
      <c r="B41" s="172" t="s">
        <v>309</v>
      </c>
      <c r="C41" s="169" t="s">
        <v>308</v>
      </c>
      <c r="D41" s="168">
        <v>0</v>
      </c>
    </row>
    <row r="42" spans="1:4" ht="12.75">
      <c r="A42" s="171" t="s">
        <v>114</v>
      </c>
      <c r="B42" s="172" t="s">
        <v>307</v>
      </c>
      <c r="C42" s="169" t="s">
        <v>306</v>
      </c>
      <c r="D42" s="168">
        <v>0</v>
      </c>
    </row>
    <row r="43" spans="1:4" ht="12.75">
      <c r="A43" s="171" t="s">
        <v>111</v>
      </c>
      <c r="B43" s="170" t="s">
        <v>305</v>
      </c>
      <c r="C43" s="169" t="s">
        <v>304</v>
      </c>
      <c r="D43" s="168">
        <v>0</v>
      </c>
    </row>
    <row r="44" spans="1:4" ht="12.75">
      <c r="A44" s="167"/>
      <c r="B44" s="167"/>
      <c r="C44" s="167"/>
      <c r="D44" s="167"/>
    </row>
    <row r="45" spans="1:4" ht="12.75">
      <c r="A45" s="167"/>
      <c r="B45" s="167"/>
      <c r="C45" s="167"/>
      <c r="D45" s="167"/>
    </row>
    <row r="53" spans="1:4" ht="12.75">
      <c r="A53" s="166"/>
      <c r="B53" s="166"/>
      <c r="C53" s="166"/>
      <c r="D53" s="166"/>
    </row>
    <row r="54" spans="1:4" ht="12.75">
      <c r="A54" s="166"/>
      <c r="B54" s="166"/>
      <c r="C54" s="166"/>
      <c r="D54" s="166"/>
    </row>
    <row r="55" spans="1:4" ht="12.75">
      <c r="A55" s="166"/>
      <c r="B55" s="166"/>
      <c r="C55" s="166"/>
      <c r="D55" s="166"/>
    </row>
    <row r="56" spans="1:4" ht="12.75">
      <c r="A56" s="166"/>
      <c r="B56" s="166"/>
      <c r="C56" s="166"/>
      <c r="D56" s="166"/>
    </row>
    <row r="57" spans="1:4" ht="12.75">
      <c r="A57" s="166"/>
      <c r="B57" s="166"/>
      <c r="C57" s="166"/>
      <c r="D57" s="166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6" r:id="rId1"/>
  <headerFooter alignWithMargins="0">
    <oddHeader>&amp;RZałącznik nr &amp;A
do uchwały Rady Powiatu w Opatowie nr LXXXVI.84.2023
z dnia 28 listopada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view="pageLayout" zoomScaleNormal="90" workbookViewId="0" topLeftCell="A1">
      <selection activeCell="O12" sqref="O12"/>
    </sheetView>
  </sheetViews>
  <sheetFormatPr defaultColWidth="9.33203125" defaultRowHeight="11.25"/>
  <cols>
    <col min="1" max="1" width="5.66015625" style="43" customWidth="1"/>
    <col min="2" max="2" width="11" style="43" customWidth="1"/>
    <col min="3" max="3" width="8.66015625" style="43" customWidth="1"/>
    <col min="4" max="4" width="15" style="43" customWidth="1"/>
    <col min="5" max="5" width="16.83203125" style="43" customWidth="1"/>
    <col min="6" max="6" width="14.16015625" style="43" customWidth="1"/>
    <col min="7" max="7" width="14.33203125" style="43" customWidth="1"/>
    <col min="8" max="8" width="14.5" style="43" customWidth="1"/>
    <col min="9" max="9" width="10.66015625" style="43" customWidth="1"/>
    <col min="10" max="10" width="12.66015625" style="43" customWidth="1"/>
    <col min="11" max="11" width="10.83203125" style="42" customWidth="1"/>
    <col min="12" max="12" width="15" style="42" customWidth="1"/>
    <col min="13" max="14" width="12.33203125" style="42" customWidth="1"/>
    <col min="15" max="15" width="12.16015625" style="42" customWidth="1"/>
    <col min="16" max="16384" width="9.33203125" style="42" customWidth="1"/>
  </cols>
  <sheetData>
    <row r="1" spans="1:17" ht="36" customHeight="1">
      <c r="A1" s="332" t="s">
        <v>199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75"/>
    </row>
    <row r="2" spans="1:16" ht="18.75">
      <c r="A2" s="74"/>
      <c r="B2" s="74"/>
      <c r="C2" s="74"/>
      <c r="D2" s="74"/>
      <c r="E2" s="74"/>
      <c r="F2" s="74"/>
      <c r="G2" s="74"/>
      <c r="H2" s="48"/>
      <c r="I2" s="48"/>
      <c r="J2" s="48"/>
      <c r="K2" s="47"/>
      <c r="L2" s="47"/>
      <c r="M2" s="47"/>
      <c r="N2" s="47"/>
      <c r="O2" s="47"/>
      <c r="P2" s="47"/>
    </row>
    <row r="3" spans="1:16" s="68" customFormat="1" ht="18.75" customHeight="1">
      <c r="A3" s="49"/>
      <c r="B3" s="49"/>
      <c r="C3" s="49"/>
      <c r="D3" s="49"/>
      <c r="E3" s="49"/>
      <c r="F3" s="49"/>
      <c r="G3" s="48"/>
      <c r="H3" s="48"/>
      <c r="I3" s="48"/>
      <c r="J3" s="48"/>
      <c r="K3" s="48"/>
      <c r="L3" s="47"/>
      <c r="M3" s="47"/>
      <c r="N3" s="47"/>
      <c r="O3" s="47"/>
      <c r="P3" s="73" t="s">
        <v>198</v>
      </c>
    </row>
    <row r="4" spans="1:16" s="68" customFormat="1" ht="12.75" customHeight="1">
      <c r="A4" s="333" t="s">
        <v>1</v>
      </c>
      <c r="B4" s="333" t="s">
        <v>2</v>
      </c>
      <c r="C4" s="333" t="s">
        <v>197</v>
      </c>
      <c r="D4" s="333" t="s">
        <v>196</v>
      </c>
      <c r="E4" s="334" t="s">
        <v>195</v>
      </c>
      <c r="F4" s="334" t="s">
        <v>15</v>
      </c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s="68" customFormat="1" ht="12.75" customHeight="1">
      <c r="A5" s="333"/>
      <c r="B5" s="333"/>
      <c r="C5" s="333"/>
      <c r="D5" s="333"/>
      <c r="E5" s="334"/>
      <c r="F5" s="334" t="s">
        <v>14</v>
      </c>
      <c r="G5" s="334" t="s">
        <v>15</v>
      </c>
      <c r="H5" s="334"/>
      <c r="I5" s="334"/>
      <c r="J5" s="334"/>
      <c r="K5" s="334"/>
      <c r="L5" s="334" t="s">
        <v>194</v>
      </c>
      <c r="M5" s="336" t="s">
        <v>15</v>
      </c>
      <c r="N5" s="336"/>
      <c r="O5" s="336"/>
      <c r="P5" s="336"/>
    </row>
    <row r="6" spans="1:16" s="68" customFormat="1" ht="25.5" customHeight="1">
      <c r="A6" s="333"/>
      <c r="B6" s="333"/>
      <c r="C6" s="333"/>
      <c r="D6" s="333"/>
      <c r="E6" s="334"/>
      <c r="F6" s="334"/>
      <c r="G6" s="334" t="s">
        <v>193</v>
      </c>
      <c r="H6" s="334"/>
      <c r="I6" s="334" t="s">
        <v>192</v>
      </c>
      <c r="J6" s="334" t="s">
        <v>191</v>
      </c>
      <c r="K6" s="334" t="s">
        <v>190</v>
      </c>
      <c r="L6" s="334"/>
      <c r="M6" s="337" t="s">
        <v>22</v>
      </c>
      <c r="N6" s="72" t="s">
        <v>23</v>
      </c>
      <c r="O6" s="334" t="s">
        <v>24</v>
      </c>
      <c r="P6" s="334" t="s">
        <v>189</v>
      </c>
    </row>
    <row r="7" spans="1:16" s="68" customFormat="1" ht="72">
      <c r="A7" s="333"/>
      <c r="B7" s="333"/>
      <c r="C7" s="333"/>
      <c r="D7" s="333"/>
      <c r="E7" s="334"/>
      <c r="F7" s="334"/>
      <c r="G7" s="71" t="s">
        <v>26</v>
      </c>
      <c r="H7" s="71" t="s">
        <v>188</v>
      </c>
      <c r="I7" s="334"/>
      <c r="J7" s="334"/>
      <c r="K7" s="334"/>
      <c r="L7" s="334"/>
      <c r="M7" s="337"/>
      <c r="N7" s="70" t="s">
        <v>19</v>
      </c>
      <c r="O7" s="334"/>
      <c r="P7" s="334"/>
    </row>
    <row r="8" spans="1:16" s="68" customFormat="1" ht="10.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</row>
    <row r="9" spans="1:16" s="68" customFormat="1" ht="12.75">
      <c r="A9" s="61">
        <v>600</v>
      </c>
      <c r="B9" s="66"/>
      <c r="C9" s="60"/>
      <c r="D9" s="65">
        <f aca="true" t="shared" si="0" ref="D9:N9">SUM(D10:D10)</f>
        <v>2146</v>
      </c>
      <c r="E9" s="65">
        <f t="shared" si="0"/>
        <v>2146</v>
      </c>
      <c r="F9" s="65">
        <f t="shared" si="0"/>
        <v>2146</v>
      </c>
      <c r="G9" s="65">
        <f t="shared" si="0"/>
        <v>2146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>O11</f>
        <v>0</v>
      </c>
      <c r="P9" s="63">
        <f>P11</f>
        <v>0</v>
      </c>
    </row>
    <row r="10" spans="1:16" s="68" customFormat="1" ht="12.75">
      <c r="A10" s="56">
        <v>600</v>
      </c>
      <c r="B10" s="55">
        <v>60095</v>
      </c>
      <c r="C10" s="165">
        <v>2110</v>
      </c>
      <c r="D10" s="54">
        <v>2146</v>
      </c>
      <c r="E10" s="54">
        <f>SUM(F10)</f>
        <v>2146</v>
      </c>
      <c r="F10" s="54">
        <f>SUM(G10:H10)</f>
        <v>2146</v>
      </c>
      <c r="G10" s="52">
        <v>2146</v>
      </c>
      <c r="H10" s="53">
        <v>0</v>
      </c>
      <c r="I10" s="53">
        <v>0</v>
      </c>
      <c r="J10" s="53">
        <v>0</v>
      </c>
      <c r="K10" s="51">
        <v>0</v>
      </c>
      <c r="L10" s="51">
        <v>0</v>
      </c>
      <c r="M10" s="51">
        <v>0</v>
      </c>
      <c r="N10" s="51">
        <f>SUM(O10+Q10+R10)</f>
        <v>0</v>
      </c>
      <c r="O10" s="51">
        <v>0</v>
      </c>
      <c r="P10" s="51">
        <v>0</v>
      </c>
    </row>
    <row r="11" spans="1:16" s="68" customFormat="1" ht="12.75">
      <c r="A11" s="116" t="s">
        <v>10</v>
      </c>
      <c r="B11" s="117"/>
      <c r="C11" s="60"/>
      <c r="D11" s="65">
        <f aca="true" t="shared" si="1" ref="D11:M11">SUM(D12)</f>
        <v>119251</v>
      </c>
      <c r="E11" s="65">
        <f t="shared" si="1"/>
        <v>119251</v>
      </c>
      <c r="F11" s="65">
        <f t="shared" si="1"/>
        <v>119251</v>
      </c>
      <c r="G11" s="65">
        <f t="shared" si="1"/>
        <v>48856</v>
      </c>
      <c r="H11" s="65">
        <f t="shared" si="1"/>
        <v>70395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3">
        <f t="shared" si="1"/>
        <v>0</v>
      </c>
      <c r="M11" s="63">
        <f t="shared" si="1"/>
        <v>0</v>
      </c>
      <c r="N11" s="63">
        <v>0</v>
      </c>
      <c r="O11" s="63">
        <f>SUM(O12)</f>
        <v>0</v>
      </c>
      <c r="P11" s="63">
        <f>SUM(P12)</f>
        <v>0</v>
      </c>
    </row>
    <row r="12" spans="1:18" s="68" customFormat="1" ht="12.75">
      <c r="A12" s="56">
        <v>700</v>
      </c>
      <c r="B12" s="55">
        <v>70005</v>
      </c>
      <c r="C12" s="165">
        <v>2110</v>
      </c>
      <c r="D12" s="54">
        <v>119251</v>
      </c>
      <c r="E12" s="54">
        <f>SUM(F12)</f>
        <v>119251</v>
      </c>
      <c r="F12" s="54">
        <f>SUM(G12:H12)</f>
        <v>119251</v>
      </c>
      <c r="G12" s="52">
        <v>48856</v>
      </c>
      <c r="H12" s="52">
        <v>70395</v>
      </c>
      <c r="I12" s="53">
        <v>0</v>
      </c>
      <c r="J12" s="53">
        <v>0</v>
      </c>
      <c r="K12" s="53">
        <v>0</v>
      </c>
      <c r="L12" s="51">
        <v>0</v>
      </c>
      <c r="M12" s="51">
        <v>0</v>
      </c>
      <c r="N12" s="51">
        <f>SUM(O12+Q12+R12)</f>
        <v>0</v>
      </c>
      <c r="O12" s="51">
        <v>0</v>
      </c>
      <c r="P12" s="51">
        <v>0</v>
      </c>
      <c r="Q12" s="62"/>
      <c r="R12" s="62"/>
    </row>
    <row r="13" spans="1:16" s="68" customFormat="1" ht="12.75">
      <c r="A13" s="61">
        <v>710</v>
      </c>
      <c r="B13" s="66"/>
      <c r="C13" s="60"/>
      <c r="D13" s="65">
        <f aca="true" t="shared" si="2" ref="D13:P13">SUM(D14:D15)</f>
        <v>951955</v>
      </c>
      <c r="E13" s="65">
        <f t="shared" si="2"/>
        <v>951955</v>
      </c>
      <c r="F13" s="65">
        <f t="shared" si="2"/>
        <v>951955</v>
      </c>
      <c r="G13" s="65">
        <f t="shared" si="2"/>
        <v>687089</v>
      </c>
      <c r="H13" s="65">
        <f t="shared" si="2"/>
        <v>264556</v>
      </c>
      <c r="I13" s="64">
        <f t="shared" si="2"/>
        <v>0</v>
      </c>
      <c r="J13" s="65">
        <f t="shared" si="2"/>
        <v>310</v>
      </c>
      <c r="K13" s="64">
        <f t="shared" si="2"/>
        <v>0</v>
      </c>
      <c r="L13" s="63">
        <f t="shared" si="2"/>
        <v>0</v>
      </c>
      <c r="M13" s="63">
        <f t="shared" si="2"/>
        <v>0</v>
      </c>
      <c r="N13" s="63">
        <f t="shared" si="2"/>
        <v>0</v>
      </c>
      <c r="O13" s="63">
        <f t="shared" si="2"/>
        <v>0</v>
      </c>
      <c r="P13" s="63">
        <f t="shared" si="2"/>
        <v>0</v>
      </c>
    </row>
    <row r="14" spans="1:18" s="68" customFormat="1" ht="12.75">
      <c r="A14" s="56">
        <v>710</v>
      </c>
      <c r="B14" s="55">
        <v>71012</v>
      </c>
      <c r="C14" s="165">
        <v>2110</v>
      </c>
      <c r="D14" s="54">
        <v>369855</v>
      </c>
      <c r="E14" s="54">
        <f>SUM(N14+F14)</f>
        <v>369855</v>
      </c>
      <c r="F14" s="54">
        <f>SUM(G14:K14)</f>
        <v>369855</v>
      </c>
      <c r="G14" s="52">
        <v>210000</v>
      </c>
      <c r="H14" s="52">
        <v>159855</v>
      </c>
      <c r="I14" s="53">
        <v>0</v>
      </c>
      <c r="J14" s="53">
        <v>0</v>
      </c>
      <c r="K14" s="53">
        <v>0</v>
      </c>
      <c r="L14" s="51">
        <v>0</v>
      </c>
      <c r="M14" s="51">
        <v>0</v>
      </c>
      <c r="N14" s="51">
        <f>SUM(O14+Q14+R14)</f>
        <v>0</v>
      </c>
      <c r="O14" s="51">
        <v>0</v>
      </c>
      <c r="P14" s="51">
        <v>0</v>
      </c>
      <c r="Q14" s="62"/>
      <c r="R14" s="62"/>
    </row>
    <row r="15" spans="1:16" s="68" customFormat="1" ht="12.75">
      <c r="A15" s="56">
        <v>710</v>
      </c>
      <c r="B15" s="55">
        <v>71015</v>
      </c>
      <c r="C15" s="254">
        <v>2110</v>
      </c>
      <c r="D15" s="54">
        <v>582100</v>
      </c>
      <c r="E15" s="54">
        <f>SUM(F15)</f>
        <v>582100</v>
      </c>
      <c r="F15" s="54">
        <f>SUM(G15:J15)</f>
        <v>582100</v>
      </c>
      <c r="G15" s="52">
        <v>477089</v>
      </c>
      <c r="H15" s="52">
        <v>104701</v>
      </c>
      <c r="I15" s="53">
        <v>0</v>
      </c>
      <c r="J15" s="52">
        <v>310</v>
      </c>
      <c r="K15" s="53">
        <v>0</v>
      </c>
      <c r="L15" s="51">
        <v>0</v>
      </c>
      <c r="M15" s="51">
        <v>0</v>
      </c>
      <c r="N15" s="51">
        <f>SUM(O15+Q15+R15)</f>
        <v>0</v>
      </c>
      <c r="O15" s="51">
        <v>0</v>
      </c>
      <c r="P15" s="51">
        <v>0</v>
      </c>
    </row>
    <row r="16" spans="1:16" s="68" customFormat="1" ht="12.75">
      <c r="A16" s="61">
        <v>752</v>
      </c>
      <c r="B16" s="66"/>
      <c r="C16" s="60"/>
      <c r="D16" s="65">
        <f aca="true" t="shared" si="3" ref="D16:P16">SUM(D17:D17)</f>
        <v>27803</v>
      </c>
      <c r="E16" s="65">
        <f t="shared" si="3"/>
        <v>27803</v>
      </c>
      <c r="F16" s="65">
        <f t="shared" si="3"/>
        <v>27803</v>
      </c>
      <c r="G16" s="65">
        <f t="shared" si="3"/>
        <v>20516.32</v>
      </c>
      <c r="H16" s="65">
        <f t="shared" si="3"/>
        <v>7286.68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3">
        <f t="shared" si="3"/>
        <v>0</v>
      </c>
      <c r="P16" s="63">
        <f t="shared" si="3"/>
        <v>0</v>
      </c>
    </row>
    <row r="17" spans="1:16" s="68" customFormat="1" ht="12.75">
      <c r="A17" s="56">
        <v>752</v>
      </c>
      <c r="B17" s="55">
        <v>75224</v>
      </c>
      <c r="C17" s="254">
        <v>2110</v>
      </c>
      <c r="D17" s="54">
        <v>27803</v>
      </c>
      <c r="E17" s="54">
        <f>SUM(F17)</f>
        <v>27803</v>
      </c>
      <c r="F17" s="54">
        <f>SUM(G17:H17)</f>
        <v>27803</v>
      </c>
      <c r="G17" s="52">
        <v>20516.32</v>
      </c>
      <c r="H17" s="52">
        <v>7286.68</v>
      </c>
      <c r="I17" s="53">
        <v>0</v>
      </c>
      <c r="J17" s="53">
        <v>0</v>
      </c>
      <c r="K17" s="53">
        <v>0</v>
      </c>
      <c r="L17" s="51">
        <v>0</v>
      </c>
      <c r="M17" s="51">
        <v>0</v>
      </c>
      <c r="N17" s="51">
        <f>SUM(O17+Q17+R17)</f>
        <v>0</v>
      </c>
      <c r="O17" s="51">
        <v>0</v>
      </c>
      <c r="P17" s="51">
        <v>0</v>
      </c>
    </row>
    <row r="18" spans="1:16" s="67" customFormat="1" ht="14.25" customHeight="1">
      <c r="A18" s="61">
        <v>754</v>
      </c>
      <c r="B18" s="66"/>
      <c r="C18" s="60"/>
      <c r="D18" s="65">
        <f>SUM(D19:D19)</f>
        <v>5904402</v>
      </c>
      <c r="E18" s="65">
        <f>E19</f>
        <v>5904402</v>
      </c>
      <c r="F18" s="65">
        <f aca="true" t="shared" si="4" ref="F18:K18">SUM(F19)</f>
        <v>5904402</v>
      </c>
      <c r="G18" s="65">
        <f t="shared" si="4"/>
        <v>5223643</v>
      </c>
      <c r="H18" s="65">
        <f t="shared" si="4"/>
        <v>488206</v>
      </c>
      <c r="I18" s="64">
        <f t="shared" si="4"/>
        <v>0</v>
      </c>
      <c r="J18" s="65">
        <f t="shared" si="4"/>
        <v>192553</v>
      </c>
      <c r="K18" s="64">
        <f t="shared" si="4"/>
        <v>0</v>
      </c>
      <c r="L18" s="63">
        <f>SUM(L19:L19)</f>
        <v>0</v>
      </c>
      <c r="M18" s="63">
        <f>SUM(M19:M19)</f>
        <v>0</v>
      </c>
      <c r="N18" s="63">
        <f>SUM(N19)</f>
        <v>0</v>
      </c>
      <c r="O18" s="63">
        <f>SUM(O19)</f>
        <v>0</v>
      </c>
      <c r="P18" s="63">
        <f>SUM(P19)</f>
        <v>0</v>
      </c>
    </row>
    <row r="19" spans="1:16" ht="12.75" customHeight="1">
      <c r="A19" s="56">
        <v>754</v>
      </c>
      <c r="B19" s="55">
        <v>75411</v>
      </c>
      <c r="C19" s="254">
        <v>2110</v>
      </c>
      <c r="D19" s="54">
        <v>5904402</v>
      </c>
      <c r="E19" s="54">
        <f>SUM(F19)</f>
        <v>5904402</v>
      </c>
      <c r="F19" s="54">
        <f>SUM(G19:J19)</f>
        <v>5904402</v>
      </c>
      <c r="G19" s="52">
        <v>5223643</v>
      </c>
      <c r="H19" s="52">
        <v>488206</v>
      </c>
      <c r="I19" s="53">
        <v>0</v>
      </c>
      <c r="J19" s="52">
        <v>192553</v>
      </c>
      <c r="K19" s="53">
        <v>0</v>
      </c>
      <c r="L19" s="51">
        <v>0</v>
      </c>
      <c r="M19" s="51">
        <v>0</v>
      </c>
      <c r="N19" s="51">
        <f>SUM(O19+Q19+R19)</f>
        <v>0</v>
      </c>
      <c r="O19" s="51">
        <v>0</v>
      </c>
      <c r="P19" s="51"/>
    </row>
    <row r="20" spans="1:16" ht="12.75" customHeight="1">
      <c r="A20" s="61">
        <v>755</v>
      </c>
      <c r="B20" s="66"/>
      <c r="C20" s="60"/>
      <c r="D20" s="65">
        <f>SUM(D21:D21)</f>
        <v>132000</v>
      </c>
      <c r="E20" s="65">
        <f>E21</f>
        <v>132000</v>
      </c>
      <c r="F20" s="65">
        <f aca="true" t="shared" si="5" ref="F20:K20">SUM(F21)</f>
        <v>132000</v>
      </c>
      <c r="G20" s="64">
        <f t="shared" si="5"/>
        <v>0</v>
      </c>
      <c r="H20" s="65">
        <f t="shared" si="5"/>
        <v>67980</v>
      </c>
      <c r="I20" s="65">
        <f t="shared" si="5"/>
        <v>64020</v>
      </c>
      <c r="J20" s="64">
        <f t="shared" si="5"/>
        <v>0</v>
      </c>
      <c r="K20" s="64">
        <f t="shared" si="5"/>
        <v>0</v>
      </c>
      <c r="L20" s="63">
        <f>SUM(L21:L21)</f>
        <v>0</v>
      </c>
      <c r="M20" s="63">
        <f>SUM(M21:M21)</f>
        <v>0</v>
      </c>
      <c r="N20" s="63">
        <f>SUM(N21)</f>
        <v>0</v>
      </c>
      <c r="O20" s="63">
        <f>SUM(O21)</f>
        <v>0</v>
      </c>
      <c r="P20" s="63">
        <f>SUM(P21)</f>
        <v>0</v>
      </c>
    </row>
    <row r="21" spans="1:16" ht="17.25" customHeight="1">
      <c r="A21" s="56">
        <v>755</v>
      </c>
      <c r="B21" s="55">
        <v>75515</v>
      </c>
      <c r="C21" s="165">
        <v>2110</v>
      </c>
      <c r="D21" s="54">
        <v>132000</v>
      </c>
      <c r="E21" s="54">
        <f>SUM(F21)</f>
        <v>132000</v>
      </c>
      <c r="F21" s="54">
        <f>SUM(G21:J21)</f>
        <v>132000</v>
      </c>
      <c r="G21" s="53">
        <v>0</v>
      </c>
      <c r="H21" s="52">
        <v>67980</v>
      </c>
      <c r="I21" s="52">
        <v>64020</v>
      </c>
      <c r="J21" s="53">
        <v>0</v>
      </c>
      <c r="K21" s="53">
        <v>0</v>
      </c>
      <c r="L21" s="51">
        <v>0</v>
      </c>
      <c r="M21" s="51">
        <v>0</v>
      </c>
      <c r="N21" s="51">
        <f>SUM(O21+Q21+R21)</f>
        <v>0</v>
      </c>
      <c r="O21" s="51">
        <v>0</v>
      </c>
      <c r="P21" s="51"/>
    </row>
    <row r="22" spans="1:16" ht="14.25" customHeight="1">
      <c r="A22" s="61">
        <v>801</v>
      </c>
      <c r="B22" s="66"/>
      <c r="C22" s="60"/>
      <c r="D22" s="65">
        <f>SUM(D23:D23)</f>
        <v>40148</v>
      </c>
      <c r="E22" s="65">
        <f>SUM(E23:E23)</f>
        <v>40148</v>
      </c>
      <c r="F22" s="65">
        <f>SUM(F23:F23)</f>
        <v>40148</v>
      </c>
      <c r="G22" s="53">
        <v>0</v>
      </c>
      <c r="H22" s="65">
        <f aca="true" t="shared" si="6" ref="H22:N22">SUM(H23:H23)</f>
        <v>40148</v>
      </c>
      <c r="I22" s="64">
        <f t="shared" si="6"/>
        <v>0</v>
      </c>
      <c r="J22" s="64">
        <f t="shared" si="6"/>
        <v>0</v>
      </c>
      <c r="K22" s="64">
        <f t="shared" si="6"/>
        <v>0</v>
      </c>
      <c r="L22" s="63">
        <f t="shared" si="6"/>
        <v>0</v>
      </c>
      <c r="M22" s="63">
        <f t="shared" si="6"/>
        <v>0</v>
      </c>
      <c r="N22" s="63">
        <f t="shared" si="6"/>
        <v>0</v>
      </c>
      <c r="O22" s="63">
        <f>O24</f>
        <v>0</v>
      </c>
      <c r="P22" s="63">
        <f>P24</f>
        <v>0</v>
      </c>
    </row>
    <row r="23" spans="1:16" ht="14.25" customHeight="1">
      <c r="A23" s="56">
        <v>801</v>
      </c>
      <c r="B23" s="55">
        <v>80153</v>
      </c>
      <c r="C23" s="165">
        <v>2110</v>
      </c>
      <c r="D23" s="54">
        <v>40148</v>
      </c>
      <c r="E23" s="54">
        <f>SUM(F23)</f>
        <v>40148</v>
      </c>
      <c r="F23" s="54">
        <f>SUM(G23:H23)</f>
        <v>40148</v>
      </c>
      <c r="G23" s="53">
        <v>0</v>
      </c>
      <c r="H23" s="52">
        <v>40148</v>
      </c>
      <c r="I23" s="53">
        <v>0</v>
      </c>
      <c r="J23" s="53">
        <v>0</v>
      </c>
      <c r="K23" s="53">
        <v>0</v>
      </c>
      <c r="L23" s="51">
        <v>0</v>
      </c>
      <c r="M23" s="51">
        <v>0</v>
      </c>
      <c r="N23" s="51">
        <f>SUM(O23+Q23+R23)</f>
        <v>0</v>
      </c>
      <c r="O23" s="51">
        <v>0</v>
      </c>
      <c r="P23" s="51">
        <v>0</v>
      </c>
    </row>
    <row r="24" spans="1:17" ht="12.75">
      <c r="A24" s="61">
        <v>852</v>
      </c>
      <c r="B24" s="164"/>
      <c r="C24" s="60"/>
      <c r="D24" s="58">
        <f>SUM(D25:D25)</f>
        <v>1649504.4</v>
      </c>
      <c r="E24" s="58">
        <f>SUM(E25:E25)</f>
        <v>1649504.4</v>
      </c>
      <c r="F24" s="58">
        <f>SUM(F25:F25)</f>
        <v>1649504.4</v>
      </c>
      <c r="G24" s="58">
        <f>SUM(G25:G25)</f>
        <v>1008399.88</v>
      </c>
      <c r="H24" s="58">
        <f>SUM(H25:H25)</f>
        <v>641104.52</v>
      </c>
      <c r="I24" s="59">
        <f>SUM(I25)</f>
        <v>0</v>
      </c>
      <c r="J24" s="58">
        <f>SUM(J25:J25)</f>
        <v>0</v>
      </c>
      <c r="K24" s="59">
        <f aca="true" t="shared" si="7" ref="K24:P24">SUM(K25)</f>
        <v>0</v>
      </c>
      <c r="L24" s="57">
        <f t="shared" si="7"/>
        <v>0</v>
      </c>
      <c r="M24" s="57">
        <f t="shared" si="7"/>
        <v>0</v>
      </c>
      <c r="N24" s="57">
        <f t="shared" si="7"/>
        <v>0</v>
      </c>
      <c r="O24" s="57">
        <f t="shared" si="7"/>
        <v>0</v>
      </c>
      <c r="P24" s="57">
        <f t="shared" si="7"/>
        <v>0</v>
      </c>
      <c r="Q24" s="62"/>
    </row>
    <row r="25" spans="1:17" ht="12.75">
      <c r="A25" s="56">
        <v>852</v>
      </c>
      <c r="B25" s="55">
        <v>85203</v>
      </c>
      <c r="C25" s="165">
        <v>2110</v>
      </c>
      <c r="D25" s="52">
        <v>1649504.4</v>
      </c>
      <c r="E25" s="54">
        <f>SUM(F25)</f>
        <v>1649504.4</v>
      </c>
      <c r="F25" s="54">
        <f>SUM(G25:J25)</f>
        <v>1649504.4</v>
      </c>
      <c r="G25" s="52">
        <v>1008399.88</v>
      </c>
      <c r="H25" s="52">
        <v>641104.52</v>
      </c>
      <c r="I25" s="53">
        <v>0</v>
      </c>
      <c r="J25" s="52">
        <v>0</v>
      </c>
      <c r="K25" s="53">
        <v>0</v>
      </c>
      <c r="L25" s="51">
        <v>0</v>
      </c>
      <c r="M25" s="51">
        <v>0</v>
      </c>
      <c r="N25" s="51">
        <f>SUM(O25+Q25+R25)</f>
        <v>0</v>
      </c>
      <c r="O25" s="51">
        <v>0</v>
      </c>
      <c r="P25" s="51">
        <v>0</v>
      </c>
      <c r="Q25" s="62"/>
    </row>
    <row r="26" spans="1:16" ht="12.75">
      <c r="A26" s="61">
        <v>853</v>
      </c>
      <c r="B26" s="164"/>
      <c r="C26" s="60"/>
      <c r="D26" s="58">
        <f>SUM(D27)</f>
        <v>979078</v>
      </c>
      <c r="E26" s="58">
        <f>E27</f>
        <v>979078</v>
      </c>
      <c r="F26" s="58">
        <f>F27</f>
        <v>979078</v>
      </c>
      <c r="G26" s="58">
        <f>G27</f>
        <v>780833</v>
      </c>
      <c r="H26" s="58">
        <f>H27</f>
        <v>197995</v>
      </c>
      <c r="I26" s="59">
        <f aca="true" t="shared" si="8" ref="I26:P26">SUM(I27)</f>
        <v>0</v>
      </c>
      <c r="J26" s="58">
        <f t="shared" si="8"/>
        <v>250</v>
      </c>
      <c r="K26" s="59">
        <f t="shared" si="8"/>
        <v>0</v>
      </c>
      <c r="L26" s="57">
        <f t="shared" si="8"/>
        <v>0</v>
      </c>
      <c r="M26" s="57">
        <f t="shared" si="8"/>
        <v>0</v>
      </c>
      <c r="N26" s="57">
        <f t="shared" si="8"/>
        <v>0</v>
      </c>
      <c r="O26" s="57">
        <f t="shared" si="8"/>
        <v>0</v>
      </c>
      <c r="P26" s="57">
        <f t="shared" si="8"/>
        <v>0</v>
      </c>
    </row>
    <row r="27" spans="1:16" ht="12.75">
      <c r="A27" s="56">
        <v>853</v>
      </c>
      <c r="B27" s="55">
        <v>85321</v>
      </c>
      <c r="C27" s="165">
        <v>2110</v>
      </c>
      <c r="D27" s="52">
        <v>979078</v>
      </c>
      <c r="E27" s="54">
        <f>SUM(H27+G27+J27)</f>
        <v>979078</v>
      </c>
      <c r="F27" s="52">
        <f>SUM(G27:K27)</f>
        <v>979078</v>
      </c>
      <c r="G27" s="52">
        <v>780833</v>
      </c>
      <c r="H27" s="52">
        <v>197995</v>
      </c>
      <c r="I27" s="53">
        <v>0</v>
      </c>
      <c r="J27" s="52">
        <v>250</v>
      </c>
      <c r="K27" s="53">
        <v>0</v>
      </c>
      <c r="L27" s="51">
        <v>0</v>
      </c>
      <c r="M27" s="51">
        <f>SUM(N27+P27+Q27)</f>
        <v>0</v>
      </c>
      <c r="N27" s="51">
        <v>0</v>
      </c>
      <c r="O27" s="51">
        <v>0</v>
      </c>
      <c r="P27" s="51">
        <v>0</v>
      </c>
    </row>
    <row r="28" spans="1:16" ht="15" customHeight="1">
      <c r="A28" s="335" t="s">
        <v>30</v>
      </c>
      <c r="B28" s="335"/>
      <c r="C28" s="335"/>
      <c r="D28" s="139">
        <f aca="true" t="shared" si="9" ref="D28:P28">SUM(D9+D11+D13+D16+D18+D20+D22+D24+D26)</f>
        <v>9806287.4</v>
      </c>
      <c r="E28" s="139">
        <f t="shared" si="9"/>
        <v>9806287.4</v>
      </c>
      <c r="F28" s="139">
        <f t="shared" si="9"/>
        <v>9806287.4</v>
      </c>
      <c r="G28" s="139">
        <f t="shared" si="9"/>
        <v>7771483.2</v>
      </c>
      <c r="H28" s="139">
        <f t="shared" si="9"/>
        <v>1777671.2</v>
      </c>
      <c r="I28" s="139">
        <f t="shared" si="9"/>
        <v>64020</v>
      </c>
      <c r="J28" s="139">
        <f t="shared" si="9"/>
        <v>193113</v>
      </c>
      <c r="K28" s="139">
        <f t="shared" si="9"/>
        <v>0</v>
      </c>
      <c r="L28" s="50">
        <f t="shared" si="9"/>
        <v>0</v>
      </c>
      <c r="M28" s="50">
        <f t="shared" si="9"/>
        <v>0</v>
      </c>
      <c r="N28" s="50">
        <f t="shared" si="9"/>
        <v>0</v>
      </c>
      <c r="O28" s="50">
        <f t="shared" si="9"/>
        <v>0</v>
      </c>
      <c r="P28" s="50">
        <f t="shared" si="9"/>
        <v>0</v>
      </c>
    </row>
    <row r="29" spans="1:16" ht="12.75">
      <c r="A29" s="137"/>
      <c r="B29" s="137"/>
      <c r="C29" s="137"/>
      <c r="D29" s="137"/>
      <c r="E29" s="138"/>
      <c r="F29" s="137"/>
      <c r="G29" s="137"/>
      <c r="H29" s="137"/>
      <c r="I29" s="137"/>
      <c r="J29" s="137"/>
      <c r="K29" s="136"/>
      <c r="L29" s="47"/>
      <c r="M29" s="47"/>
      <c r="N29" s="47"/>
      <c r="O29" s="47"/>
      <c r="P29" s="47"/>
    </row>
    <row r="30" spans="1:16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7"/>
      <c r="L30" s="47"/>
      <c r="M30" s="47"/>
      <c r="N30" s="47"/>
      <c r="O30" s="47"/>
      <c r="P30" s="47"/>
    </row>
    <row r="31" spans="7:8" ht="12.75">
      <c r="G31" s="44"/>
      <c r="H31" s="44"/>
    </row>
    <row r="32" spans="1:16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5"/>
      <c r="N32" s="45"/>
      <c r="O32" s="45"/>
      <c r="P32" s="45"/>
    </row>
    <row r="38" spans="1:10" ht="12.75">
      <c r="A38" s="42"/>
      <c r="B38" s="42"/>
      <c r="C38" s="42"/>
      <c r="D38" s="42"/>
      <c r="E38" s="42"/>
      <c r="F38" s="42"/>
      <c r="G38" s="42"/>
      <c r="H38" s="42"/>
      <c r="I38" s="42"/>
      <c r="J38" s="44"/>
    </row>
  </sheetData>
  <sheetProtection selectLockedCells="1" selectUnlockedCells="1"/>
  <mergeCells count="19">
    <mergeCell ref="A28:C2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horizontalDpi="600" verticalDpi="600" orientation="landscape" paperSize="9" scale="85" r:id="rId1"/>
  <headerFooter alignWithMargins="0">
    <oddHeader>&amp;RZałącznik nr &amp;A
do uchwały Rady Powiatu w Opatowie nr LXXXVI.84.2023
z dnia 28 listopada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view="pageLayout" workbookViewId="0" topLeftCell="A1">
      <selection activeCell="N16" sqref="N16"/>
    </sheetView>
  </sheetViews>
  <sheetFormatPr defaultColWidth="9.33203125" defaultRowHeight="11.25"/>
  <cols>
    <col min="1" max="1" width="6.16015625" style="123" customWidth="1"/>
    <col min="2" max="2" width="9" style="123" customWidth="1"/>
    <col min="3" max="3" width="7.16015625" style="123" customWidth="1"/>
    <col min="4" max="4" width="12.16015625" style="123" customWidth="1"/>
    <col min="5" max="5" width="11.83203125" style="123" customWidth="1"/>
    <col min="6" max="6" width="11.66015625" style="123" customWidth="1"/>
    <col min="7" max="7" width="14.33203125" style="123" customWidth="1"/>
    <col min="8" max="8" width="12.66015625" style="123" customWidth="1"/>
    <col min="9" max="9" width="8.33203125" style="123" customWidth="1"/>
    <col min="10" max="10" width="12" style="123" customWidth="1"/>
    <col min="11" max="11" width="9.83203125" style="123" customWidth="1"/>
    <col min="12" max="12" width="11.16015625" style="122" customWidth="1"/>
    <col min="13" max="13" width="10.83203125" style="122" customWidth="1"/>
    <col min="14" max="14" width="10.33203125" style="122" customWidth="1"/>
    <col min="15" max="15" width="9.33203125" style="122" customWidth="1"/>
    <col min="16" max="16" width="11.83203125" style="122" customWidth="1"/>
    <col min="17" max="16384" width="9.33203125" style="122" customWidth="1"/>
  </cols>
  <sheetData>
    <row r="1" spans="1:16" ht="39.75" customHeight="1">
      <c r="A1" s="342" t="s">
        <v>291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6" ht="18.75">
      <c r="A2" s="135"/>
      <c r="B2" s="135"/>
      <c r="C2" s="135"/>
      <c r="D2" s="135"/>
      <c r="E2" s="135"/>
      <c r="F2" s="135"/>
      <c r="G2" s="135"/>
      <c r="H2" s="135"/>
      <c r="I2" s="119"/>
      <c r="J2" s="119"/>
      <c r="K2" s="119"/>
      <c r="L2" s="120"/>
      <c r="M2" s="120"/>
      <c r="N2" s="120"/>
      <c r="O2" s="120"/>
      <c r="P2" s="120"/>
    </row>
    <row r="3" spans="1:16" ht="12.75">
      <c r="A3" s="134"/>
      <c r="B3" s="134"/>
      <c r="C3" s="134"/>
      <c r="D3" s="134"/>
      <c r="E3" s="134"/>
      <c r="F3" s="134"/>
      <c r="G3" s="119"/>
      <c r="H3" s="119"/>
      <c r="I3" s="119"/>
      <c r="J3" s="119"/>
      <c r="K3" s="119"/>
      <c r="L3" s="120"/>
      <c r="M3" s="120"/>
      <c r="N3" s="120"/>
      <c r="O3" s="120"/>
      <c r="P3" s="133" t="s">
        <v>198</v>
      </c>
    </row>
    <row r="4" spans="1:16" ht="12.75" customHeight="1">
      <c r="A4" s="340" t="s">
        <v>1</v>
      </c>
      <c r="B4" s="340" t="s">
        <v>2</v>
      </c>
      <c r="C4" s="340" t="s">
        <v>197</v>
      </c>
      <c r="D4" s="340" t="s">
        <v>196</v>
      </c>
      <c r="E4" s="340" t="s">
        <v>195</v>
      </c>
      <c r="F4" s="340" t="s">
        <v>15</v>
      </c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6" ht="12.75" customHeight="1">
      <c r="A5" s="340"/>
      <c r="B5" s="340"/>
      <c r="C5" s="340"/>
      <c r="D5" s="340"/>
      <c r="E5" s="340"/>
      <c r="F5" s="340" t="s">
        <v>14</v>
      </c>
      <c r="G5" s="340" t="s">
        <v>15</v>
      </c>
      <c r="H5" s="340"/>
      <c r="I5" s="340"/>
      <c r="J5" s="340"/>
      <c r="K5" s="340"/>
      <c r="L5" s="340" t="s">
        <v>194</v>
      </c>
      <c r="M5" s="339" t="s">
        <v>15</v>
      </c>
      <c r="N5" s="339"/>
      <c r="O5" s="339"/>
      <c r="P5" s="339"/>
    </row>
    <row r="6" spans="1:16" ht="23.25" customHeight="1">
      <c r="A6" s="340"/>
      <c r="B6" s="340"/>
      <c r="C6" s="340"/>
      <c r="D6" s="340"/>
      <c r="E6" s="340"/>
      <c r="F6" s="340"/>
      <c r="G6" s="340" t="s">
        <v>193</v>
      </c>
      <c r="H6" s="340"/>
      <c r="I6" s="340" t="s">
        <v>192</v>
      </c>
      <c r="J6" s="340" t="s">
        <v>191</v>
      </c>
      <c r="K6" s="340" t="s">
        <v>190</v>
      </c>
      <c r="L6" s="340"/>
      <c r="M6" s="341" t="s">
        <v>22</v>
      </c>
      <c r="N6" s="132" t="s">
        <v>23</v>
      </c>
      <c r="O6" s="340" t="s">
        <v>24</v>
      </c>
      <c r="P6" s="340" t="s">
        <v>189</v>
      </c>
    </row>
    <row r="7" spans="1:16" ht="112.5">
      <c r="A7" s="340"/>
      <c r="B7" s="340"/>
      <c r="C7" s="340"/>
      <c r="D7" s="340"/>
      <c r="E7" s="340"/>
      <c r="F7" s="340"/>
      <c r="G7" s="131" t="s">
        <v>26</v>
      </c>
      <c r="H7" s="131" t="s">
        <v>188</v>
      </c>
      <c r="I7" s="340"/>
      <c r="J7" s="340"/>
      <c r="K7" s="340"/>
      <c r="L7" s="340"/>
      <c r="M7" s="341"/>
      <c r="N7" s="81" t="s">
        <v>19</v>
      </c>
      <c r="O7" s="340"/>
      <c r="P7" s="340"/>
    </row>
    <row r="8" spans="1:16" ht="9" customHeight="1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>
        <v>13</v>
      </c>
      <c r="N8" s="130">
        <v>14</v>
      </c>
      <c r="O8" s="130">
        <v>15</v>
      </c>
      <c r="P8" s="130">
        <v>16</v>
      </c>
    </row>
    <row r="9" spans="1:16" ht="19.5" customHeight="1">
      <c r="A9" s="56">
        <v>752</v>
      </c>
      <c r="B9" s="56">
        <v>75224</v>
      </c>
      <c r="C9" s="118">
        <v>2120</v>
      </c>
      <c r="D9" s="129">
        <v>21000</v>
      </c>
      <c r="E9" s="129">
        <f>SUM(F9)</f>
        <v>21000</v>
      </c>
      <c r="F9" s="129">
        <f>SUM(G9:J9)</f>
        <v>21000</v>
      </c>
      <c r="G9" s="128">
        <v>0</v>
      </c>
      <c r="H9" s="127">
        <v>0</v>
      </c>
      <c r="I9" s="127">
        <v>0</v>
      </c>
      <c r="J9" s="127">
        <v>21000</v>
      </c>
      <c r="K9" s="127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</row>
    <row r="10" spans="1:16" ht="19.5" customHeight="1">
      <c r="A10" s="56">
        <v>801</v>
      </c>
      <c r="B10" s="56">
        <v>80146</v>
      </c>
      <c r="C10" s="118">
        <v>2120</v>
      </c>
      <c r="D10" s="129">
        <v>3040</v>
      </c>
      <c r="E10" s="129">
        <f>SUM(F10)</f>
        <v>3040</v>
      </c>
      <c r="F10" s="129">
        <f>SUM(G10:J10)</f>
        <v>3040</v>
      </c>
      <c r="G10" s="128">
        <v>1240</v>
      </c>
      <c r="H10" s="127">
        <v>1800</v>
      </c>
      <c r="I10" s="127">
        <v>0</v>
      </c>
      <c r="J10" s="127">
        <v>0</v>
      </c>
      <c r="K10" s="127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</row>
    <row r="11" spans="1:16" ht="19.5" customHeight="1">
      <c r="A11" s="56">
        <v>801</v>
      </c>
      <c r="B11" s="56">
        <v>80195</v>
      </c>
      <c r="C11" s="118">
        <v>2120</v>
      </c>
      <c r="D11" s="129">
        <v>216273</v>
      </c>
      <c r="E11" s="129">
        <f>SUM(F11)</f>
        <v>216273</v>
      </c>
      <c r="F11" s="129">
        <f>SUM(G11:J11)</f>
        <v>216273</v>
      </c>
      <c r="G11" s="128">
        <v>179832</v>
      </c>
      <c r="H11" s="127">
        <v>36441</v>
      </c>
      <c r="I11" s="127">
        <v>0</v>
      </c>
      <c r="J11" s="127">
        <v>0</v>
      </c>
      <c r="K11" s="127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</row>
    <row r="12" spans="1:16" s="124" customFormat="1" ht="24.75" customHeight="1">
      <c r="A12" s="338" t="s">
        <v>30</v>
      </c>
      <c r="B12" s="338"/>
      <c r="C12" s="338"/>
      <c r="D12" s="125">
        <f aca="true" t="shared" si="0" ref="D12:P12">SUM(D9:D11)</f>
        <v>240313</v>
      </c>
      <c r="E12" s="125">
        <f t="shared" si="0"/>
        <v>240313</v>
      </c>
      <c r="F12" s="125">
        <f t="shared" si="0"/>
        <v>240313</v>
      </c>
      <c r="G12" s="125">
        <f t="shared" si="0"/>
        <v>181072</v>
      </c>
      <c r="H12" s="125">
        <f t="shared" si="0"/>
        <v>38241</v>
      </c>
      <c r="I12" s="125">
        <f t="shared" si="0"/>
        <v>0</v>
      </c>
      <c r="J12" s="125">
        <f t="shared" si="0"/>
        <v>21000</v>
      </c>
      <c r="K12" s="125">
        <f t="shared" si="0"/>
        <v>0</v>
      </c>
      <c r="L12" s="125">
        <f t="shared" si="0"/>
        <v>0</v>
      </c>
      <c r="M12" s="125">
        <f t="shared" si="0"/>
        <v>0</v>
      </c>
      <c r="N12" s="125">
        <f t="shared" si="0"/>
        <v>0</v>
      </c>
      <c r="O12" s="125">
        <f t="shared" si="0"/>
        <v>0</v>
      </c>
      <c r="P12" s="125">
        <f t="shared" si="0"/>
        <v>0</v>
      </c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12:C12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416666666666666" bottom="0.7875" header="0.5118055555555555" footer="0.5118055555555555"/>
  <pageSetup horizontalDpi="600" verticalDpi="600" orientation="landscape" paperSize="9" r:id="rId1"/>
  <headerFooter alignWithMargins="0">
    <oddHeader>&amp;RZałącznik nr &amp;A
do uchwały Rady Powiatu w Opatowie nr LXXXVI.84.2023
z dnia 28 listopada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G7" sqref="G7"/>
    </sheetView>
  </sheetViews>
  <sheetFormatPr defaultColWidth="9.33203125" defaultRowHeight="11.25"/>
  <cols>
    <col min="1" max="2" width="9.33203125" style="42" customWidth="1"/>
    <col min="3" max="3" width="13.16015625" style="42" customWidth="1"/>
    <col min="4" max="4" width="23.16015625" style="42" customWidth="1"/>
    <col min="5" max="5" width="22.16015625" style="42" customWidth="1"/>
    <col min="6" max="6" width="18.5" style="42" customWidth="1"/>
    <col min="7" max="16384" width="9.33203125" style="42" customWidth="1"/>
  </cols>
  <sheetData>
    <row r="2" spans="1:6" ht="12.75" customHeight="1">
      <c r="A2" s="342" t="s">
        <v>467</v>
      </c>
      <c r="B2" s="342"/>
      <c r="C2" s="342"/>
      <c r="D2" s="342"/>
      <c r="E2" s="342"/>
      <c r="F2" s="342"/>
    </row>
    <row r="3" spans="1:6" ht="12.75">
      <c r="A3" s="120"/>
      <c r="B3" s="120"/>
      <c r="C3" s="120"/>
      <c r="D3" s="119"/>
      <c r="E3" s="119"/>
      <c r="F3" s="241" t="s">
        <v>0</v>
      </c>
    </row>
    <row r="4" spans="1:6" ht="51" customHeight="1">
      <c r="A4" s="233" t="s">
        <v>28</v>
      </c>
      <c r="B4" s="233" t="s">
        <v>1</v>
      </c>
      <c r="C4" s="233" t="s">
        <v>2</v>
      </c>
      <c r="D4" s="240" t="s">
        <v>466</v>
      </c>
      <c r="E4" s="233" t="s">
        <v>465</v>
      </c>
      <c r="F4" s="240" t="s">
        <v>464</v>
      </c>
    </row>
    <row r="5" spans="1:6" ht="12.75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</row>
    <row r="6" spans="1:6" ht="21" customHeight="1">
      <c r="A6" s="343" t="s">
        <v>463</v>
      </c>
      <c r="B6" s="343"/>
      <c r="C6" s="343"/>
      <c r="D6" s="343"/>
      <c r="E6" s="343"/>
      <c r="F6" s="237">
        <f>SUM(F7)</f>
        <v>870000</v>
      </c>
    </row>
    <row r="7" spans="1:6" ht="72">
      <c r="A7" s="118" t="s">
        <v>29</v>
      </c>
      <c r="B7" s="118">
        <v>921</v>
      </c>
      <c r="C7" s="118">
        <v>92113</v>
      </c>
      <c r="D7" s="235" t="s">
        <v>462</v>
      </c>
      <c r="E7" s="238" t="s">
        <v>461</v>
      </c>
      <c r="F7" s="234">
        <v>870000</v>
      </c>
    </row>
    <row r="8" spans="1:6" ht="27.75" customHeight="1">
      <c r="A8" s="343" t="s">
        <v>460</v>
      </c>
      <c r="B8" s="343"/>
      <c r="C8" s="343"/>
      <c r="D8" s="343"/>
      <c r="E8" s="343"/>
      <c r="F8" s="237">
        <f>SUM(F9:F14)</f>
        <v>3317518.18</v>
      </c>
    </row>
    <row r="9" spans="1:6" ht="44.25" customHeight="1">
      <c r="A9" s="118" t="s">
        <v>29</v>
      </c>
      <c r="B9" s="118">
        <v>801</v>
      </c>
      <c r="C9" s="118">
        <v>80115</v>
      </c>
      <c r="D9" s="235" t="s">
        <v>458</v>
      </c>
      <c r="E9" s="236" t="s">
        <v>459</v>
      </c>
      <c r="F9" s="234">
        <v>18653.13</v>
      </c>
    </row>
    <row r="10" spans="1:6" ht="30.75" customHeight="1">
      <c r="A10" s="118" t="s">
        <v>31</v>
      </c>
      <c r="B10" s="118">
        <v>801</v>
      </c>
      <c r="C10" s="118">
        <v>80115</v>
      </c>
      <c r="D10" s="235" t="s">
        <v>458</v>
      </c>
      <c r="E10" s="235" t="s">
        <v>457</v>
      </c>
      <c r="F10" s="234">
        <v>1561748.3</v>
      </c>
    </row>
    <row r="11" spans="1:6" ht="31.5" customHeight="1">
      <c r="A11" s="118" t="s">
        <v>32</v>
      </c>
      <c r="B11" s="118">
        <v>801</v>
      </c>
      <c r="C11" s="118">
        <v>80116</v>
      </c>
      <c r="D11" s="235" t="s">
        <v>458</v>
      </c>
      <c r="E11" s="235" t="s">
        <v>457</v>
      </c>
      <c r="F11" s="234">
        <v>1196768.8</v>
      </c>
    </row>
    <row r="12" spans="1:6" ht="31.5" customHeight="1">
      <c r="A12" s="118" t="s">
        <v>33</v>
      </c>
      <c r="B12" s="118">
        <v>801</v>
      </c>
      <c r="C12" s="118">
        <v>80120</v>
      </c>
      <c r="D12" s="235" t="s">
        <v>458</v>
      </c>
      <c r="E12" s="235" t="s">
        <v>457</v>
      </c>
      <c r="F12" s="234">
        <v>19145.95</v>
      </c>
    </row>
    <row r="13" spans="1:6" ht="57.75" customHeight="1">
      <c r="A13" s="118" t="s">
        <v>34</v>
      </c>
      <c r="B13" s="118">
        <v>853</v>
      </c>
      <c r="C13" s="118">
        <v>85311</v>
      </c>
      <c r="D13" s="235" t="s">
        <v>456</v>
      </c>
      <c r="E13" s="235" t="s">
        <v>454</v>
      </c>
      <c r="F13" s="234">
        <v>324522</v>
      </c>
    </row>
    <row r="14" spans="1:6" ht="67.5" customHeight="1">
      <c r="A14" s="118" t="s">
        <v>35</v>
      </c>
      <c r="B14" s="118">
        <v>853</v>
      </c>
      <c r="C14" s="118">
        <v>85311</v>
      </c>
      <c r="D14" s="235" t="s">
        <v>455</v>
      </c>
      <c r="E14" s="235" t="s">
        <v>454</v>
      </c>
      <c r="F14" s="234">
        <v>196680</v>
      </c>
    </row>
    <row r="15" spans="1:6" ht="28.5" customHeight="1">
      <c r="A15" s="344" t="s">
        <v>30</v>
      </c>
      <c r="B15" s="344"/>
      <c r="C15" s="344"/>
      <c r="D15" s="344"/>
      <c r="E15" s="232"/>
      <c r="F15" s="231">
        <f>(F6+F8)</f>
        <v>4187518.18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horizontalDpi="600" verticalDpi="600" orientation="portrait" paperSize="9" r:id="rId1"/>
  <headerFooter alignWithMargins="0">
    <oddHeader>&amp;RZałącznik nr &amp;A
do uchwały Rady Powiatu w Opatowie nr LXXXVI.84.2023 r.
z dnia 28 listopada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2023-11-20T13:02:09Z</cp:lastPrinted>
  <dcterms:created xsi:type="dcterms:W3CDTF">2023-01-17T19:36:20Z</dcterms:created>
  <dcterms:modified xsi:type="dcterms:W3CDTF">2024-01-24T13:39:15Z</dcterms:modified>
  <cp:category/>
  <cp:version/>
  <cp:contentType/>
  <cp:contentStatus/>
</cp:coreProperties>
</file>