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<sst xmlns="http://schemas.openxmlformats.org/spreadsheetml/2006/main" count="725" uniqueCount="305">
  <si>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</si>
  <si>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</si>
  <si>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</si>
  <si>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</si>
  <si>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</si>
  <si>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</si>
  <si>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</si>
  <si>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</si>
  <si>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</si>
  <si>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</si>
  <si>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</si>
  <si>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</si>
  <si>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</si>
  <si>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</si>
  <si>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</si>
  <si>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</si>
  <si>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</si>
  <si>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</si>
  <si>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</si>
  <si>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</si>
  <si>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</si>
  <si>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</si>
  <si>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</si>
  <si>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</si>
  <si>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</si>
  <si>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</si>
  <si>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</si>
  <si>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</si>
  <si>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</si>
  <si>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</si>
  <si>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</si>
  <si>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</si>
  <si>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</si>
  <si>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</si>
  <si>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</si>
  <si>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</si>
  <si>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</si>
  <si>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</si>
  <si>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</si>
  <si>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</si>
  <si>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</si>
  <si>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</si>
  <si>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</si>
  <si>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</si>
  <si>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</si>
  <si>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</si>
  <si>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</si>
  <si>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</si>
  <si>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Zmiany w planie wydatków budżetowych w 2023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</si>
  <si>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</si>
  <si>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</si>
  <si>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</si>
  <si>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</si>
  <si>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</si>
  <si>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</si>
  <si>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</si>
  <si>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</si>
  <si>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</si>
  <si>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</si>
  <si>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</si>
  <si>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</si>
  <si>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</si>
  <si>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</si>
  <si>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</si>
  <si>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</si>
  <si>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</si>
  <si>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</si>
  <si>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</si>
  <si>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</si>
  <si>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</si>
  <si>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</si>
  <si>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</si>
  <si>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</si>
  <si>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2110</t>
  </si>
  <si>
    <t>Dotacja celowa otrzymana z budżetu państwa na zadania bieżące z zakresu administracji rządowej oraz inne zadania zlecone ustawami realizowane przez powiat</t>
  </si>
  <si>
    <t>Dochody budżetu powiatu na 2023 rok</t>
  </si>
  <si>
    <t>801</t>
  </si>
  <si>
    <t>Oświata i wychowanie</t>
  </si>
  <si>
    <t>80115</t>
  </si>
  <si>
    <t>Technika</t>
  </si>
  <si>
    <t>80120</t>
  </si>
  <si>
    <t>Licea ogólnokształcące</t>
  </si>
  <si>
    <t>Dochody i wydatki związane z realizacją zadań z zakresu administracji rządowej i innych zadań zleconych odrębnymi ustawami w 2023 r.</t>
  </si>
  <si>
    <t>Rehabilitacja zawodowa i społeczna osób niepełnosprawnych</t>
  </si>
  <si>
    <t>Lokalna Grupa Działania Powiatu Opatowskiego (WTZ Czekarzewice Drugie)</t>
  </si>
  <si>
    <t>6.</t>
  </si>
  <si>
    <t>Stowarzyszenie Akademia Pomysłu w Bidzinach (WTZ Bidziny)</t>
  </si>
  <si>
    <t>5.</t>
  </si>
  <si>
    <t>Działalność oświatowa</t>
  </si>
  <si>
    <t>Szkoły Niepubliczne</t>
  </si>
  <si>
    <t>4.</t>
  </si>
  <si>
    <t>3.</t>
  </si>
  <si>
    <t>2.</t>
  </si>
  <si>
    <t>Działalność oświatowa, związana z kształceniem, wychowaniem i opieką nad dziećmi i uczniami będącymi obywatelami Ukrainy</t>
  </si>
  <si>
    <t>1.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</si>
  <si>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</si>
  <si>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</si>
  <si>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</si>
  <si>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</si>
  <si>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</si>
  <si>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</si>
  <si>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</si>
  <si>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Lp.</t>
  </si>
  <si>
    <t>Dotacje podmiotowe w 2023 roku</t>
  </si>
  <si>
    <t>758</t>
  </si>
  <si>
    <t>Różne rozliczenia</t>
  </si>
  <si>
    <t>75814</t>
  </si>
  <si>
    <t>Różne rozliczenia finansowe</t>
  </si>
  <si>
    <t>2100</t>
  </si>
  <si>
    <t>Środki z Funduszu Pomocy na finansowanie lub dofinansowanie zadań bieżących w zakresie pomocy obywatelom Ukrainy</t>
  </si>
  <si>
    <t>80102</t>
  </si>
  <si>
    <t>Szkoły podstawowe specjalne</t>
  </si>
  <si>
    <t>854</t>
  </si>
  <si>
    <t>Edukacyjna opieka wychowawcza</t>
  </si>
  <si>
    <t>85406</t>
  </si>
  <si>
    <t>Poradnie psychologiczno-pedagogiczne, w tym poradnie specjalistyczne</t>
  </si>
  <si>
    <t>85410</t>
  </si>
  <si>
    <t>Internaty i bursy szkolne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</si>
  <si>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</si>
  <si>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</si>
  <si>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</si>
  <si>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</si>
  <si>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</si>
  <si>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</si>
  <si>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Razem</t>
  </si>
  <si>
    <t>Starostwo Powiatowe w Opatowie</t>
  </si>
  <si>
    <t xml:space="preserve">A.      
B.
C.
D. </t>
  </si>
  <si>
    <t>Wykonanie dokumentacji projektowej dla zadania "Przebudowa części parteru budynku Zespołu Szkół Nr 2 w Opatowie ze zmianą sposobu użytkowania na bursę szkolną"</t>
  </si>
  <si>
    <t>Specjalny Ośrodek Szkolno - Wychowawczy w Jałowęsach</t>
  </si>
  <si>
    <t xml:space="preserve">A. 
B.
C. 
D. </t>
  </si>
  <si>
    <t>Opracowanie dokumentacji projektowej na zadanie pn. ,,Termomodernizacja budynku SOSW w Jałowęsach''</t>
  </si>
  <si>
    <t>Zespół Szkół w Ożarowie im. Marii Skłodowskiej - Curie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</si>
  <si>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</si>
  <si>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Powiatowy Urząd  Pracy w Opatowie</t>
  </si>
  <si>
    <t>Zakup i montaż klimatyzatorów w pomieszczeniach PUP w Opatowie</t>
  </si>
  <si>
    <t>Dom Pomocy Społecznej w Zochcinku</t>
  </si>
  <si>
    <t>Zakup centrali telefonicznej</t>
  </si>
  <si>
    <t>Dom Pomocy Społecznej w Sobowie</t>
  </si>
  <si>
    <t xml:space="preserve">A. 135 000
B.
C. 
D. </t>
  </si>
  <si>
    <t>Zakup samochodu do przewozu osób niepełnosprawnych w ramach projektu ,,Bezpieczna droga - nowy środek transportu dla mieszkańców Domu Pomocy Społecznej w Sobowie</t>
  </si>
  <si>
    <t>29.</t>
  </si>
  <si>
    <t>Zespół Szkół Nr 1 w Opatowie</t>
  </si>
  <si>
    <t>Wymiana pokrycia dachowego wiaty garażowej</t>
  </si>
  <si>
    <t>28.</t>
  </si>
  <si>
    <t>Przebudowa przyziemia szkoły wraz z izolacją ścian, wymianą szachtów okiennych i przebudową kanalizacji deszczowej</t>
  </si>
  <si>
    <t>27.</t>
  </si>
  <si>
    <t>Zakup licencji dla urządzenia serii TZ400 na 3 lata z wymianą urządzenia TZ400 na nowe urządzenie TZ470</t>
  </si>
  <si>
    <t>26.</t>
  </si>
  <si>
    <t>Opracowanie dokumentacji projektowej dotyczącej wykonania wiaty jako Miejsca Obsługi Rowerzystów w ramach projektu strategicznego Partnerstwa Ziemia Opatowska pod roboczym tytułem ,,Historia ze smakiem''</t>
  </si>
  <si>
    <t>25.</t>
  </si>
  <si>
    <t>Zarząd Dróg Powiatowych  w Opatowie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</si>
  <si>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</si>
  <si>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24.</t>
  </si>
  <si>
    <t xml:space="preserve">Wykonanie dokumentacji projektowej dla zadania pn. ”Przebudowa drogi powiatowej nr 1551T w m. Przepiórów, Borków  w km 1+718 – 2+774 odc. dł. ok. 1,056 km </t>
  </si>
  <si>
    <t>23.</t>
  </si>
  <si>
    <t>Wykonanie dokumentacji projektowej dla zadania pn „Przebudowa drogi powiatowej nr 1580T w m. Grochocice w km ok 1+814 – 3+192 odc. ok. 1,378 km”</t>
  </si>
  <si>
    <t>22.</t>
  </si>
  <si>
    <t xml:space="preserve">Wykonanie dokumentacji projektowej dla zadania pn. ,,Przebudowa drogi powiatowej nr 1574T w m. Karsy polegająca na budowie chodnika  o dł. ok. 1,100 km, oraz regulacji stanu prawnego pasa drogowego  </t>
  </si>
  <si>
    <t>21.</t>
  </si>
  <si>
    <t xml:space="preserve">Wykonanie dokumentacji projektowej dla zadania pn. ,,Przebudowa drogi powiatowej  nr 1537T w m. Stobiec, Wola Skolankowska  w km ok. 6+895 – 7+957 odc. dł. ok. 1,062 km </t>
  </si>
  <si>
    <t>20.</t>
  </si>
  <si>
    <t>Wykonanie dokumentacji projektowej dla zadania pn. ,,Przebudowa drogi powiatowej nr 1551T w m. w m. Kamieniec w km  ok. 4+222 – 4 + 947 odc. o dł. ok. 0,725 km''</t>
  </si>
  <si>
    <t>19.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</si>
  <si>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</si>
  <si>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18.</t>
  </si>
  <si>
    <t>Wykonanie dokumentacji projektowej dla zadania pn „Przebudowa drogi powiatowej nr 1567T w m. Stodoły Kolonia, Łopata w km ok. 0 + 000 – 0+374, 2+858-3+483 o łącznej dł. ok. 0,999 km</t>
  </si>
  <si>
    <t>17.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</si>
  <si>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</si>
  <si>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</si>
  <si>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</si>
  <si>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</si>
  <si>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</si>
  <si>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</si>
  <si>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</si>
  <si>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</si>
  <si>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</si>
  <si>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</si>
  <si>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</si>
  <si>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 xml:space="preserve">A. 1 000 514
B.
C. 
D. </t>
  </si>
  <si>
    <t xml:space="preserve">Przebudowa DP nr 1572 T Bidziny-Jasice-Smugi – dr. woj. nr 755 w miejscowości Bidziny od km 0+870 do km 1+865 polegająca na budowie chodnika na odcinku  o dł. 0,995 km </t>
  </si>
  <si>
    <t xml:space="preserve">A.
B.
C. 
D. </t>
  </si>
  <si>
    <t xml:space="preserve">Przebudowa DP nr 1546T Łężyce-Gołoszyce -Zaldów w miejscowości  Modliborzyce polegająca na budowie chodnika odc. dł. ok. 380 m </t>
  </si>
  <si>
    <t xml:space="preserve">Przebudowa DP nr 1537T gr. pow. opatowskiego -Wszachów -Iwaniska w miejscowości Wszachów od km 2+160 do km 3+156 na odcinku o długości 0,996 km </t>
  </si>
  <si>
    <t>Przebudowa DP nr 1540T Dziewiątle-Wola Jastrzębska-Iwaniska w m. Jastrzębska Wola polegająca na budowie zatoki autobusowej i chodnika o łącznej dł. 0,152 km</t>
  </si>
  <si>
    <t>Zakup samochodu ciężarowego 2 lub 3 osiowego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</si>
  <si>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</si>
  <si>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</si>
  <si>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</si>
  <si>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</si>
  <si>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niewykorzystane środki pieniężne na r-ku bieżącym budżetu określone w odrębnych ustawach     §905¹</t>
  </si>
  <si>
    <t>dochody własne jst</t>
  </si>
  <si>
    <t>w tym źródła finansowania</t>
  </si>
  <si>
    <t>rok budżetowy 2023 (7+8+9+10)</t>
  </si>
  <si>
    <t>Jednostka org. realizująca zadanie lub koordynująca program</t>
  </si>
  <si>
    <t>Planowane wydatki</t>
  </si>
  <si>
    <t>Nazwa zadania inwestycyjnego</t>
  </si>
  <si>
    <t>Rozdz.</t>
  </si>
  <si>
    <t>Zadania inwestycyjne roczne w 2023 r.</t>
  </si>
  <si>
    <t>853</t>
  </si>
  <si>
    <t>Pozostałe zadania w zakresie polityki społecznej</t>
  </si>
  <si>
    <t>1 975 458,30</t>
  </si>
  <si>
    <t>9 550,00</t>
  </si>
  <si>
    <t>85321</t>
  </si>
  <si>
    <t>Zespoły do spraw orzekania o niepełnosprawności</t>
  </si>
  <si>
    <t>851 954,00</t>
  </si>
  <si>
    <t>841 154,00</t>
  </si>
  <si>
    <t>5 762 261,00</t>
  </si>
  <si>
    <t>75818</t>
  </si>
  <si>
    <t>Rezerwy ogólne i celowe</t>
  </si>
  <si>
    <t>Placówka Opiekuńczo  - Wychowawcza w Ożarowie</t>
  </si>
  <si>
    <t>Zakup samochodu służbowego</t>
  </si>
  <si>
    <t xml:space="preserve">A. 200 000      
B.
C.
D. </t>
  </si>
  <si>
    <t>Zakup nieruchomości gruntowej zabudowanej zespołem pałacowo - parkowym, położonej we Włostowie gm. Lipnik</t>
  </si>
  <si>
    <t xml:space="preserve">Wykonanie dokumentacji projektowej dla zadania pn. ,,Przebudowa obiektu mostowego w ciągu DP nr 1559T o nr ewid. (JNI): 30000606 w km 2+952 w m. Karwów wraz z dojazdami'' </t>
  </si>
  <si>
    <t xml:space="preserve">Wykonanie dokumentacji projektowej dla zadania pn. ,,Przebudowa obiektu mostowego o nr ewid. 30000612 położonego w m. Łężyce w ciągu drogi powiatowej nr 1535T Opatów - Jałowęsy - Niemienice w km 5+262 </t>
  </si>
  <si>
    <t xml:space="preserve">Wykonanie dokumentacji projektowej dla zadania pn. ,,Przebudowa DP nr 1537T gr. pow. opatowskiego - Wszachów - Iwaniska w m. Wszachów od km 1+740 do km 2+160 odc. dł. ok. 0,420 km </t>
  </si>
  <si>
    <t xml:space="preserve">A. 167 885
B.
C. 
D. </t>
  </si>
  <si>
    <t>Gospodarka mieszkaniowa</t>
  </si>
  <si>
    <t>297 911,28</t>
  </si>
  <si>
    <t>1 575,00</t>
  </si>
  <si>
    <t>299 486,28</t>
  </si>
  <si>
    <t>26 635,28</t>
  </si>
  <si>
    <t>70005</t>
  </si>
  <si>
    <t>Gospodarka gruntami i nieruchomościami</t>
  </si>
  <si>
    <t>117 676,00</t>
  </si>
  <si>
    <t>119 251,00</t>
  </si>
  <si>
    <t>710</t>
  </si>
  <si>
    <t>Działalność usługowa</t>
  </si>
  <si>
    <t>1 544 400,00</t>
  </si>
  <si>
    <t>10 855,00</t>
  </si>
  <si>
    <t>1 555 255,00</t>
  </si>
  <si>
    <t>15 300,00</t>
  </si>
  <si>
    <t>71012</t>
  </si>
  <si>
    <t>Zadania z zakresu geodezji i kartografii</t>
  </si>
  <si>
    <t>964 000,00</t>
  </si>
  <si>
    <t>5 855,00</t>
  </si>
  <si>
    <t>969 855,00</t>
  </si>
  <si>
    <t>364 000,00</t>
  </si>
  <si>
    <t>369 855,00</t>
  </si>
  <si>
    <t>71015</t>
  </si>
  <si>
    <t>Nadzór budowlany</t>
  </si>
  <si>
    <t>565 100,00</t>
  </si>
  <si>
    <t>5 000,00</t>
  </si>
  <si>
    <t>570 100,00</t>
  </si>
  <si>
    <t>62 433 160,87</t>
  </si>
  <si>
    <t>199 952,00</t>
  </si>
  <si>
    <t>62 633 112,87</t>
  </si>
  <si>
    <t>1 837 046,57</t>
  </si>
  <si>
    <t>2 036 998,57</t>
  </si>
  <si>
    <t>830 756,15</t>
  </si>
  <si>
    <t>1 030 708,15</t>
  </si>
  <si>
    <t>852</t>
  </si>
  <si>
    <t>Pomoc społeczna</t>
  </si>
  <si>
    <t>32 247 935,40</t>
  </si>
  <si>
    <t>-12 600,00</t>
  </si>
  <si>
    <t>123 013,00</t>
  </si>
  <si>
    <t>32 358 348,40</t>
  </si>
  <si>
    <t>85202</t>
  </si>
  <si>
    <t>Domy pomocy społecznej</t>
  </si>
  <si>
    <t>30 124 637,00</t>
  </si>
  <si>
    <t>103 579,00</t>
  </si>
  <si>
    <t>30 228 216,00</t>
  </si>
  <si>
    <t>2130</t>
  </si>
  <si>
    <t>Dotacja celowa otrzymana z budżetu państwa na realizację bieżących zadań własnych powiatu</t>
  </si>
  <si>
    <t>6 833 860,00</t>
  </si>
  <si>
    <t>6 937 439,00</t>
  </si>
  <si>
    <t>85203</t>
  </si>
  <si>
    <t>Ośrodki wsparcia</t>
  </si>
  <si>
    <t>1 962 446,40</t>
  </si>
  <si>
    <t>4 074,00</t>
  </si>
  <si>
    <t>1 966 520,40</t>
  </si>
  <si>
    <t>1 645 430,40</t>
  </si>
  <si>
    <t>1 649 504,40</t>
  </si>
  <si>
    <t>85205</t>
  </si>
  <si>
    <t>Zadania w zakresie przeciwdziałania przemocy w rodzinie</t>
  </si>
  <si>
    <t>12 600,00</t>
  </si>
  <si>
    <t>85218</t>
  </si>
  <si>
    <t>Powiatowe centra pomocy rodzinie</t>
  </si>
  <si>
    <t>15 360,00</t>
  </si>
  <si>
    <t>102 744,00</t>
  </si>
  <si>
    <t>2 078 202,30</t>
  </si>
  <si>
    <t>954 698,00</t>
  </si>
  <si>
    <t>943 898,00</t>
  </si>
  <si>
    <t>128 048 892,85</t>
  </si>
  <si>
    <t>438 139,00</t>
  </si>
  <si>
    <t>128 474 431,85</t>
  </si>
  <si>
    <t>195 605,28</t>
  </si>
  <si>
    <t>25 824 608,31</t>
  </si>
  <si>
    <t>153 873 501,16</t>
  </si>
  <si>
    <t>154 299 040,16</t>
  </si>
  <si>
    <t>5 957 866,28</t>
  </si>
  <si>
    <t>600</t>
  </si>
  <si>
    <t>Transport i łączność</t>
  </si>
  <si>
    <t>60014</t>
  </si>
  <si>
    <t>Drogi publiczne powiatowe</t>
  </si>
  <si>
    <t>750</t>
  </si>
  <si>
    <t>Administracja publiczna</t>
  </si>
  <si>
    <t>75020</t>
  </si>
  <si>
    <t>Starostwa powiatowe</t>
  </si>
  <si>
    <t>855</t>
  </si>
  <si>
    <t>Rodzina</t>
  </si>
  <si>
    <t>85510</t>
  </si>
  <si>
    <t>Działalność placówek opiekuńczo-wychowawczych</t>
  </si>
  <si>
    <t>Załącznik Nr 1                                                                                                          do uchwały Zarządu Powiatu w Opatowie Nr 251.94.2023                                                     z dnia 20 października 2023 r.</t>
  </si>
  <si>
    <t>Załącznik Nr 2                                                                                                                                        do uchwały Zarządu Powiatu w Opatowie Nr 251.94.2023                                                                             z dnia 20 października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</si>
</sst>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8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Calibri"/>
      <family val="2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9" fillId="32" borderId="0" applyNumberFormat="0" applyBorder="0" applyAlignment="0" applyProtection="0"/>
  </cellStyleXfs>
  <cellXfs count="15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4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49" fontId="8" fillId="34" borderId="0" xfId="50" applyNumberFormat="1" applyFont="1" applyFill="1" applyAlignment="1" applyProtection="1">
      <alignment horizontal="center" vertical="center" wrapText="1"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172" fontId="13" fillId="35" borderId="10" xfId="52" applyNumberFormat="1" applyFont="1" applyFill="1" applyBorder="1" applyAlignment="1">
      <alignment vertical="center"/>
      <protection/>
    </xf>
    <xf numFmtId="172" fontId="11" fillId="35" borderId="10" xfId="52" applyNumberFormat="1" applyFont="1" applyFill="1" applyBorder="1" applyAlignment="1">
      <alignment vertical="center"/>
      <protection/>
    </xf>
    <xf numFmtId="172" fontId="15" fillId="0" borderId="0" xfId="52" applyNumberFormat="1" applyFont="1">
      <alignment/>
      <protection/>
    </xf>
    <xf numFmtId="172" fontId="13" fillId="36" borderId="10" xfId="52" applyNumberFormat="1" applyFont="1" applyFill="1" applyBorder="1" applyAlignment="1">
      <alignment vertical="center"/>
      <protection/>
    </xf>
    <xf numFmtId="0" fontId="13" fillId="36" borderId="10" xfId="52" applyFont="1" applyFill="1" applyBorder="1" applyAlignment="1">
      <alignment horizontal="center" vertical="center" wrapText="1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/>
      <protection/>
    </xf>
    <xf numFmtId="0" fontId="11" fillId="36" borderId="10" xfId="52" applyFont="1" applyFill="1" applyBorder="1" applyAlignment="1">
      <alignment horizontal="center" vertical="center"/>
      <protection/>
    </xf>
    <xf numFmtId="0" fontId="14" fillId="36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 applyAlignment="1">
      <alignment vertical="center" wrapText="1"/>
      <protection/>
    </xf>
    <xf numFmtId="0" fontId="16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 wrapText="1"/>
      <protection/>
    </xf>
    <xf numFmtId="170" fontId="13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/>
      <protection/>
    </xf>
    <xf numFmtId="170" fontId="13" fillId="36" borderId="10" xfId="52" applyNumberFormat="1" applyFont="1" applyFill="1" applyBorder="1" applyAlignment="1">
      <alignment vertical="center"/>
      <protection/>
    </xf>
    <xf numFmtId="170" fontId="11" fillId="0" borderId="10" xfId="52" applyNumberFormat="1" applyFont="1" applyBorder="1" applyAlignment="1">
      <alignment vertical="center"/>
      <protection/>
    </xf>
    <xf numFmtId="0" fontId="25" fillId="37" borderId="0" xfId="0" applyFont="1" applyFill="1" applyAlignment="1">
      <alignment horizontal="left" vertical="top" wrapText="1"/>
    </xf>
    <xf numFmtId="0" fontId="10" fillId="35" borderId="0" xfId="52" applyFont="1" applyFill="1">
      <alignment/>
      <protection/>
    </xf>
    <xf numFmtId="0" fontId="10" fillId="35" borderId="0" xfId="52" applyFont="1" applyFill="1" applyAlignment="1">
      <alignment vertical="center"/>
      <protection/>
    </xf>
    <xf numFmtId="0" fontId="28" fillId="35" borderId="13" xfId="52" applyFont="1" applyFill="1" applyBorder="1" applyAlignment="1">
      <alignment horizontal="center" vertical="center"/>
      <protection/>
    </xf>
    <xf numFmtId="0" fontId="12" fillId="35" borderId="10" xfId="52" applyFont="1" applyFill="1" applyBorder="1" applyAlignment="1">
      <alignment horizontal="center" vertical="center"/>
      <protection/>
    </xf>
    <xf numFmtId="0" fontId="10" fillId="36" borderId="10" xfId="52" applyFont="1" applyFill="1" applyBorder="1" applyAlignment="1">
      <alignment horizontal="left" vertical="center" wrapText="1"/>
      <protection/>
    </xf>
    <xf numFmtId="0" fontId="10" fillId="36" borderId="10" xfId="52" applyFont="1" applyFill="1" applyBorder="1" applyAlignment="1">
      <alignment horizontal="center" vertical="center"/>
      <protection/>
    </xf>
    <xf numFmtId="0" fontId="30" fillId="35" borderId="10" xfId="52" applyFont="1" applyFill="1" applyBorder="1" applyAlignment="1">
      <alignment horizontal="center" vertical="center"/>
      <protection/>
    </xf>
    <xf numFmtId="0" fontId="12" fillId="35" borderId="1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right" vertical="center"/>
      <protection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2" applyFont="1" applyAlignment="1">
      <alignment vertical="center"/>
      <protection/>
    </xf>
    <xf numFmtId="0" fontId="19" fillId="36" borderId="10" xfId="52" applyFont="1" applyFill="1" applyBorder="1" applyAlignment="1">
      <alignment horizontal="center" vertical="center"/>
      <protection/>
    </xf>
    <xf numFmtId="172" fontId="19" fillId="36" borderId="10" xfId="52" applyNumberFormat="1" applyFont="1" applyFill="1" applyBorder="1" applyAlignment="1">
      <alignment vertical="center"/>
      <protection/>
    </xf>
    <xf numFmtId="172" fontId="11" fillId="36" borderId="10" xfId="52" applyNumberFormat="1" applyFont="1" applyFill="1" applyBorder="1" applyAlignment="1">
      <alignment vertical="center"/>
      <protection/>
    </xf>
    <xf numFmtId="172" fontId="20" fillId="36" borderId="10" xfId="52" applyNumberFormat="1" applyFont="1" applyFill="1" applyBorder="1" applyAlignment="1">
      <alignment horizontal="left" vertical="center" wrapText="1"/>
      <protection/>
    </xf>
    <xf numFmtId="172" fontId="20" fillId="36" borderId="10" xfId="52" applyNumberFormat="1" applyFont="1" applyFill="1" applyBorder="1" applyAlignment="1">
      <alignment vertical="center" wrapText="1"/>
      <protection/>
    </xf>
    <xf numFmtId="0" fontId="20" fillId="36" borderId="10" xfId="52" applyFont="1" applyFill="1" applyBorder="1" applyAlignment="1">
      <alignment vertical="center" wrapText="1"/>
      <protection/>
    </xf>
    <xf numFmtId="172" fontId="20" fillId="36" borderId="10" xfId="52" applyNumberFormat="1" applyFont="1" applyFill="1" applyBorder="1" applyAlignment="1">
      <alignment vertical="center"/>
      <protection/>
    </xf>
    <xf numFmtId="172" fontId="13" fillId="36" borderId="10" xfId="52" applyNumberFormat="1" applyFont="1" applyFill="1" applyBorder="1" applyAlignment="1">
      <alignment vertical="center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3" fillId="36" borderId="10" xfId="52" applyFont="1" applyFill="1" applyBorder="1" applyAlignment="1">
      <alignment vertical="center" wrapText="1"/>
      <protection/>
    </xf>
    <xf numFmtId="164" fontId="34" fillId="38" borderId="14" xfId="52" applyNumberFormat="1" applyFont="1" applyFill="1" applyBorder="1" applyAlignment="1">
      <alignment horizontal="left" vertical="center" wrapText="1"/>
      <protection/>
    </xf>
    <xf numFmtId="164" fontId="34" fillId="38" borderId="14" xfId="52" applyNumberFormat="1" applyFont="1" applyFill="1" applyBorder="1" applyAlignment="1">
      <alignment vertical="center" wrapText="1"/>
      <protection/>
    </xf>
    <xf numFmtId="0" fontId="34" fillId="38" borderId="14" xfId="52" applyFont="1" applyFill="1" applyBorder="1" applyAlignment="1">
      <alignment vertical="center" wrapText="1"/>
      <protection/>
    </xf>
    <xf numFmtId="164" fontId="34" fillId="38" borderId="14" xfId="52" applyNumberFormat="1" applyFont="1" applyFill="1" applyBorder="1" applyAlignment="1">
      <alignment vertical="center"/>
      <protection/>
    </xf>
    <xf numFmtId="170" fontId="34" fillId="38" borderId="14" xfId="52" applyNumberFormat="1" applyFont="1" applyFill="1" applyBorder="1" applyAlignment="1">
      <alignment vertical="center"/>
      <protection/>
    </xf>
    <xf numFmtId="0" fontId="13" fillId="38" borderId="14" xfId="52" applyFont="1" applyFill="1" applyBorder="1" applyAlignment="1">
      <alignment vertical="center" wrapText="1"/>
      <protection/>
    </xf>
    <xf numFmtId="0" fontId="15" fillId="38" borderId="14" xfId="52" applyFont="1" applyFill="1" applyBorder="1" applyAlignment="1">
      <alignment horizontal="center" vertical="center"/>
      <protection/>
    </xf>
    <xf numFmtId="0" fontId="20" fillId="38" borderId="14" xfId="52" applyFont="1" applyFill="1" applyBorder="1" applyAlignment="1">
      <alignment vertical="center" wrapText="1"/>
      <protection/>
    </xf>
    <xf numFmtId="172" fontId="13" fillId="36" borderId="10" xfId="52" applyNumberFormat="1" applyFont="1" applyFill="1" applyBorder="1" applyAlignment="1">
      <alignment vertical="center" wrapText="1"/>
      <protection/>
    </xf>
    <xf numFmtId="0" fontId="30" fillId="36" borderId="10" xfId="52" applyFont="1" applyFill="1" applyBorder="1" applyAlignment="1">
      <alignment horizontal="center" vertical="center"/>
      <protection/>
    </xf>
    <xf numFmtId="0" fontId="11" fillId="36" borderId="13" xfId="52" applyFont="1" applyFill="1" applyBorder="1" applyAlignment="1">
      <alignment horizontal="center" vertical="center" wrapText="1"/>
      <protection/>
    </xf>
    <xf numFmtId="0" fontId="54" fillId="0" borderId="0" xfId="52" applyFont="1" applyAlignment="1">
      <alignment vertical="center"/>
      <protection/>
    </xf>
    <xf numFmtId="4" fontId="12" fillId="35" borderId="10" xfId="52" applyNumberFormat="1" applyFont="1" applyFill="1" applyBorder="1" applyAlignment="1">
      <alignment vertical="center"/>
      <protection/>
    </xf>
    <xf numFmtId="4" fontId="10" fillId="36" borderId="10" xfId="52" applyNumberFormat="1" applyFont="1" applyFill="1" applyBorder="1" applyAlignment="1">
      <alignment vertical="center"/>
      <protection/>
    </xf>
    <xf numFmtId="4" fontId="27" fillId="35" borderId="15" xfId="52" applyNumberFormat="1" applyFont="1" applyFill="1" applyBorder="1">
      <alignment/>
      <protection/>
    </xf>
    <xf numFmtId="0" fontId="24" fillId="35" borderId="0" xfId="52" applyFont="1" applyFill="1" applyAlignment="1">
      <alignment horizontal="center" vertical="center" wrapText="1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3" fillId="36" borderId="10" xfId="52" applyFont="1" applyFill="1" applyBorder="1" applyAlignment="1">
      <alignment horizontal="center" vertical="center"/>
      <protection/>
    </xf>
    <xf numFmtId="39" fontId="80" fillId="37" borderId="16" xfId="0" applyNumberFormat="1" applyFont="1" applyFill="1" applyBorder="1" applyAlignment="1">
      <alignment horizontal="left" vertical="center" wrapText="1"/>
    </xf>
    <xf numFmtId="0" fontId="81" fillId="37" borderId="16" xfId="0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39" fontId="82" fillId="37" borderId="16" xfId="0" applyNumberFormat="1" applyFont="1" applyFill="1" applyBorder="1" applyAlignment="1">
      <alignment horizontal="left" vertical="center" wrapText="1"/>
    </xf>
    <xf numFmtId="0" fontId="10" fillId="38" borderId="0" xfId="52" applyFont="1" applyFill="1" applyAlignment="1">
      <alignment vertical="center"/>
      <protection/>
    </xf>
    <xf numFmtId="172" fontId="13" fillId="38" borderId="0" xfId="52" applyNumberFormat="1" applyFont="1" applyFill="1" applyAlignment="1">
      <alignment vertical="center"/>
      <protection/>
    </xf>
    <xf numFmtId="172" fontId="11" fillId="36" borderId="10" xfId="52" applyNumberFormat="1" applyFont="1" applyFill="1" applyBorder="1" applyAlignment="1">
      <alignment vertical="center" wrapText="1"/>
      <protection/>
    </xf>
    <xf numFmtId="3" fontId="13" fillId="38" borderId="17" xfId="54" applyNumberFormat="1" applyFont="1" applyFill="1" applyBorder="1" applyAlignment="1">
      <alignment horizontal="center" vertical="center" wrapText="1"/>
      <protection/>
    </xf>
    <xf numFmtId="0" fontId="20" fillId="38" borderId="18" xfId="54" applyFont="1" applyFill="1" applyBorder="1" applyAlignment="1">
      <alignment vertical="center" wrapText="1"/>
      <protection/>
    </xf>
    <xf numFmtId="0" fontId="13" fillId="38" borderId="18" xfId="54" applyFont="1" applyFill="1" applyBorder="1" applyAlignment="1">
      <alignment vertical="center" wrapText="1"/>
      <protection/>
    </xf>
    <xf numFmtId="3" fontId="13" fillId="38" borderId="19" xfId="54" applyNumberFormat="1" applyFont="1" applyFill="1" applyBorder="1" applyAlignment="1">
      <alignment horizontal="center" vertical="center" wrapText="1"/>
      <protection/>
    </xf>
    <xf numFmtId="0" fontId="13" fillId="38" borderId="20" xfId="54" applyFont="1" applyFill="1" applyBorder="1" applyAlignment="1">
      <alignment vertical="center" wrapText="1"/>
      <protection/>
    </xf>
    <xf numFmtId="0" fontId="26" fillId="36" borderId="10" xfId="52" applyFont="1" applyFill="1" applyBorder="1" applyAlignment="1">
      <alignment horizontal="left" vertical="center" wrapText="1"/>
      <protection/>
    </xf>
    <xf numFmtId="49" fontId="14" fillId="36" borderId="10" xfId="52" applyNumberFormat="1" applyFont="1" applyFill="1" applyBorder="1" applyAlignment="1">
      <alignment horizontal="center" vertical="center" wrapText="1"/>
      <protection/>
    </xf>
    <xf numFmtId="49" fontId="11" fillId="36" borderId="10" xfId="52" applyNumberFormat="1" applyFont="1" applyFill="1" applyBorder="1" applyAlignment="1">
      <alignment horizontal="center" vertical="center" wrapText="1"/>
      <protection/>
    </xf>
    <xf numFmtId="170" fontId="11" fillId="38" borderId="10" xfId="52" applyNumberFormat="1" applyFont="1" applyFill="1" applyBorder="1" applyAlignment="1">
      <alignment vertical="center"/>
      <protection/>
    </xf>
    <xf numFmtId="0" fontId="10" fillId="38" borderId="0" xfId="52" applyFont="1" applyFill="1" applyAlignment="1">
      <alignment vertical="center"/>
      <protection/>
    </xf>
    <xf numFmtId="0" fontId="10" fillId="38" borderId="0" xfId="52" applyFont="1" applyFill="1" applyAlignment="1">
      <alignment horizontal="center" vertical="center"/>
      <protection/>
    </xf>
    <xf numFmtId="0" fontId="10" fillId="38" borderId="0" xfId="52" applyFont="1" applyFill="1">
      <alignment/>
      <protection/>
    </xf>
    <xf numFmtId="0" fontId="20" fillId="36" borderId="10" xfId="52" applyFont="1" applyFill="1" applyBorder="1" applyAlignment="1">
      <alignment horizontal="left" vertical="center" wrapText="1"/>
      <protection/>
    </xf>
    <xf numFmtId="49" fontId="31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26" fillId="0" borderId="0" xfId="50" applyNumberFormat="1" applyFont="1" applyFill="1" applyBorder="1" applyAlignment="1" applyProtection="1">
      <alignment horizontal="right" wrapText="1"/>
      <protection locked="0"/>
    </xf>
    <xf numFmtId="0" fontId="12" fillId="0" borderId="0" xfId="5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39" fontId="82" fillId="37" borderId="16" xfId="0" applyNumberFormat="1" applyFont="1" applyFill="1" applyBorder="1" applyAlignment="1">
      <alignment horizontal="left" vertical="center" wrapText="1"/>
    </xf>
    <xf numFmtId="0" fontId="81" fillId="37" borderId="16" xfId="0" applyFont="1" applyFill="1" applyBorder="1" applyAlignment="1">
      <alignment horizontal="left" vertical="center" wrapText="1"/>
    </xf>
    <xf numFmtId="39" fontId="80" fillId="37" borderId="16" xfId="0" applyNumberFormat="1" applyFont="1" applyFill="1" applyBorder="1" applyAlignment="1">
      <alignment horizontal="left" vertical="center" wrapText="1"/>
    </xf>
    <xf numFmtId="0" fontId="83" fillId="37" borderId="16" xfId="0" applyFont="1" applyFill="1" applyBorder="1" applyAlignment="1">
      <alignment horizontal="center" vertical="center" wrapText="1"/>
    </xf>
    <xf numFmtId="0" fontId="81" fillId="37" borderId="16" xfId="0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right" wrapText="1"/>
      <protection locked="0"/>
    </xf>
    <xf numFmtId="0" fontId="58" fillId="0" borderId="0" xfId="0" applyNumberFormat="1" applyFont="1" applyFill="1" applyBorder="1" applyAlignment="1" applyProtection="1">
      <alignment horizontal="center"/>
      <protection locked="0"/>
    </xf>
    <xf numFmtId="0" fontId="11" fillId="36" borderId="10" xfId="52" applyFont="1" applyFill="1" applyBorder="1" applyAlignment="1">
      <alignment horizontal="center" vertical="center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9" fillId="36" borderId="10" xfId="52" applyFont="1" applyFill="1" applyBorder="1" applyAlignment="1">
      <alignment horizontal="center" vertical="center" wrapText="1"/>
      <protection/>
    </xf>
    <xf numFmtId="0" fontId="11" fillId="36" borderId="21" xfId="52" applyFont="1" applyFill="1" applyBorder="1" applyAlignment="1">
      <alignment horizontal="center" vertical="center" wrapText="1"/>
      <protection/>
    </xf>
    <xf numFmtId="0" fontId="60" fillId="36" borderId="10" xfId="52" applyFont="1" applyFill="1" applyBorder="1" applyAlignment="1">
      <alignment horizontal="center" vertical="center" wrapText="1"/>
      <protection/>
    </xf>
    <xf numFmtId="0" fontId="24" fillId="35" borderId="0" xfId="52" applyFont="1" applyFill="1" applyAlignment="1">
      <alignment horizontal="center" vertical="center" wrapText="1"/>
      <protection/>
    </xf>
    <xf numFmtId="0" fontId="13" fillId="0" borderId="22" xfId="52" applyFont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2" fillId="38" borderId="10" xfId="52" applyFont="1" applyFill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19" fillId="0" borderId="21" xfId="52" applyFont="1" applyBorder="1" applyAlignment="1">
      <alignment horizontal="center" vertical="center" wrapText="1"/>
      <protection/>
    </xf>
    <xf numFmtId="0" fontId="24" fillId="35" borderId="0" xfId="52" applyFont="1" applyFill="1" applyAlignment="1">
      <alignment horizontal="center" vertical="center" wrapText="1"/>
      <protection/>
    </xf>
    <xf numFmtId="0" fontId="29" fillId="35" borderId="10" xfId="52" applyFont="1" applyFill="1" applyBorder="1" applyAlignment="1">
      <alignment horizontal="left" vertical="center"/>
      <protection/>
    </xf>
    <xf numFmtId="0" fontId="12" fillId="35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117</xdr:row>
      <xdr:rowOff>0</xdr:rowOff>
    </xdr:from>
    <xdr:to>
      <xdr:col>8</xdr:col>
      <xdr:colOff>476250</xdr:colOff>
      <xdr:row>117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6405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476250</xdr:colOff>
      <xdr:row>117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96405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476250</xdr:colOff>
      <xdr:row>120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20126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476250</xdr:colOff>
      <xdr:row>120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20126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2"/>
  <sheetViews>
    <sheetView showGridLines="0" tabSelected="1" zoomScalePageLayoutView="0" workbookViewId="0" topLeftCell="A1">
      <selection activeCell="V11" sqref="V11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24" t="s">
        <v>303</v>
      </c>
      <c r="L1" s="124"/>
      <c r="M1" s="124"/>
      <c r="N1" s="124"/>
      <c r="O1" s="124"/>
      <c r="P1" s="124"/>
      <c r="Q1" s="6"/>
    </row>
    <row r="2" spans="1:17" ht="25.5" customHeight="1">
      <c r="A2" s="125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61</v>
      </c>
      <c r="O3" s="123"/>
      <c r="P3" s="123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126" t="s">
        <v>60</v>
      </c>
      <c r="E5" s="126"/>
      <c r="F5" s="126" t="s">
        <v>2</v>
      </c>
      <c r="G5" s="126"/>
      <c r="H5" s="126"/>
      <c r="I5" s="126" t="s">
        <v>59</v>
      </c>
      <c r="J5" s="126"/>
      <c r="K5" s="5" t="s">
        <v>58</v>
      </c>
      <c r="L5" s="5" t="s">
        <v>57</v>
      </c>
      <c r="M5" s="126" t="s">
        <v>56</v>
      </c>
      <c r="N5" s="126"/>
      <c r="O5" s="126"/>
      <c r="P5" s="126"/>
      <c r="Q5" s="126"/>
    </row>
    <row r="6" spans="1:17" ht="11.25" customHeight="1">
      <c r="A6" s="4"/>
      <c r="B6" s="53" t="s">
        <v>26</v>
      </c>
      <c r="C6" s="53" t="s">
        <v>25</v>
      </c>
      <c r="D6" s="122" t="s">
        <v>24</v>
      </c>
      <c r="E6" s="122"/>
      <c r="F6" s="122" t="s">
        <v>23</v>
      </c>
      <c r="G6" s="122"/>
      <c r="H6" s="122"/>
      <c r="I6" s="122" t="s">
        <v>22</v>
      </c>
      <c r="J6" s="122"/>
      <c r="K6" s="53" t="s">
        <v>21</v>
      </c>
      <c r="L6" s="53" t="s">
        <v>20</v>
      </c>
      <c r="M6" s="122" t="s">
        <v>19</v>
      </c>
      <c r="N6" s="122"/>
      <c r="O6" s="122"/>
      <c r="P6" s="122"/>
      <c r="Q6" s="122"/>
    </row>
    <row r="7" spans="1:17" ht="18.75" customHeight="1">
      <c r="A7" s="4"/>
      <c r="B7" s="111" t="s">
        <v>55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21.75" customHeight="1">
      <c r="A8" s="4"/>
      <c r="B8" s="53" t="s">
        <v>47</v>
      </c>
      <c r="C8" s="54"/>
      <c r="D8" s="119"/>
      <c r="E8" s="119"/>
      <c r="F8" s="120" t="s">
        <v>217</v>
      </c>
      <c r="G8" s="120"/>
      <c r="H8" s="120"/>
      <c r="I8" s="121" t="s">
        <v>218</v>
      </c>
      <c r="J8" s="121"/>
      <c r="K8" s="55" t="s">
        <v>50</v>
      </c>
      <c r="L8" s="55" t="s">
        <v>219</v>
      </c>
      <c r="M8" s="121" t="s">
        <v>220</v>
      </c>
      <c r="N8" s="121"/>
      <c r="O8" s="121"/>
      <c r="P8" s="121"/>
      <c r="Q8" s="121"/>
    </row>
    <row r="9" spans="1:17" ht="29.25" customHeight="1">
      <c r="A9" s="4"/>
      <c r="B9" s="5"/>
      <c r="C9" s="54"/>
      <c r="D9" s="119"/>
      <c r="E9" s="119"/>
      <c r="F9" s="120" t="s">
        <v>51</v>
      </c>
      <c r="G9" s="120"/>
      <c r="H9" s="120"/>
      <c r="I9" s="121" t="s">
        <v>221</v>
      </c>
      <c r="J9" s="121"/>
      <c r="K9" s="55" t="s">
        <v>50</v>
      </c>
      <c r="L9" s="55" t="s">
        <v>50</v>
      </c>
      <c r="M9" s="121" t="s">
        <v>221</v>
      </c>
      <c r="N9" s="121"/>
      <c r="O9" s="121"/>
      <c r="P9" s="121"/>
      <c r="Q9" s="121"/>
    </row>
    <row r="10" spans="1:17" ht="21.75" customHeight="1">
      <c r="A10" s="4"/>
      <c r="B10" s="54"/>
      <c r="C10" s="53" t="s">
        <v>222</v>
      </c>
      <c r="D10" s="119"/>
      <c r="E10" s="119"/>
      <c r="F10" s="120" t="s">
        <v>223</v>
      </c>
      <c r="G10" s="120"/>
      <c r="H10" s="120"/>
      <c r="I10" s="121" t="s">
        <v>218</v>
      </c>
      <c r="J10" s="121"/>
      <c r="K10" s="55" t="s">
        <v>50</v>
      </c>
      <c r="L10" s="55" t="s">
        <v>219</v>
      </c>
      <c r="M10" s="121" t="s">
        <v>220</v>
      </c>
      <c r="N10" s="121"/>
      <c r="O10" s="121"/>
      <c r="P10" s="121"/>
      <c r="Q10" s="121"/>
    </row>
    <row r="11" spans="1:17" ht="27" customHeight="1">
      <c r="A11" s="4"/>
      <c r="B11" s="54"/>
      <c r="C11" s="5"/>
      <c r="D11" s="119"/>
      <c r="E11" s="119"/>
      <c r="F11" s="120" t="s">
        <v>51</v>
      </c>
      <c r="G11" s="120"/>
      <c r="H11" s="120"/>
      <c r="I11" s="121" t="s">
        <v>221</v>
      </c>
      <c r="J11" s="121"/>
      <c r="K11" s="55" t="s">
        <v>50</v>
      </c>
      <c r="L11" s="55" t="s">
        <v>50</v>
      </c>
      <c r="M11" s="121" t="s">
        <v>221</v>
      </c>
      <c r="N11" s="121"/>
      <c r="O11" s="121"/>
      <c r="P11" s="121"/>
      <c r="Q11" s="121"/>
    </row>
    <row r="12" spans="1:17" ht="33" customHeight="1">
      <c r="A12" s="4"/>
      <c r="B12" s="54"/>
      <c r="C12" s="54"/>
      <c r="D12" s="122" t="s">
        <v>73</v>
      </c>
      <c r="E12" s="122"/>
      <c r="F12" s="120" t="s">
        <v>74</v>
      </c>
      <c r="G12" s="120"/>
      <c r="H12" s="120"/>
      <c r="I12" s="121" t="s">
        <v>224</v>
      </c>
      <c r="J12" s="121"/>
      <c r="K12" s="55" t="s">
        <v>50</v>
      </c>
      <c r="L12" s="55" t="s">
        <v>219</v>
      </c>
      <c r="M12" s="121" t="s">
        <v>225</v>
      </c>
      <c r="N12" s="121"/>
      <c r="O12" s="121"/>
      <c r="P12" s="121"/>
      <c r="Q12" s="121"/>
    </row>
    <row r="13" spans="1:17" ht="20.25" customHeight="1">
      <c r="A13" s="4"/>
      <c r="B13" s="53" t="s">
        <v>226</v>
      </c>
      <c r="C13" s="54"/>
      <c r="D13" s="119"/>
      <c r="E13" s="119"/>
      <c r="F13" s="120" t="s">
        <v>227</v>
      </c>
      <c r="G13" s="120"/>
      <c r="H13" s="120"/>
      <c r="I13" s="121" t="s">
        <v>228</v>
      </c>
      <c r="J13" s="121"/>
      <c r="K13" s="55" t="s">
        <v>50</v>
      </c>
      <c r="L13" s="55" t="s">
        <v>229</v>
      </c>
      <c r="M13" s="121" t="s">
        <v>230</v>
      </c>
      <c r="N13" s="121"/>
      <c r="O13" s="121"/>
      <c r="P13" s="121"/>
      <c r="Q13" s="121"/>
    </row>
    <row r="14" spans="1:17" ht="26.25" customHeight="1">
      <c r="A14" s="4"/>
      <c r="B14" s="5"/>
      <c r="C14" s="54"/>
      <c r="D14" s="119"/>
      <c r="E14" s="119"/>
      <c r="F14" s="120" t="s">
        <v>51</v>
      </c>
      <c r="G14" s="120"/>
      <c r="H14" s="120"/>
      <c r="I14" s="121" t="s">
        <v>231</v>
      </c>
      <c r="J14" s="121"/>
      <c r="K14" s="55" t="s">
        <v>50</v>
      </c>
      <c r="L14" s="55" t="s">
        <v>50</v>
      </c>
      <c r="M14" s="121" t="s">
        <v>231</v>
      </c>
      <c r="N14" s="121"/>
      <c r="O14" s="121"/>
      <c r="P14" s="121"/>
      <c r="Q14" s="121"/>
    </row>
    <row r="15" spans="1:17" ht="20.25" customHeight="1">
      <c r="A15" s="4"/>
      <c r="B15" s="54"/>
      <c r="C15" s="53" t="s">
        <v>232</v>
      </c>
      <c r="D15" s="119"/>
      <c r="E15" s="119"/>
      <c r="F15" s="120" t="s">
        <v>233</v>
      </c>
      <c r="G15" s="120"/>
      <c r="H15" s="120"/>
      <c r="I15" s="121" t="s">
        <v>234</v>
      </c>
      <c r="J15" s="121"/>
      <c r="K15" s="55" t="s">
        <v>50</v>
      </c>
      <c r="L15" s="55" t="s">
        <v>235</v>
      </c>
      <c r="M15" s="121" t="s">
        <v>236</v>
      </c>
      <c r="N15" s="121"/>
      <c r="O15" s="121"/>
      <c r="P15" s="121"/>
      <c r="Q15" s="121"/>
    </row>
    <row r="16" spans="1:17" ht="28.5" customHeight="1">
      <c r="A16" s="4"/>
      <c r="B16" s="54"/>
      <c r="C16" s="5"/>
      <c r="D16" s="119"/>
      <c r="E16" s="119"/>
      <c r="F16" s="120" t="s">
        <v>51</v>
      </c>
      <c r="G16" s="120"/>
      <c r="H16" s="120"/>
      <c r="I16" s="121" t="s">
        <v>50</v>
      </c>
      <c r="J16" s="121"/>
      <c r="K16" s="55" t="s">
        <v>50</v>
      </c>
      <c r="L16" s="55" t="s">
        <v>50</v>
      </c>
      <c r="M16" s="121" t="s">
        <v>50</v>
      </c>
      <c r="N16" s="121"/>
      <c r="O16" s="121"/>
      <c r="P16" s="121"/>
      <c r="Q16" s="121"/>
    </row>
    <row r="17" spans="1:17" ht="30" customHeight="1">
      <c r="A17" s="4"/>
      <c r="B17" s="54"/>
      <c r="C17" s="54"/>
      <c r="D17" s="122" t="s">
        <v>73</v>
      </c>
      <c r="E17" s="122"/>
      <c r="F17" s="120" t="s">
        <v>74</v>
      </c>
      <c r="G17" s="120"/>
      <c r="H17" s="120"/>
      <c r="I17" s="121" t="s">
        <v>237</v>
      </c>
      <c r="J17" s="121"/>
      <c r="K17" s="55" t="s">
        <v>50</v>
      </c>
      <c r="L17" s="55" t="s">
        <v>235</v>
      </c>
      <c r="M17" s="121" t="s">
        <v>238</v>
      </c>
      <c r="N17" s="121"/>
      <c r="O17" s="121"/>
      <c r="P17" s="121"/>
      <c r="Q17" s="121"/>
    </row>
    <row r="18" spans="1:17" ht="19.5" customHeight="1">
      <c r="A18" s="4"/>
      <c r="B18" s="54"/>
      <c r="C18" s="53" t="s">
        <v>239</v>
      </c>
      <c r="D18" s="119"/>
      <c r="E18" s="119"/>
      <c r="F18" s="120" t="s">
        <v>240</v>
      </c>
      <c r="G18" s="120"/>
      <c r="H18" s="120"/>
      <c r="I18" s="121" t="s">
        <v>241</v>
      </c>
      <c r="J18" s="121"/>
      <c r="K18" s="55" t="s">
        <v>50</v>
      </c>
      <c r="L18" s="55" t="s">
        <v>242</v>
      </c>
      <c r="M18" s="121" t="s">
        <v>243</v>
      </c>
      <c r="N18" s="121"/>
      <c r="O18" s="121"/>
      <c r="P18" s="121"/>
      <c r="Q18" s="121"/>
    </row>
    <row r="19" spans="1:17" ht="28.5" customHeight="1">
      <c r="A19" s="4"/>
      <c r="B19" s="54"/>
      <c r="C19" s="5"/>
      <c r="D19" s="119"/>
      <c r="E19" s="119"/>
      <c r="F19" s="120" t="s">
        <v>51</v>
      </c>
      <c r="G19" s="120"/>
      <c r="H19" s="120"/>
      <c r="I19" s="121" t="s">
        <v>50</v>
      </c>
      <c r="J19" s="121"/>
      <c r="K19" s="55" t="s">
        <v>50</v>
      </c>
      <c r="L19" s="55" t="s">
        <v>50</v>
      </c>
      <c r="M19" s="121" t="s">
        <v>50</v>
      </c>
      <c r="N19" s="121"/>
      <c r="O19" s="121"/>
      <c r="P19" s="121"/>
      <c r="Q19" s="121"/>
    </row>
    <row r="20" spans="1:17" ht="36" customHeight="1">
      <c r="A20" s="4"/>
      <c r="B20" s="54"/>
      <c r="C20" s="54"/>
      <c r="D20" s="122" t="s">
        <v>73</v>
      </c>
      <c r="E20" s="122"/>
      <c r="F20" s="120" t="s">
        <v>74</v>
      </c>
      <c r="G20" s="120"/>
      <c r="H20" s="120"/>
      <c r="I20" s="121" t="s">
        <v>241</v>
      </c>
      <c r="J20" s="121"/>
      <c r="K20" s="55" t="s">
        <v>50</v>
      </c>
      <c r="L20" s="55" t="s">
        <v>242</v>
      </c>
      <c r="M20" s="121" t="s">
        <v>243</v>
      </c>
      <c r="N20" s="121"/>
      <c r="O20" s="121"/>
      <c r="P20" s="121"/>
      <c r="Q20" s="121"/>
    </row>
    <row r="21" spans="2:17" ht="21" customHeight="1">
      <c r="B21" s="53" t="s">
        <v>104</v>
      </c>
      <c r="C21" s="54"/>
      <c r="D21" s="119"/>
      <c r="E21" s="119"/>
      <c r="F21" s="120" t="s">
        <v>105</v>
      </c>
      <c r="G21" s="120"/>
      <c r="H21" s="120"/>
      <c r="I21" s="121" t="s">
        <v>244</v>
      </c>
      <c r="J21" s="121"/>
      <c r="K21" s="55" t="s">
        <v>50</v>
      </c>
      <c r="L21" s="55" t="s">
        <v>245</v>
      </c>
      <c r="M21" s="121" t="s">
        <v>246</v>
      </c>
      <c r="N21" s="121"/>
      <c r="O21" s="121"/>
      <c r="P21" s="121"/>
      <c r="Q21" s="121"/>
    </row>
    <row r="22" spans="2:17" ht="27" customHeight="1">
      <c r="B22" s="5"/>
      <c r="C22" s="54"/>
      <c r="D22" s="119"/>
      <c r="E22" s="119"/>
      <c r="F22" s="120" t="s">
        <v>51</v>
      </c>
      <c r="G22" s="120"/>
      <c r="H22" s="120"/>
      <c r="I22" s="121" t="s">
        <v>50</v>
      </c>
      <c r="J22" s="121"/>
      <c r="K22" s="55" t="s">
        <v>50</v>
      </c>
      <c r="L22" s="55" t="s">
        <v>50</v>
      </c>
      <c r="M22" s="121" t="s">
        <v>50</v>
      </c>
      <c r="N22" s="121"/>
      <c r="O22" s="121"/>
      <c r="P22" s="121"/>
      <c r="Q22" s="121"/>
    </row>
    <row r="23" spans="2:17" ht="19.5" customHeight="1">
      <c r="B23" s="54"/>
      <c r="C23" s="53" t="s">
        <v>106</v>
      </c>
      <c r="D23" s="119"/>
      <c r="E23" s="119"/>
      <c r="F23" s="120" t="s">
        <v>107</v>
      </c>
      <c r="G23" s="120"/>
      <c r="H23" s="120"/>
      <c r="I23" s="121" t="s">
        <v>247</v>
      </c>
      <c r="J23" s="121"/>
      <c r="K23" s="55" t="s">
        <v>50</v>
      </c>
      <c r="L23" s="55" t="s">
        <v>245</v>
      </c>
      <c r="M23" s="121" t="s">
        <v>248</v>
      </c>
      <c r="N23" s="121"/>
      <c r="O23" s="121"/>
      <c r="P23" s="121"/>
      <c r="Q23" s="121"/>
    </row>
    <row r="24" spans="2:17" ht="30" customHeight="1">
      <c r="B24" s="54"/>
      <c r="C24" s="5"/>
      <c r="D24" s="119"/>
      <c r="E24" s="119"/>
      <c r="F24" s="120" t="s">
        <v>51</v>
      </c>
      <c r="G24" s="120"/>
      <c r="H24" s="120"/>
      <c r="I24" s="121" t="s">
        <v>50</v>
      </c>
      <c r="J24" s="121"/>
      <c r="K24" s="55" t="s">
        <v>50</v>
      </c>
      <c r="L24" s="55" t="s">
        <v>50</v>
      </c>
      <c r="M24" s="121" t="s">
        <v>50</v>
      </c>
      <c r="N24" s="121"/>
      <c r="O24" s="121"/>
      <c r="P24" s="121"/>
      <c r="Q24" s="121"/>
    </row>
    <row r="25" spans="2:17" ht="33" customHeight="1">
      <c r="B25" s="54"/>
      <c r="C25" s="54"/>
      <c r="D25" s="122" t="s">
        <v>108</v>
      </c>
      <c r="E25" s="122"/>
      <c r="F25" s="120" t="s">
        <v>109</v>
      </c>
      <c r="G25" s="120"/>
      <c r="H25" s="120"/>
      <c r="I25" s="121" t="s">
        <v>249</v>
      </c>
      <c r="J25" s="121"/>
      <c r="K25" s="55" t="s">
        <v>50</v>
      </c>
      <c r="L25" s="55" t="s">
        <v>245</v>
      </c>
      <c r="M25" s="121" t="s">
        <v>250</v>
      </c>
      <c r="N25" s="121"/>
      <c r="O25" s="121"/>
      <c r="P25" s="121"/>
      <c r="Q25" s="121"/>
    </row>
    <row r="26" spans="2:17" ht="20.25" customHeight="1">
      <c r="B26" s="53" t="s">
        <v>251</v>
      </c>
      <c r="C26" s="54"/>
      <c r="D26" s="119"/>
      <c r="E26" s="119"/>
      <c r="F26" s="120" t="s">
        <v>252</v>
      </c>
      <c r="G26" s="120"/>
      <c r="H26" s="120"/>
      <c r="I26" s="121" t="s">
        <v>253</v>
      </c>
      <c r="J26" s="121"/>
      <c r="K26" s="55" t="s">
        <v>254</v>
      </c>
      <c r="L26" s="55" t="s">
        <v>255</v>
      </c>
      <c r="M26" s="121" t="s">
        <v>256</v>
      </c>
      <c r="N26" s="121"/>
      <c r="O26" s="121"/>
      <c r="P26" s="121"/>
      <c r="Q26" s="121"/>
    </row>
    <row r="27" spans="2:17" ht="29.25" customHeight="1">
      <c r="B27" s="5"/>
      <c r="C27" s="54"/>
      <c r="D27" s="119"/>
      <c r="E27" s="119"/>
      <c r="F27" s="120" t="s">
        <v>51</v>
      </c>
      <c r="G27" s="120"/>
      <c r="H27" s="120"/>
      <c r="I27" s="121" t="s">
        <v>50</v>
      </c>
      <c r="J27" s="121"/>
      <c r="K27" s="55" t="s">
        <v>50</v>
      </c>
      <c r="L27" s="55" t="s">
        <v>50</v>
      </c>
      <c r="M27" s="121" t="s">
        <v>50</v>
      </c>
      <c r="N27" s="121"/>
      <c r="O27" s="121"/>
      <c r="P27" s="121"/>
      <c r="Q27" s="121"/>
    </row>
    <row r="28" spans="2:17" ht="19.5" customHeight="1">
      <c r="B28" s="54"/>
      <c r="C28" s="53" t="s">
        <v>257</v>
      </c>
      <c r="D28" s="119"/>
      <c r="E28" s="119"/>
      <c r="F28" s="120" t="s">
        <v>258</v>
      </c>
      <c r="G28" s="120"/>
      <c r="H28" s="120"/>
      <c r="I28" s="121" t="s">
        <v>259</v>
      </c>
      <c r="J28" s="121"/>
      <c r="K28" s="55" t="s">
        <v>50</v>
      </c>
      <c r="L28" s="55" t="s">
        <v>260</v>
      </c>
      <c r="M28" s="121" t="s">
        <v>261</v>
      </c>
      <c r="N28" s="121"/>
      <c r="O28" s="121"/>
      <c r="P28" s="121"/>
      <c r="Q28" s="121"/>
    </row>
    <row r="29" spans="2:17" ht="30" customHeight="1">
      <c r="B29" s="54"/>
      <c r="C29" s="5"/>
      <c r="D29" s="119"/>
      <c r="E29" s="119"/>
      <c r="F29" s="120" t="s">
        <v>51</v>
      </c>
      <c r="G29" s="120"/>
      <c r="H29" s="120"/>
      <c r="I29" s="121" t="s">
        <v>50</v>
      </c>
      <c r="J29" s="121"/>
      <c r="K29" s="55" t="s">
        <v>50</v>
      </c>
      <c r="L29" s="55" t="s">
        <v>50</v>
      </c>
      <c r="M29" s="121" t="s">
        <v>50</v>
      </c>
      <c r="N29" s="121"/>
      <c r="O29" s="121"/>
      <c r="P29" s="121"/>
      <c r="Q29" s="121"/>
    </row>
    <row r="30" spans="2:17" ht="30" customHeight="1">
      <c r="B30" s="54"/>
      <c r="C30" s="54"/>
      <c r="D30" s="122" t="s">
        <v>262</v>
      </c>
      <c r="E30" s="122"/>
      <c r="F30" s="120" t="s">
        <v>263</v>
      </c>
      <c r="G30" s="120"/>
      <c r="H30" s="120"/>
      <c r="I30" s="121" t="s">
        <v>264</v>
      </c>
      <c r="J30" s="121"/>
      <c r="K30" s="55" t="s">
        <v>50</v>
      </c>
      <c r="L30" s="55" t="s">
        <v>260</v>
      </c>
      <c r="M30" s="121" t="s">
        <v>265</v>
      </c>
      <c r="N30" s="121"/>
      <c r="O30" s="121"/>
      <c r="P30" s="121"/>
      <c r="Q30" s="121"/>
    </row>
    <row r="31" spans="2:17" ht="19.5" customHeight="1">
      <c r="B31" s="54"/>
      <c r="C31" s="53" t="s">
        <v>266</v>
      </c>
      <c r="D31" s="119"/>
      <c r="E31" s="119"/>
      <c r="F31" s="120" t="s">
        <v>267</v>
      </c>
      <c r="G31" s="120"/>
      <c r="H31" s="120"/>
      <c r="I31" s="121" t="s">
        <v>268</v>
      </c>
      <c r="J31" s="121"/>
      <c r="K31" s="55" t="s">
        <v>50</v>
      </c>
      <c r="L31" s="55" t="s">
        <v>269</v>
      </c>
      <c r="M31" s="121" t="s">
        <v>270</v>
      </c>
      <c r="N31" s="121"/>
      <c r="O31" s="121"/>
      <c r="P31" s="121"/>
      <c r="Q31" s="121"/>
    </row>
    <row r="32" spans="2:17" ht="29.25" customHeight="1">
      <c r="B32" s="54"/>
      <c r="C32" s="5"/>
      <c r="D32" s="119"/>
      <c r="E32" s="119"/>
      <c r="F32" s="120" t="s">
        <v>51</v>
      </c>
      <c r="G32" s="120"/>
      <c r="H32" s="120"/>
      <c r="I32" s="121" t="s">
        <v>50</v>
      </c>
      <c r="J32" s="121"/>
      <c r="K32" s="55" t="s">
        <v>50</v>
      </c>
      <c r="L32" s="55" t="s">
        <v>50</v>
      </c>
      <c r="M32" s="121" t="s">
        <v>50</v>
      </c>
      <c r="N32" s="121"/>
      <c r="O32" s="121"/>
      <c r="P32" s="121"/>
      <c r="Q32" s="121"/>
    </row>
    <row r="33" spans="2:17" ht="23.25" customHeight="1">
      <c r="B33" s="54"/>
      <c r="C33" s="54"/>
      <c r="D33" s="122" t="s">
        <v>73</v>
      </c>
      <c r="E33" s="122"/>
      <c r="F33" s="120" t="s">
        <v>74</v>
      </c>
      <c r="G33" s="120"/>
      <c r="H33" s="120"/>
      <c r="I33" s="121" t="s">
        <v>271</v>
      </c>
      <c r="J33" s="121"/>
      <c r="K33" s="55" t="s">
        <v>50</v>
      </c>
      <c r="L33" s="55" t="s">
        <v>269</v>
      </c>
      <c r="M33" s="121" t="s">
        <v>272</v>
      </c>
      <c r="N33" s="121"/>
      <c r="O33" s="121"/>
      <c r="P33" s="121"/>
      <c r="Q33" s="121"/>
    </row>
    <row r="34" spans="2:17" ht="23.25" customHeight="1">
      <c r="B34" s="54"/>
      <c r="C34" s="53" t="s">
        <v>273</v>
      </c>
      <c r="D34" s="119"/>
      <c r="E34" s="119"/>
      <c r="F34" s="120" t="s">
        <v>274</v>
      </c>
      <c r="G34" s="120"/>
      <c r="H34" s="120"/>
      <c r="I34" s="121" t="s">
        <v>275</v>
      </c>
      <c r="J34" s="121"/>
      <c r="K34" s="55" t="s">
        <v>254</v>
      </c>
      <c r="L34" s="55" t="s">
        <v>50</v>
      </c>
      <c r="M34" s="121" t="s">
        <v>50</v>
      </c>
      <c r="N34" s="121"/>
      <c r="O34" s="121"/>
      <c r="P34" s="121"/>
      <c r="Q34" s="121"/>
    </row>
    <row r="35" spans="2:17" ht="29.25" customHeight="1">
      <c r="B35" s="54"/>
      <c r="C35" s="5"/>
      <c r="D35" s="119"/>
      <c r="E35" s="119"/>
      <c r="F35" s="120" t="s">
        <v>51</v>
      </c>
      <c r="G35" s="120"/>
      <c r="H35" s="120"/>
      <c r="I35" s="121" t="s">
        <v>50</v>
      </c>
      <c r="J35" s="121"/>
      <c r="K35" s="55" t="s">
        <v>50</v>
      </c>
      <c r="L35" s="55" t="s">
        <v>50</v>
      </c>
      <c r="M35" s="121" t="s">
        <v>50</v>
      </c>
      <c r="N35" s="121"/>
      <c r="O35" s="121"/>
      <c r="P35" s="121"/>
      <c r="Q35" s="121"/>
    </row>
    <row r="36" spans="2:17" ht="27" customHeight="1">
      <c r="B36" s="54"/>
      <c r="C36" s="54"/>
      <c r="D36" s="122" t="s">
        <v>73</v>
      </c>
      <c r="E36" s="122"/>
      <c r="F36" s="120" t="s">
        <v>74</v>
      </c>
      <c r="G36" s="120"/>
      <c r="H36" s="120"/>
      <c r="I36" s="121" t="s">
        <v>275</v>
      </c>
      <c r="J36" s="121"/>
      <c r="K36" s="55" t="s">
        <v>254</v>
      </c>
      <c r="L36" s="55" t="s">
        <v>50</v>
      </c>
      <c r="M36" s="121" t="s">
        <v>50</v>
      </c>
      <c r="N36" s="121"/>
      <c r="O36" s="121"/>
      <c r="P36" s="121"/>
      <c r="Q36" s="121"/>
    </row>
    <row r="37" spans="2:17" ht="21.75" customHeight="1">
      <c r="B37" s="54"/>
      <c r="C37" s="53" t="s">
        <v>276</v>
      </c>
      <c r="D37" s="119"/>
      <c r="E37" s="119"/>
      <c r="F37" s="120" t="s">
        <v>277</v>
      </c>
      <c r="G37" s="120"/>
      <c r="H37" s="120"/>
      <c r="I37" s="121" t="s">
        <v>50</v>
      </c>
      <c r="J37" s="121"/>
      <c r="K37" s="55" t="s">
        <v>50</v>
      </c>
      <c r="L37" s="55" t="s">
        <v>278</v>
      </c>
      <c r="M37" s="121" t="s">
        <v>278</v>
      </c>
      <c r="N37" s="121"/>
      <c r="O37" s="121"/>
      <c r="P37" s="121"/>
      <c r="Q37" s="121"/>
    </row>
    <row r="38" spans="2:17" ht="28.5" customHeight="1">
      <c r="B38" s="54"/>
      <c r="C38" s="5"/>
      <c r="D38" s="119"/>
      <c r="E38" s="119"/>
      <c r="F38" s="120" t="s">
        <v>51</v>
      </c>
      <c r="G38" s="120"/>
      <c r="H38" s="120"/>
      <c r="I38" s="121" t="s">
        <v>50</v>
      </c>
      <c r="J38" s="121"/>
      <c r="K38" s="55" t="s">
        <v>50</v>
      </c>
      <c r="L38" s="55" t="s">
        <v>50</v>
      </c>
      <c r="M38" s="121" t="s">
        <v>50</v>
      </c>
      <c r="N38" s="121"/>
      <c r="O38" s="121"/>
      <c r="P38" s="121"/>
      <c r="Q38" s="121"/>
    </row>
    <row r="39" spans="2:17" ht="30.75" customHeight="1">
      <c r="B39" s="54"/>
      <c r="C39" s="54"/>
      <c r="D39" s="122" t="s">
        <v>262</v>
      </c>
      <c r="E39" s="122"/>
      <c r="F39" s="120" t="s">
        <v>263</v>
      </c>
      <c r="G39" s="120"/>
      <c r="H39" s="120"/>
      <c r="I39" s="121" t="s">
        <v>50</v>
      </c>
      <c r="J39" s="121"/>
      <c r="K39" s="55" t="s">
        <v>50</v>
      </c>
      <c r="L39" s="55" t="s">
        <v>278</v>
      </c>
      <c r="M39" s="121" t="s">
        <v>278</v>
      </c>
      <c r="N39" s="121"/>
      <c r="O39" s="121"/>
      <c r="P39" s="121"/>
      <c r="Q39" s="121"/>
    </row>
    <row r="40" spans="2:17" ht="18.75" customHeight="1">
      <c r="B40" s="53" t="s">
        <v>198</v>
      </c>
      <c r="C40" s="54"/>
      <c r="D40" s="119"/>
      <c r="E40" s="119"/>
      <c r="F40" s="120" t="s">
        <v>199</v>
      </c>
      <c r="G40" s="120"/>
      <c r="H40" s="120"/>
      <c r="I40" s="121" t="s">
        <v>200</v>
      </c>
      <c r="J40" s="121"/>
      <c r="K40" s="55" t="s">
        <v>50</v>
      </c>
      <c r="L40" s="55" t="s">
        <v>279</v>
      </c>
      <c r="M40" s="121" t="s">
        <v>280</v>
      </c>
      <c r="N40" s="121"/>
      <c r="O40" s="121"/>
      <c r="P40" s="121"/>
      <c r="Q40" s="121"/>
    </row>
    <row r="41" spans="2:17" ht="26.25" customHeight="1">
      <c r="B41" s="5"/>
      <c r="C41" s="54"/>
      <c r="D41" s="119"/>
      <c r="E41" s="119"/>
      <c r="F41" s="120" t="s">
        <v>51</v>
      </c>
      <c r="G41" s="120"/>
      <c r="H41" s="120"/>
      <c r="I41" s="121" t="s">
        <v>201</v>
      </c>
      <c r="J41" s="121"/>
      <c r="K41" s="55" t="s">
        <v>50</v>
      </c>
      <c r="L41" s="55" t="s">
        <v>50</v>
      </c>
      <c r="M41" s="121" t="s">
        <v>201</v>
      </c>
      <c r="N41" s="121"/>
      <c r="O41" s="121"/>
      <c r="P41" s="121"/>
      <c r="Q41" s="121"/>
    </row>
    <row r="42" spans="2:17" ht="24" customHeight="1">
      <c r="B42" s="54"/>
      <c r="C42" s="53" t="s">
        <v>202</v>
      </c>
      <c r="D42" s="119"/>
      <c r="E42" s="119"/>
      <c r="F42" s="120" t="s">
        <v>203</v>
      </c>
      <c r="G42" s="120"/>
      <c r="H42" s="120"/>
      <c r="I42" s="121" t="s">
        <v>204</v>
      </c>
      <c r="J42" s="121"/>
      <c r="K42" s="55" t="s">
        <v>50</v>
      </c>
      <c r="L42" s="55" t="s">
        <v>279</v>
      </c>
      <c r="M42" s="121" t="s">
        <v>281</v>
      </c>
      <c r="N42" s="121"/>
      <c r="O42" s="121"/>
      <c r="P42" s="121"/>
      <c r="Q42" s="121"/>
    </row>
    <row r="43" spans="2:17" ht="27.75" customHeight="1">
      <c r="B43" s="54"/>
      <c r="C43" s="5"/>
      <c r="D43" s="119"/>
      <c r="E43" s="119"/>
      <c r="F43" s="120" t="s">
        <v>51</v>
      </c>
      <c r="G43" s="120"/>
      <c r="H43" s="120"/>
      <c r="I43" s="121" t="s">
        <v>50</v>
      </c>
      <c r="J43" s="121"/>
      <c r="K43" s="55" t="s">
        <v>50</v>
      </c>
      <c r="L43" s="55" t="s">
        <v>50</v>
      </c>
      <c r="M43" s="121" t="s">
        <v>50</v>
      </c>
      <c r="N43" s="121"/>
      <c r="O43" s="121"/>
      <c r="P43" s="121"/>
      <c r="Q43" s="121"/>
    </row>
    <row r="44" spans="2:17" ht="36" customHeight="1">
      <c r="B44" s="54"/>
      <c r="C44" s="54"/>
      <c r="D44" s="122" t="s">
        <v>73</v>
      </c>
      <c r="E44" s="122"/>
      <c r="F44" s="120" t="s">
        <v>74</v>
      </c>
      <c r="G44" s="120"/>
      <c r="H44" s="120"/>
      <c r="I44" s="121" t="s">
        <v>205</v>
      </c>
      <c r="J44" s="121"/>
      <c r="K44" s="55" t="s">
        <v>50</v>
      </c>
      <c r="L44" s="55" t="s">
        <v>279</v>
      </c>
      <c r="M44" s="121" t="s">
        <v>282</v>
      </c>
      <c r="N44" s="121"/>
      <c r="O44" s="121"/>
      <c r="P44" s="121"/>
      <c r="Q44" s="121"/>
    </row>
    <row r="45" spans="2:17" ht="20.25" customHeight="1">
      <c r="B45" s="115" t="s">
        <v>55</v>
      </c>
      <c r="C45" s="115"/>
      <c r="D45" s="115"/>
      <c r="E45" s="115"/>
      <c r="F45" s="115"/>
      <c r="G45" s="115"/>
      <c r="H45" s="56" t="s">
        <v>53</v>
      </c>
      <c r="I45" s="112" t="s">
        <v>283</v>
      </c>
      <c r="J45" s="112"/>
      <c r="K45" s="57" t="s">
        <v>254</v>
      </c>
      <c r="L45" s="57" t="s">
        <v>284</v>
      </c>
      <c r="M45" s="112" t="s">
        <v>285</v>
      </c>
      <c r="N45" s="112"/>
      <c r="O45" s="112"/>
      <c r="P45" s="112"/>
      <c r="Q45" s="112"/>
    </row>
    <row r="46" spans="2:17" ht="30" customHeight="1">
      <c r="B46" s="116"/>
      <c r="C46" s="116"/>
      <c r="D46" s="116"/>
      <c r="E46" s="116"/>
      <c r="F46" s="117" t="s">
        <v>51</v>
      </c>
      <c r="G46" s="117"/>
      <c r="H46" s="117"/>
      <c r="I46" s="118" t="s">
        <v>286</v>
      </c>
      <c r="J46" s="118"/>
      <c r="K46" s="58" t="s">
        <v>50</v>
      </c>
      <c r="L46" s="58" t="s">
        <v>50</v>
      </c>
      <c r="M46" s="118" t="s">
        <v>286</v>
      </c>
      <c r="N46" s="118"/>
      <c r="O46" s="118"/>
      <c r="P46" s="118"/>
      <c r="Q46" s="118"/>
    </row>
    <row r="47" spans="2:17" ht="24" customHeight="1">
      <c r="B47" s="111" t="s">
        <v>54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 ht="21.75" customHeight="1">
      <c r="B48" s="115" t="s">
        <v>54</v>
      </c>
      <c r="C48" s="115"/>
      <c r="D48" s="115"/>
      <c r="E48" s="115"/>
      <c r="F48" s="115"/>
      <c r="G48" s="115"/>
      <c r="H48" s="56" t="s">
        <v>53</v>
      </c>
      <c r="I48" s="112" t="s">
        <v>287</v>
      </c>
      <c r="J48" s="112"/>
      <c r="K48" s="57" t="s">
        <v>50</v>
      </c>
      <c r="L48" s="57" t="s">
        <v>50</v>
      </c>
      <c r="M48" s="112" t="s">
        <v>287</v>
      </c>
      <c r="N48" s="112"/>
      <c r="O48" s="112"/>
      <c r="P48" s="112"/>
      <c r="Q48" s="112"/>
    </row>
    <row r="49" spans="2:17" ht="27" customHeight="1">
      <c r="B49" s="116"/>
      <c r="C49" s="116"/>
      <c r="D49" s="116"/>
      <c r="E49" s="116"/>
      <c r="F49" s="117" t="s">
        <v>51</v>
      </c>
      <c r="G49" s="117"/>
      <c r="H49" s="117"/>
      <c r="I49" s="118" t="s">
        <v>206</v>
      </c>
      <c r="J49" s="118"/>
      <c r="K49" s="58" t="s">
        <v>50</v>
      </c>
      <c r="L49" s="58" t="s">
        <v>50</v>
      </c>
      <c r="M49" s="118" t="s">
        <v>206</v>
      </c>
      <c r="N49" s="118"/>
      <c r="O49" s="118"/>
      <c r="P49" s="118"/>
      <c r="Q49" s="118"/>
    </row>
    <row r="50" spans="2:17" ht="19.5" customHeight="1">
      <c r="B50" s="111" t="s">
        <v>52</v>
      </c>
      <c r="C50" s="111"/>
      <c r="D50" s="111"/>
      <c r="E50" s="111"/>
      <c r="F50" s="111"/>
      <c r="G50" s="111"/>
      <c r="H50" s="111"/>
      <c r="I50" s="112" t="s">
        <v>288</v>
      </c>
      <c r="J50" s="112"/>
      <c r="K50" s="57" t="s">
        <v>254</v>
      </c>
      <c r="L50" s="57" t="s">
        <v>284</v>
      </c>
      <c r="M50" s="112" t="s">
        <v>289</v>
      </c>
      <c r="N50" s="112"/>
      <c r="O50" s="112"/>
      <c r="P50" s="112"/>
      <c r="Q50" s="112"/>
    </row>
    <row r="51" spans="2:17" ht="36" customHeight="1">
      <c r="B51" s="111"/>
      <c r="C51" s="111"/>
      <c r="D51" s="111"/>
      <c r="E51" s="111"/>
      <c r="F51" s="113" t="s">
        <v>51</v>
      </c>
      <c r="G51" s="113"/>
      <c r="H51" s="113"/>
      <c r="I51" s="114" t="s">
        <v>290</v>
      </c>
      <c r="J51" s="114"/>
      <c r="K51" s="59" t="s">
        <v>50</v>
      </c>
      <c r="L51" s="59" t="s">
        <v>50</v>
      </c>
      <c r="M51" s="114" t="s">
        <v>290</v>
      </c>
      <c r="N51" s="114"/>
      <c r="O51" s="114"/>
      <c r="P51" s="114"/>
      <c r="Q51" s="114"/>
    </row>
    <row r="52" spans="2:17" ht="17.25" customHeight="1">
      <c r="B52" s="109" t="s">
        <v>49</v>
      </c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</sheetData>
  <sheetProtection/>
  <mergeCells count="184">
    <mergeCell ref="I30:J30"/>
    <mergeCell ref="M30:Q30"/>
    <mergeCell ref="F23:H23"/>
    <mergeCell ref="F25:H25"/>
    <mergeCell ref="I25:J25"/>
    <mergeCell ref="M25:Q25"/>
    <mergeCell ref="I27:J27"/>
    <mergeCell ref="M27:Q27"/>
    <mergeCell ref="I28:J28"/>
    <mergeCell ref="F28:H28"/>
    <mergeCell ref="M20:Q20"/>
    <mergeCell ref="D21:E21"/>
    <mergeCell ref="M11:Q11"/>
    <mergeCell ref="M10:Q10"/>
    <mergeCell ref="I11:J11"/>
    <mergeCell ref="F19:H19"/>
    <mergeCell ref="D20:E20"/>
    <mergeCell ref="F20:H20"/>
    <mergeCell ref="M19:Q19"/>
    <mergeCell ref="I20:J20"/>
    <mergeCell ref="I6:J6"/>
    <mergeCell ref="D10:E10"/>
    <mergeCell ref="F10:H10"/>
    <mergeCell ref="D11:E11"/>
    <mergeCell ref="D9:E9"/>
    <mergeCell ref="F11:H11"/>
    <mergeCell ref="D13:E13"/>
    <mergeCell ref="F13:H13"/>
    <mergeCell ref="D19:E19"/>
    <mergeCell ref="M8:Q8"/>
    <mergeCell ref="D6:E6"/>
    <mergeCell ref="F8:H8"/>
    <mergeCell ref="M9:Q9"/>
    <mergeCell ref="M12:Q12"/>
    <mergeCell ref="M13:Q13"/>
    <mergeCell ref="I13:J13"/>
    <mergeCell ref="I19:J19"/>
    <mergeCell ref="K1:P1"/>
    <mergeCell ref="A2:P2"/>
    <mergeCell ref="I8:J8"/>
    <mergeCell ref="D5:E5"/>
    <mergeCell ref="M5:Q5"/>
    <mergeCell ref="M6:Q6"/>
    <mergeCell ref="F5:H5"/>
    <mergeCell ref="D8:E8"/>
    <mergeCell ref="F6:H6"/>
    <mergeCell ref="I5:J5"/>
    <mergeCell ref="F12:H12"/>
    <mergeCell ref="I12:J12"/>
    <mergeCell ref="O3:P3"/>
    <mergeCell ref="F9:H9"/>
    <mergeCell ref="I9:J9"/>
    <mergeCell ref="B7:Q7"/>
    <mergeCell ref="D12:E12"/>
    <mergeCell ref="I10:J10"/>
    <mergeCell ref="F15:H15"/>
    <mergeCell ref="I15:J15"/>
    <mergeCell ref="F14:H14"/>
    <mergeCell ref="M15:Q15"/>
    <mergeCell ref="D16:E16"/>
    <mergeCell ref="F16:H16"/>
    <mergeCell ref="M14:Q14"/>
    <mergeCell ref="D14:E14"/>
    <mergeCell ref="I14:J14"/>
    <mergeCell ref="D15:E15"/>
    <mergeCell ref="D18:E18"/>
    <mergeCell ref="F18:H18"/>
    <mergeCell ref="M16:Q16"/>
    <mergeCell ref="I16:J16"/>
    <mergeCell ref="I17:J17"/>
    <mergeCell ref="F17:H17"/>
    <mergeCell ref="I18:J18"/>
    <mergeCell ref="M18:Q18"/>
    <mergeCell ref="M17:Q17"/>
    <mergeCell ref="D17:E17"/>
    <mergeCell ref="F21:H21"/>
    <mergeCell ref="I21:J21"/>
    <mergeCell ref="M21:Q21"/>
    <mergeCell ref="D22:E22"/>
    <mergeCell ref="F22:H22"/>
    <mergeCell ref="I22:J22"/>
    <mergeCell ref="M22:Q22"/>
    <mergeCell ref="D23:E23"/>
    <mergeCell ref="I29:J29"/>
    <mergeCell ref="M29:Q29"/>
    <mergeCell ref="I23:J23"/>
    <mergeCell ref="M23:Q23"/>
    <mergeCell ref="I24:J24"/>
    <mergeCell ref="M24:Q24"/>
    <mergeCell ref="M28:Q28"/>
    <mergeCell ref="D24:E24"/>
    <mergeCell ref="F24:H24"/>
    <mergeCell ref="D25:E25"/>
    <mergeCell ref="D26:E26"/>
    <mergeCell ref="F26:H26"/>
    <mergeCell ref="I26:J26"/>
    <mergeCell ref="M26:Q26"/>
    <mergeCell ref="D27:E27"/>
    <mergeCell ref="F27:H27"/>
    <mergeCell ref="D28:E28"/>
    <mergeCell ref="D29:E29"/>
    <mergeCell ref="F29:H29"/>
    <mergeCell ref="D30:E30"/>
    <mergeCell ref="D31:E31"/>
    <mergeCell ref="F31:H31"/>
    <mergeCell ref="F30:H30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9:E39"/>
    <mergeCell ref="F39:H39"/>
    <mergeCell ref="I39:J39"/>
    <mergeCell ref="M39:Q39"/>
    <mergeCell ref="D40:E40"/>
    <mergeCell ref="F40:H40"/>
    <mergeCell ref="I40:J40"/>
    <mergeCell ref="M40:Q40"/>
    <mergeCell ref="D41:E41"/>
    <mergeCell ref="F41:H41"/>
    <mergeCell ref="I41:J41"/>
    <mergeCell ref="M41:Q41"/>
    <mergeCell ref="D42:E42"/>
    <mergeCell ref="F42:H42"/>
    <mergeCell ref="I42:J42"/>
    <mergeCell ref="M42:Q42"/>
    <mergeCell ref="D43:E43"/>
    <mergeCell ref="F43:H43"/>
    <mergeCell ref="I43:J43"/>
    <mergeCell ref="M43:Q43"/>
    <mergeCell ref="D44:E44"/>
    <mergeCell ref="F44:H44"/>
    <mergeCell ref="I44:J44"/>
    <mergeCell ref="M44:Q44"/>
    <mergeCell ref="B45:G45"/>
    <mergeCell ref="I45:J45"/>
    <mergeCell ref="M45:Q45"/>
    <mergeCell ref="B46:E46"/>
    <mergeCell ref="F46:H46"/>
    <mergeCell ref="I46:J46"/>
    <mergeCell ref="M46:Q46"/>
    <mergeCell ref="B47:Q47"/>
    <mergeCell ref="B48:G48"/>
    <mergeCell ref="I48:J48"/>
    <mergeCell ref="M48:Q48"/>
    <mergeCell ref="B49:E49"/>
    <mergeCell ref="F49:H49"/>
    <mergeCell ref="I49:J49"/>
    <mergeCell ref="M49:Q49"/>
    <mergeCell ref="B52:F52"/>
    <mergeCell ref="G52:Q52"/>
    <mergeCell ref="B50:H50"/>
    <mergeCell ref="I50:J50"/>
    <mergeCell ref="M50:Q50"/>
    <mergeCell ref="B51:E51"/>
    <mergeCell ref="F51:H51"/>
    <mergeCell ref="I51:J51"/>
    <mergeCell ref="M51:Q51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1"/>
  <sheetViews>
    <sheetView view="pageLayout" workbookViewId="0" topLeftCell="A1">
      <selection activeCell="AD21" sqref="AD21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3" t="s">
        <v>304</v>
      </c>
      <c r="P1" s="133"/>
      <c r="Q1" s="133"/>
      <c r="R1" s="133"/>
      <c r="S1" s="133"/>
      <c r="T1" s="133"/>
      <c r="U1" s="133"/>
      <c r="V1" s="133"/>
      <c r="W1" s="133"/>
    </row>
    <row r="2" spans="1:23" ht="9.75" customHeight="1">
      <c r="A2" s="134" t="s">
        <v>48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5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ht="6" customHeight="1"/>
    <row r="5" spans="1:23" ht="12.75" customHeight="1">
      <c r="A5" s="131" t="s">
        <v>0</v>
      </c>
      <c r="B5" s="131" t="s">
        <v>1</v>
      </c>
      <c r="C5" s="131" t="s">
        <v>27</v>
      </c>
      <c r="D5" s="131" t="s">
        <v>2</v>
      </c>
      <c r="E5" s="131"/>
      <c r="F5" s="131"/>
      <c r="G5" s="131"/>
      <c r="H5" s="131" t="s">
        <v>3</v>
      </c>
      <c r="I5" s="131" t="s">
        <v>28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ht="12.75" customHeight="1">
      <c r="A6" s="131"/>
      <c r="B6" s="131"/>
      <c r="C6" s="131"/>
      <c r="D6" s="131"/>
      <c r="E6" s="131"/>
      <c r="F6" s="131"/>
      <c r="G6" s="131"/>
      <c r="H6" s="131"/>
      <c r="I6" s="131" t="s">
        <v>29</v>
      </c>
      <c r="J6" s="131" t="s">
        <v>4</v>
      </c>
      <c r="K6" s="131"/>
      <c r="L6" s="131"/>
      <c r="M6" s="131"/>
      <c r="N6" s="131"/>
      <c r="O6" s="131"/>
      <c r="P6" s="131"/>
      <c r="Q6" s="131"/>
      <c r="R6" s="131" t="s">
        <v>5</v>
      </c>
      <c r="S6" s="131" t="s">
        <v>4</v>
      </c>
      <c r="T6" s="131"/>
      <c r="U6" s="131"/>
      <c r="V6" s="131"/>
      <c r="W6" s="131"/>
    </row>
    <row r="7" spans="1:23" ht="12.75" customHeight="1">
      <c r="A7" s="131"/>
      <c r="B7" s="131"/>
      <c r="C7" s="131"/>
      <c r="D7" s="131"/>
      <c r="E7" s="131"/>
      <c r="F7" s="131"/>
      <c r="G7" s="131"/>
      <c r="H7" s="131"/>
      <c r="I7" s="131"/>
      <c r="J7" s="131" t="s">
        <v>30</v>
      </c>
      <c r="K7" s="131" t="s">
        <v>4</v>
      </c>
      <c r="L7" s="131"/>
      <c r="M7" s="131" t="s">
        <v>8</v>
      </c>
      <c r="N7" s="131" t="s">
        <v>9</v>
      </c>
      <c r="O7" s="131" t="s">
        <v>10</v>
      </c>
      <c r="P7" s="131" t="s">
        <v>31</v>
      </c>
      <c r="Q7" s="131" t="s">
        <v>32</v>
      </c>
      <c r="R7" s="131"/>
      <c r="S7" s="131" t="s">
        <v>6</v>
      </c>
      <c r="T7" s="131" t="s">
        <v>7</v>
      </c>
      <c r="U7" s="131"/>
      <c r="V7" s="131" t="s">
        <v>33</v>
      </c>
      <c r="W7" s="131" t="s">
        <v>34</v>
      </c>
    </row>
    <row r="8" spans="1:23" ht="65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90" t="s">
        <v>11</v>
      </c>
      <c r="L8" s="90" t="s">
        <v>12</v>
      </c>
      <c r="M8" s="131"/>
      <c r="N8" s="131"/>
      <c r="O8" s="131"/>
      <c r="P8" s="131"/>
      <c r="Q8" s="131"/>
      <c r="R8" s="131"/>
      <c r="S8" s="131"/>
      <c r="T8" s="131" t="s">
        <v>18</v>
      </c>
      <c r="U8" s="131"/>
      <c r="V8" s="131"/>
      <c r="W8" s="131"/>
    </row>
    <row r="9" spans="1:23" ht="8.25" customHeight="1">
      <c r="A9" s="91" t="s">
        <v>26</v>
      </c>
      <c r="B9" s="91" t="s">
        <v>25</v>
      </c>
      <c r="C9" s="91" t="s">
        <v>24</v>
      </c>
      <c r="D9" s="132" t="s">
        <v>23</v>
      </c>
      <c r="E9" s="132"/>
      <c r="F9" s="132"/>
      <c r="G9" s="132"/>
      <c r="H9" s="91" t="s">
        <v>22</v>
      </c>
      <c r="I9" s="91" t="s">
        <v>21</v>
      </c>
      <c r="J9" s="91" t="s">
        <v>20</v>
      </c>
      <c r="K9" s="91" t="s">
        <v>19</v>
      </c>
      <c r="L9" s="91" t="s">
        <v>35</v>
      </c>
      <c r="M9" s="91" t="s">
        <v>36</v>
      </c>
      <c r="N9" s="91" t="s">
        <v>37</v>
      </c>
      <c r="O9" s="91" t="s">
        <v>38</v>
      </c>
      <c r="P9" s="91" t="s">
        <v>39</v>
      </c>
      <c r="Q9" s="91" t="s">
        <v>40</v>
      </c>
      <c r="R9" s="91" t="s">
        <v>41</v>
      </c>
      <c r="S9" s="91" t="s">
        <v>42</v>
      </c>
      <c r="T9" s="132" t="s">
        <v>43</v>
      </c>
      <c r="U9" s="132"/>
      <c r="V9" s="91" t="s">
        <v>44</v>
      </c>
      <c r="W9" s="91" t="s">
        <v>45</v>
      </c>
    </row>
    <row r="10" spans="1:23" ht="12.75" customHeight="1">
      <c r="A10" s="131" t="s">
        <v>291</v>
      </c>
      <c r="B10" s="131" t="s">
        <v>46</v>
      </c>
      <c r="C10" s="131" t="s">
        <v>46</v>
      </c>
      <c r="D10" s="128" t="s">
        <v>292</v>
      </c>
      <c r="E10" s="128"/>
      <c r="F10" s="128" t="s">
        <v>13</v>
      </c>
      <c r="G10" s="128"/>
      <c r="H10" s="89">
        <v>17874284</v>
      </c>
      <c r="I10" s="89">
        <v>11173445</v>
      </c>
      <c r="J10" s="89">
        <v>10723445</v>
      </c>
      <c r="K10" s="89">
        <v>2041</v>
      </c>
      <c r="L10" s="89">
        <v>10721404</v>
      </c>
      <c r="M10" s="89">
        <v>450000</v>
      </c>
      <c r="N10" s="89">
        <v>0</v>
      </c>
      <c r="O10" s="89">
        <v>0</v>
      </c>
      <c r="P10" s="89">
        <v>0</v>
      </c>
      <c r="Q10" s="89">
        <v>0</v>
      </c>
      <c r="R10" s="89">
        <v>6700839</v>
      </c>
      <c r="S10" s="89">
        <v>6700839</v>
      </c>
      <c r="T10" s="129">
        <v>1573695</v>
      </c>
      <c r="U10" s="129"/>
      <c r="V10" s="89">
        <v>0</v>
      </c>
      <c r="W10" s="89">
        <v>0</v>
      </c>
    </row>
    <row r="11" spans="1:23" ht="12.75" customHeight="1">
      <c r="A11" s="131"/>
      <c r="B11" s="131"/>
      <c r="C11" s="131"/>
      <c r="D11" s="128"/>
      <c r="E11" s="128"/>
      <c r="F11" s="128" t="s">
        <v>14</v>
      </c>
      <c r="G11" s="128"/>
      <c r="H11" s="89">
        <v>-50000</v>
      </c>
      <c r="I11" s="89">
        <v>-50000</v>
      </c>
      <c r="J11" s="89">
        <v>-50000</v>
      </c>
      <c r="K11" s="89">
        <v>0</v>
      </c>
      <c r="L11" s="89">
        <v>-50000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129">
        <v>0</v>
      </c>
      <c r="U11" s="129"/>
      <c r="V11" s="89">
        <v>0</v>
      </c>
      <c r="W11" s="89">
        <v>0</v>
      </c>
    </row>
    <row r="12" spans="1:23" ht="12.75" customHeight="1">
      <c r="A12" s="131"/>
      <c r="B12" s="131"/>
      <c r="C12" s="131"/>
      <c r="D12" s="128"/>
      <c r="E12" s="128"/>
      <c r="F12" s="128" t="s">
        <v>15</v>
      </c>
      <c r="G12" s="128"/>
      <c r="H12" s="89">
        <v>50000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50000</v>
      </c>
      <c r="S12" s="89">
        <v>50000</v>
      </c>
      <c r="T12" s="129">
        <v>0</v>
      </c>
      <c r="U12" s="129"/>
      <c r="V12" s="89">
        <v>0</v>
      </c>
      <c r="W12" s="89">
        <v>0</v>
      </c>
    </row>
    <row r="13" spans="1:23" ht="12.75" customHeight="1">
      <c r="A13" s="131"/>
      <c r="B13" s="131"/>
      <c r="C13" s="131"/>
      <c r="D13" s="128"/>
      <c r="E13" s="128"/>
      <c r="F13" s="128" t="s">
        <v>16</v>
      </c>
      <c r="G13" s="128"/>
      <c r="H13" s="89">
        <v>17874284</v>
      </c>
      <c r="I13" s="89">
        <v>11123445</v>
      </c>
      <c r="J13" s="89">
        <v>10673445</v>
      </c>
      <c r="K13" s="89">
        <v>2041</v>
      </c>
      <c r="L13" s="89">
        <v>10671404</v>
      </c>
      <c r="M13" s="89">
        <v>450000</v>
      </c>
      <c r="N13" s="89">
        <v>0</v>
      </c>
      <c r="O13" s="89">
        <v>0</v>
      </c>
      <c r="P13" s="89">
        <v>0</v>
      </c>
      <c r="Q13" s="89">
        <v>0</v>
      </c>
      <c r="R13" s="89">
        <v>6750839</v>
      </c>
      <c r="S13" s="89">
        <v>6750839</v>
      </c>
      <c r="T13" s="129">
        <v>1573695</v>
      </c>
      <c r="U13" s="129"/>
      <c r="V13" s="89">
        <v>0</v>
      </c>
      <c r="W13" s="89">
        <v>0</v>
      </c>
    </row>
    <row r="14" spans="1:23" ht="12.75" customHeight="1">
      <c r="A14" s="131" t="s">
        <v>46</v>
      </c>
      <c r="B14" s="131" t="s">
        <v>293</v>
      </c>
      <c r="C14" s="131" t="s">
        <v>46</v>
      </c>
      <c r="D14" s="128" t="s">
        <v>294</v>
      </c>
      <c r="E14" s="128"/>
      <c r="F14" s="128" t="s">
        <v>13</v>
      </c>
      <c r="G14" s="128"/>
      <c r="H14" s="89">
        <v>13332378</v>
      </c>
      <c r="I14" s="89">
        <v>6631539</v>
      </c>
      <c r="J14" s="89">
        <v>6631539</v>
      </c>
      <c r="K14" s="89">
        <v>0</v>
      </c>
      <c r="L14" s="89">
        <v>6631539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6700839</v>
      </c>
      <c r="S14" s="89">
        <v>6700839</v>
      </c>
      <c r="T14" s="129">
        <v>1573695</v>
      </c>
      <c r="U14" s="129"/>
      <c r="V14" s="89">
        <v>0</v>
      </c>
      <c r="W14" s="89">
        <v>0</v>
      </c>
    </row>
    <row r="15" spans="1:23" ht="12.75" customHeight="1">
      <c r="A15" s="131"/>
      <c r="B15" s="131"/>
      <c r="C15" s="131"/>
      <c r="D15" s="128"/>
      <c r="E15" s="128"/>
      <c r="F15" s="128" t="s">
        <v>14</v>
      </c>
      <c r="G15" s="128"/>
      <c r="H15" s="89">
        <v>-50000</v>
      </c>
      <c r="I15" s="89">
        <v>-50000</v>
      </c>
      <c r="J15" s="89">
        <v>-50000</v>
      </c>
      <c r="K15" s="89">
        <v>0</v>
      </c>
      <c r="L15" s="89">
        <v>-50000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129">
        <v>0</v>
      </c>
      <c r="U15" s="129"/>
      <c r="V15" s="89">
        <v>0</v>
      </c>
      <c r="W15" s="89">
        <v>0</v>
      </c>
    </row>
    <row r="16" spans="1:23" ht="12.75" customHeight="1">
      <c r="A16" s="131"/>
      <c r="B16" s="131"/>
      <c r="C16" s="131"/>
      <c r="D16" s="128"/>
      <c r="E16" s="128"/>
      <c r="F16" s="128" t="s">
        <v>15</v>
      </c>
      <c r="G16" s="128"/>
      <c r="H16" s="89">
        <v>50000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50000</v>
      </c>
      <c r="S16" s="89">
        <v>50000</v>
      </c>
      <c r="T16" s="129">
        <v>0</v>
      </c>
      <c r="U16" s="129"/>
      <c r="V16" s="89">
        <v>0</v>
      </c>
      <c r="W16" s="89">
        <v>0</v>
      </c>
    </row>
    <row r="17" spans="1:23" ht="12.75" customHeight="1">
      <c r="A17" s="131"/>
      <c r="B17" s="131"/>
      <c r="C17" s="131"/>
      <c r="D17" s="128"/>
      <c r="E17" s="128"/>
      <c r="F17" s="128" t="s">
        <v>16</v>
      </c>
      <c r="G17" s="128"/>
      <c r="H17" s="89">
        <v>13332378</v>
      </c>
      <c r="I17" s="89">
        <v>6581539</v>
      </c>
      <c r="J17" s="89">
        <v>6581539</v>
      </c>
      <c r="K17" s="89">
        <v>0</v>
      </c>
      <c r="L17" s="89">
        <v>6581539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6750839</v>
      </c>
      <c r="S17" s="89">
        <v>6750839</v>
      </c>
      <c r="T17" s="129">
        <v>1573695</v>
      </c>
      <c r="U17" s="129"/>
      <c r="V17" s="89">
        <v>0</v>
      </c>
      <c r="W17" s="89">
        <v>0</v>
      </c>
    </row>
    <row r="18" spans="1:23" ht="12.75" customHeight="1">
      <c r="A18" s="131" t="s">
        <v>47</v>
      </c>
      <c r="B18" s="131" t="s">
        <v>46</v>
      </c>
      <c r="C18" s="131" t="s">
        <v>46</v>
      </c>
      <c r="D18" s="128" t="s">
        <v>217</v>
      </c>
      <c r="E18" s="128"/>
      <c r="F18" s="128" t="s">
        <v>13</v>
      </c>
      <c r="G18" s="128"/>
      <c r="H18" s="89">
        <v>27799931.1</v>
      </c>
      <c r="I18" s="89">
        <v>397886.1</v>
      </c>
      <c r="J18" s="89">
        <v>366550</v>
      </c>
      <c r="K18" s="89">
        <v>58856</v>
      </c>
      <c r="L18" s="89">
        <v>307694</v>
      </c>
      <c r="M18" s="89">
        <v>0</v>
      </c>
      <c r="N18" s="89">
        <v>0</v>
      </c>
      <c r="O18" s="89">
        <v>31336.1</v>
      </c>
      <c r="P18" s="89">
        <v>0</v>
      </c>
      <c r="Q18" s="89">
        <v>0</v>
      </c>
      <c r="R18" s="89">
        <v>27402045</v>
      </c>
      <c r="S18" s="89">
        <v>27402045</v>
      </c>
      <c r="T18" s="129">
        <v>5943915</v>
      </c>
      <c r="U18" s="129"/>
      <c r="V18" s="89">
        <v>0</v>
      </c>
      <c r="W18" s="89">
        <v>0</v>
      </c>
    </row>
    <row r="19" spans="1:23" ht="12.75" customHeight="1">
      <c r="A19" s="131"/>
      <c r="B19" s="131"/>
      <c r="C19" s="131"/>
      <c r="D19" s="128"/>
      <c r="E19" s="128"/>
      <c r="F19" s="128" t="s">
        <v>14</v>
      </c>
      <c r="G19" s="128"/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129">
        <v>0</v>
      </c>
      <c r="U19" s="129"/>
      <c r="V19" s="89">
        <v>0</v>
      </c>
      <c r="W19" s="89">
        <v>0</v>
      </c>
    </row>
    <row r="20" spans="1:23" ht="12.75" customHeight="1">
      <c r="A20" s="131"/>
      <c r="B20" s="131"/>
      <c r="C20" s="131"/>
      <c r="D20" s="128"/>
      <c r="E20" s="128"/>
      <c r="F20" s="128" t="s">
        <v>15</v>
      </c>
      <c r="G20" s="128"/>
      <c r="H20" s="89">
        <v>21575</v>
      </c>
      <c r="I20" s="89">
        <v>21575</v>
      </c>
      <c r="J20" s="89">
        <v>21575</v>
      </c>
      <c r="K20" s="89">
        <v>0</v>
      </c>
      <c r="L20" s="89">
        <v>21575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129">
        <v>0</v>
      </c>
      <c r="U20" s="129"/>
      <c r="V20" s="89">
        <v>0</v>
      </c>
      <c r="W20" s="89">
        <v>0</v>
      </c>
    </row>
    <row r="21" spans="1:23" ht="12.75" customHeight="1">
      <c r="A21" s="131"/>
      <c r="B21" s="131"/>
      <c r="C21" s="131"/>
      <c r="D21" s="128"/>
      <c r="E21" s="128"/>
      <c r="F21" s="128" t="s">
        <v>16</v>
      </c>
      <c r="G21" s="128"/>
      <c r="H21" s="89">
        <v>27821506.1</v>
      </c>
      <c r="I21" s="89">
        <v>419461.1</v>
      </c>
      <c r="J21" s="89">
        <v>388125</v>
      </c>
      <c r="K21" s="89">
        <v>58856</v>
      </c>
      <c r="L21" s="89">
        <v>329269</v>
      </c>
      <c r="M21" s="89">
        <v>0</v>
      </c>
      <c r="N21" s="89">
        <v>0</v>
      </c>
      <c r="O21" s="89">
        <v>31336.1</v>
      </c>
      <c r="P21" s="89">
        <v>0</v>
      </c>
      <c r="Q21" s="89">
        <v>0</v>
      </c>
      <c r="R21" s="89">
        <v>27402045</v>
      </c>
      <c r="S21" s="89">
        <v>27402045</v>
      </c>
      <c r="T21" s="129">
        <v>5943915</v>
      </c>
      <c r="U21" s="129"/>
      <c r="V21" s="89">
        <v>0</v>
      </c>
      <c r="W21" s="89">
        <v>0</v>
      </c>
    </row>
    <row r="22" spans="1:23" ht="12.75" customHeight="1">
      <c r="A22" s="131" t="s">
        <v>46</v>
      </c>
      <c r="B22" s="131" t="s">
        <v>222</v>
      </c>
      <c r="C22" s="131" t="s">
        <v>46</v>
      </c>
      <c r="D22" s="128" t="s">
        <v>223</v>
      </c>
      <c r="E22" s="128"/>
      <c r="F22" s="128" t="s">
        <v>13</v>
      </c>
      <c r="G22" s="128"/>
      <c r="H22" s="89">
        <v>27799931.1</v>
      </c>
      <c r="I22" s="89">
        <v>397886.1</v>
      </c>
      <c r="J22" s="89">
        <v>366550</v>
      </c>
      <c r="K22" s="89">
        <v>58856</v>
      </c>
      <c r="L22" s="89">
        <v>307694</v>
      </c>
      <c r="M22" s="89">
        <v>0</v>
      </c>
      <c r="N22" s="89">
        <v>0</v>
      </c>
      <c r="O22" s="89">
        <v>31336.1</v>
      </c>
      <c r="P22" s="89">
        <v>0</v>
      </c>
      <c r="Q22" s="89">
        <v>0</v>
      </c>
      <c r="R22" s="89">
        <v>27402045</v>
      </c>
      <c r="S22" s="89">
        <v>27402045</v>
      </c>
      <c r="T22" s="129">
        <v>5943915</v>
      </c>
      <c r="U22" s="129"/>
      <c r="V22" s="89">
        <v>0</v>
      </c>
      <c r="W22" s="89">
        <v>0</v>
      </c>
    </row>
    <row r="23" spans="1:23" ht="12.75" customHeight="1">
      <c r="A23" s="131"/>
      <c r="B23" s="131"/>
      <c r="C23" s="131"/>
      <c r="D23" s="128"/>
      <c r="E23" s="128"/>
      <c r="F23" s="128" t="s">
        <v>14</v>
      </c>
      <c r="G23" s="128"/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129">
        <v>0</v>
      </c>
      <c r="U23" s="129"/>
      <c r="V23" s="89">
        <v>0</v>
      </c>
      <c r="W23" s="89">
        <v>0</v>
      </c>
    </row>
    <row r="24" spans="1:23" ht="12.75" customHeight="1">
      <c r="A24" s="131"/>
      <c r="B24" s="131"/>
      <c r="C24" s="131"/>
      <c r="D24" s="128"/>
      <c r="E24" s="128"/>
      <c r="F24" s="128" t="s">
        <v>15</v>
      </c>
      <c r="G24" s="128"/>
      <c r="H24" s="89">
        <v>21575</v>
      </c>
      <c r="I24" s="89">
        <v>21575</v>
      </c>
      <c r="J24" s="89">
        <v>21575</v>
      </c>
      <c r="K24" s="89">
        <v>0</v>
      </c>
      <c r="L24" s="89">
        <v>21575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129">
        <v>0</v>
      </c>
      <c r="U24" s="129"/>
      <c r="V24" s="89">
        <v>0</v>
      </c>
      <c r="W24" s="89">
        <v>0</v>
      </c>
    </row>
    <row r="25" spans="1:23" ht="12.75" customHeight="1">
      <c r="A25" s="131"/>
      <c r="B25" s="131"/>
      <c r="C25" s="131"/>
      <c r="D25" s="128"/>
      <c r="E25" s="128"/>
      <c r="F25" s="128" t="s">
        <v>16</v>
      </c>
      <c r="G25" s="128"/>
      <c r="H25" s="89">
        <v>27821506.1</v>
      </c>
      <c r="I25" s="89">
        <v>419461.1</v>
      </c>
      <c r="J25" s="89">
        <v>388125</v>
      </c>
      <c r="K25" s="89">
        <v>58856</v>
      </c>
      <c r="L25" s="89">
        <v>329269</v>
      </c>
      <c r="M25" s="89">
        <v>0</v>
      </c>
      <c r="N25" s="89">
        <v>0</v>
      </c>
      <c r="O25" s="89">
        <v>31336.1</v>
      </c>
      <c r="P25" s="89">
        <v>0</v>
      </c>
      <c r="Q25" s="89">
        <v>0</v>
      </c>
      <c r="R25" s="89">
        <v>27402045</v>
      </c>
      <c r="S25" s="89">
        <v>27402045</v>
      </c>
      <c r="T25" s="129">
        <v>5943915</v>
      </c>
      <c r="U25" s="129"/>
      <c r="V25" s="89">
        <v>0</v>
      </c>
      <c r="W25" s="89">
        <v>0</v>
      </c>
    </row>
    <row r="26" spans="1:23" ht="12.75" customHeight="1">
      <c r="A26" s="131" t="s">
        <v>226</v>
      </c>
      <c r="B26" s="131" t="s">
        <v>46</v>
      </c>
      <c r="C26" s="131" t="s">
        <v>46</v>
      </c>
      <c r="D26" s="128" t="s">
        <v>227</v>
      </c>
      <c r="E26" s="128"/>
      <c r="F26" s="128" t="s">
        <v>13</v>
      </c>
      <c r="G26" s="128"/>
      <c r="H26" s="89">
        <v>2927594</v>
      </c>
      <c r="I26" s="89">
        <v>1552100</v>
      </c>
      <c r="J26" s="89">
        <v>1533790</v>
      </c>
      <c r="K26" s="89">
        <v>687089</v>
      </c>
      <c r="L26" s="89">
        <v>846701</v>
      </c>
      <c r="M26" s="89">
        <v>0</v>
      </c>
      <c r="N26" s="89">
        <v>310</v>
      </c>
      <c r="O26" s="89">
        <v>18000</v>
      </c>
      <c r="P26" s="89">
        <v>0</v>
      </c>
      <c r="Q26" s="89">
        <v>0</v>
      </c>
      <c r="R26" s="89">
        <v>1375494</v>
      </c>
      <c r="S26" s="89">
        <v>1375494</v>
      </c>
      <c r="T26" s="129">
        <v>1325494</v>
      </c>
      <c r="U26" s="129"/>
      <c r="V26" s="89">
        <v>0</v>
      </c>
      <c r="W26" s="89">
        <v>0</v>
      </c>
    </row>
    <row r="27" spans="1:23" ht="12.75" customHeight="1">
      <c r="A27" s="131"/>
      <c r="B27" s="131"/>
      <c r="C27" s="131"/>
      <c r="D27" s="128"/>
      <c r="E27" s="128"/>
      <c r="F27" s="128" t="s">
        <v>14</v>
      </c>
      <c r="G27" s="128"/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129">
        <v>0</v>
      </c>
      <c r="U27" s="129"/>
      <c r="V27" s="89">
        <v>0</v>
      </c>
      <c r="W27" s="89">
        <v>0</v>
      </c>
    </row>
    <row r="28" spans="1:23" ht="12.75" customHeight="1">
      <c r="A28" s="131"/>
      <c r="B28" s="131"/>
      <c r="C28" s="131"/>
      <c r="D28" s="128"/>
      <c r="E28" s="128"/>
      <c r="F28" s="128" t="s">
        <v>15</v>
      </c>
      <c r="G28" s="128"/>
      <c r="H28" s="89">
        <v>10855</v>
      </c>
      <c r="I28" s="89">
        <v>10855</v>
      </c>
      <c r="J28" s="89">
        <v>10855</v>
      </c>
      <c r="K28" s="89">
        <v>0</v>
      </c>
      <c r="L28" s="89">
        <v>10855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129">
        <v>0</v>
      </c>
      <c r="U28" s="129"/>
      <c r="V28" s="89">
        <v>0</v>
      </c>
      <c r="W28" s="89">
        <v>0</v>
      </c>
    </row>
    <row r="29" spans="1:23" ht="12.75" customHeight="1">
      <c r="A29" s="131"/>
      <c r="B29" s="131"/>
      <c r="C29" s="131"/>
      <c r="D29" s="128"/>
      <c r="E29" s="128"/>
      <c r="F29" s="128" t="s">
        <v>16</v>
      </c>
      <c r="G29" s="128"/>
      <c r="H29" s="89">
        <v>2938449</v>
      </c>
      <c r="I29" s="89">
        <v>1562955</v>
      </c>
      <c r="J29" s="89">
        <v>1544645</v>
      </c>
      <c r="K29" s="89">
        <v>687089</v>
      </c>
      <c r="L29" s="89">
        <v>857556</v>
      </c>
      <c r="M29" s="89">
        <v>0</v>
      </c>
      <c r="N29" s="89">
        <v>310</v>
      </c>
      <c r="O29" s="89">
        <v>18000</v>
      </c>
      <c r="P29" s="89">
        <v>0</v>
      </c>
      <c r="Q29" s="89">
        <v>0</v>
      </c>
      <c r="R29" s="89">
        <v>1375494</v>
      </c>
      <c r="S29" s="89">
        <v>1375494</v>
      </c>
      <c r="T29" s="129">
        <v>1325494</v>
      </c>
      <c r="U29" s="129"/>
      <c r="V29" s="89">
        <v>0</v>
      </c>
      <c r="W29" s="89">
        <v>0</v>
      </c>
    </row>
    <row r="30" spans="1:23" ht="12.75" customHeight="1">
      <c r="A30" s="131" t="s">
        <v>46</v>
      </c>
      <c r="B30" s="131" t="s">
        <v>232</v>
      </c>
      <c r="C30" s="131" t="s">
        <v>46</v>
      </c>
      <c r="D30" s="128" t="s">
        <v>233</v>
      </c>
      <c r="E30" s="128"/>
      <c r="F30" s="128" t="s">
        <v>13</v>
      </c>
      <c r="G30" s="128"/>
      <c r="H30" s="89">
        <v>1014000</v>
      </c>
      <c r="I30" s="89">
        <v>964000</v>
      </c>
      <c r="J30" s="89">
        <v>964000</v>
      </c>
      <c r="K30" s="89">
        <v>210000</v>
      </c>
      <c r="L30" s="89">
        <v>754000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50000</v>
      </c>
      <c r="S30" s="89">
        <v>50000</v>
      </c>
      <c r="T30" s="129">
        <v>0</v>
      </c>
      <c r="U30" s="129"/>
      <c r="V30" s="89">
        <v>0</v>
      </c>
      <c r="W30" s="89">
        <v>0</v>
      </c>
    </row>
    <row r="31" spans="1:23" ht="12.75" customHeight="1">
      <c r="A31" s="131"/>
      <c r="B31" s="131"/>
      <c r="C31" s="131"/>
      <c r="D31" s="128"/>
      <c r="E31" s="128"/>
      <c r="F31" s="128" t="s">
        <v>14</v>
      </c>
      <c r="G31" s="128"/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129">
        <v>0</v>
      </c>
      <c r="U31" s="129"/>
      <c r="V31" s="89">
        <v>0</v>
      </c>
      <c r="W31" s="89">
        <v>0</v>
      </c>
    </row>
    <row r="32" spans="1:23" ht="12.75" customHeight="1">
      <c r="A32" s="131"/>
      <c r="B32" s="131"/>
      <c r="C32" s="131"/>
      <c r="D32" s="128"/>
      <c r="E32" s="128"/>
      <c r="F32" s="128" t="s">
        <v>15</v>
      </c>
      <c r="G32" s="128"/>
      <c r="H32" s="89">
        <v>5855</v>
      </c>
      <c r="I32" s="89">
        <v>5855</v>
      </c>
      <c r="J32" s="89">
        <v>5855</v>
      </c>
      <c r="K32" s="89">
        <v>0</v>
      </c>
      <c r="L32" s="89">
        <v>5855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129">
        <v>0</v>
      </c>
      <c r="U32" s="129"/>
      <c r="V32" s="89">
        <v>0</v>
      </c>
      <c r="W32" s="89">
        <v>0</v>
      </c>
    </row>
    <row r="33" spans="1:23" ht="12.75" customHeight="1">
      <c r="A33" s="131"/>
      <c r="B33" s="131"/>
      <c r="C33" s="131"/>
      <c r="D33" s="128"/>
      <c r="E33" s="128"/>
      <c r="F33" s="128" t="s">
        <v>16</v>
      </c>
      <c r="G33" s="128"/>
      <c r="H33" s="89">
        <v>1019855</v>
      </c>
      <c r="I33" s="89">
        <v>969855</v>
      </c>
      <c r="J33" s="89">
        <v>969855</v>
      </c>
      <c r="K33" s="89">
        <v>210000</v>
      </c>
      <c r="L33" s="89">
        <v>759855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50000</v>
      </c>
      <c r="S33" s="89">
        <v>50000</v>
      </c>
      <c r="T33" s="129">
        <v>0</v>
      </c>
      <c r="U33" s="129"/>
      <c r="V33" s="89">
        <v>0</v>
      </c>
      <c r="W33" s="89">
        <v>0</v>
      </c>
    </row>
    <row r="34" spans="1:23" ht="12.75" customHeight="1">
      <c r="A34" s="131" t="s">
        <v>46</v>
      </c>
      <c r="B34" s="131" t="s">
        <v>239</v>
      </c>
      <c r="C34" s="131" t="s">
        <v>46</v>
      </c>
      <c r="D34" s="128" t="s">
        <v>240</v>
      </c>
      <c r="E34" s="128"/>
      <c r="F34" s="128" t="s">
        <v>13</v>
      </c>
      <c r="G34" s="128"/>
      <c r="H34" s="89">
        <v>565100</v>
      </c>
      <c r="I34" s="89">
        <v>565100</v>
      </c>
      <c r="J34" s="89">
        <v>564790</v>
      </c>
      <c r="K34" s="89">
        <v>477089</v>
      </c>
      <c r="L34" s="89">
        <v>87701</v>
      </c>
      <c r="M34" s="89">
        <v>0</v>
      </c>
      <c r="N34" s="89">
        <v>310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129">
        <v>0</v>
      </c>
      <c r="U34" s="129"/>
      <c r="V34" s="89">
        <v>0</v>
      </c>
      <c r="W34" s="89">
        <v>0</v>
      </c>
    </row>
    <row r="35" spans="1:23" ht="12.75" customHeight="1">
      <c r="A35" s="131"/>
      <c r="B35" s="131"/>
      <c r="C35" s="131"/>
      <c r="D35" s="128"/>
      <c r="E35" s="128"/>
      <c r="F35" s="128" t="s">
        <v>14</v>
      </c>
      <c r="G35" s="128"/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129">
        <v>0</v>
      </c>
      <c r="U35" s="129"/>
      <c r="V35" s="89">
        <v>0</v>
      </c>
      <c r="W35" s="89">
        <v>0</v>
      </c>
    </row>
    <row r="36" spans="1:23" ht="12.75" customHeight="1">
      <c r="A36" s="131"/>
      <c r="B36" s="131"/>
      <c r="C36" s="131"/>
      <c r="D36" s="128"/>
      <c r="E36" s="128"/>
      <c r="F36" s="128" t="s">
        <v>15</v>
      </c>
      <c r="G36" s="128"/>
      <c r="H36" s="89">
        <v>5000</v>
      </c>
      <c r="I36" s="89">
        <v>5000</v>
      </c>
      <c r="J36" s="89">
        <v>5000</v>
      </c>
      <c r="K36" s="89">
        <v>0</v>
      </c>
      <c r="L36" s="89">
        <v>5000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129">
        <v>0</v>
      </c>
      <c r="U36" s="129"/>
      <c r="V36" s="89">
        <v>0</v>
      </c>
      <c r="W36" s="89">
        <v>0</v>
      </c>
    </row>
    <row r="37" spans="1:23" ht="12.75" customHeight="1">
      <c r="A37" s="131"/>
      <c r="B37" s="131"/>
      <c r="C37" s="131"/>
      <c r="D37" s="128"/>
      <c r="E37" s="128"/>
      <c r="F37" s="128" t="s">
        <v>16</v>
      </c>
      <c r="G37" s="128"/>
      <c r="H37" s="89">
        <v>570100</v>
      </c>
      <c r="I37" s="89">
        <v>570100</v>
      </c>
      <c r="J37" s="89">
        <v>569790</v>
      </c>
      <c r="K37" s="89">
        <v>477089</v>
      </c>
      <c r="L37" s="89">
        <v>92701</v>
      </c>
      <c r="M37" s="89">
        <v>0</v>
      </c>
      <c r="N37" s="89">
        <v>310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129">
        <v>0</v>
      </c>
      <c r="U37" s="129"/>
      <c r="V37" s="89">
        <v>0</v>
      </c>
      <c r="W37" s="89">
        <v>0</v>
      </c>
    </row>
    <row r="38" spans="1:23" ht="12.75" customHeight="1">
      <c r="A38" s="131" t="s">
        <v>295</v>
      </c>
      <c r="B38" s="131" t="s">
        <v>46</v>
      </c>
      <c r="C38" s="131" t="s">
        <v>46</v>
      </c>
      <c r="D38" s="128" t="s">
        <v>296</v>
      </c>
      <c r="E38" s="128"/>
      <c r="F38" s="128" t="s">
        <v>13</v>
      </c>
      <c r="G38" s="128"/>
      <c r="H38" s="89">
        <v>20301711</v>
      </c>
      <c r="I38" s="89">
        <v>15651859</v>
      </c>
      <c r="J38" s="89">
        <v>15104859</v>
      </c>
      <c r="K38" s="89">
        <v>11203283</v>
      </c>
      <c r="L38" s="89">
        <v>3901576</v>
      </c>
      <c r="M38" s="89">
        <v>0</v>
      </c>
      <c r="N38" s="89">
        <v>547000</v>
      </c>
      <c r="O38" s="89">
        <v>0</v>
      </c>
      <c r="P38" s="89">
        <v>0</v>
      </c>
      <c r="Q38" s="89">
        <v>0</v>
      </c>
      <c r="R38" s="89">
        <v>4649852</v>
      </c>
      <c r="S38" s="89">
        <v>4649852</v>
      </c>
      <c r="T38" s="129">
        <v>0</v>
      </c>
      <c r="U38" s="129"/>
      <c r="V38" s="89">
        <v>0</v>
      </c>
      <c r="W38" s="89">
        <v>0</v>
      </c>
    </row>
    <row r="39" spans="1:23" ht="12.75" customHeight="1">
      <c r="A39" s="131"/>
      <c r="B39" s="131"/>
      <c r="C39" s="131"/>
      <c r="D39" s="128"/>
      <c r="E39" s="128"/>
      <c r="F39" s="128" t="s">
        <v>14</v>
      </c>
      <c r="G39" s="128"/>
      <c r="H39" s="89">
        <v>-9000</v>
      </c>
      <c r="I39" s="89">
        <v>-9000</v>
      </c>
      <c r="J39" s="89">
        <v>-9000</v>
      </c>
      <c r="K39" s="89">
        <v>0</v>
      </c>
      <c r="L39" s="89">
        <v>-9000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129">
        <v>0</v>
      </c>
      <c r="U39" s="129"/>
      <c r="V39" s="89">
        <v>0</v>
      </c>
      <c r="W39" s="89">
        <v>0</v>
      </c>
    </row>
    <row r="40" spans="1:23" ht="12.75" customHeight="1">
      <c r="A40" s="131"/>
      <c r="B40" s="131"/>
      <c r="C40" s="131"/>
      <c r="D40" s="128"/>
      <c r="E40" s="128"/>
      <c r="F40" s="128" t="s">
        <v>15</v>
      </c>
      <c r="G40" s="128"/>
      <c r="H40" s="89">
        <v>9000</v>
      </c>
      <c r="I40" s="89">
        <v>9000</v>
      </c>
      <c r="J40" s="89">
        <v>0</v>
      </c>
      <c r="K40" s="89">
        <v>0</v>
      </c>
      <c r="L40" s="89">
        <v>0</v>
      </c>
      <c r="M40" s="89">
        <v>0</v>
      </c>
      <c r="N40" s="89">
        <v>9000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129">
        <v>0</v>
      </c>
      <c r="U40" s="129"/>
      <c r="V40" s="89">
        <v>0</v>
      </c>
      <c r="W40" s="89">
        <v>0</v>
      </c>
    </row>
    <row r="41" spans="1:23" ht="12.75" customHeight="1">
      <c r="A41" s="131"/>
      <c r="B41" s="131"/>
      <c r="C41" s="131"/>
      <c r="D41" s="128"/>
      <c r="E41" s="128"/>
      <c r="F41" s="128" t="s">
        <v>16</v>
      </c>
      <c r="G41" s="128"/>
      <c r="H41" s="89">
        <v>20301711</v>
      </c>
      <c r="I41" s="89">
        <v>15651859</v>
      </c>
      <c r="J41" s="89">
        <v>15095859</v>
      </c>
      <c r="K41" s="89">
        <v>11203283</v>
      </c>
      <c r="L41" s="89">
        <v>3892576</v>
      </c>
      <c r="M41" s="89">
        <v>0</v>
      </c>
      <c r="N41" s="89">
        <v>556000</v>
      </c>
      <c r="O41" s="89">
        <v>0</v>
      </c>
      <c r="P41" s="89">
        <v>0</v>
      </c>
      <c r="Q41" s="89">
        <v>0</v>
      </c>
      <c r="R41" s="89">
        <v>4649852</v>
      </c>
      <c r="S41" s="89">
        <v>4649852</v>
      </c>
      <c r="T41" s="129">
        <v>0</v>
      </c>
      <c r="U41" s="129"/>
      <c r="V41" s="89">
        <v>0</v>
      </c>
      <c r="W41" s="89">
        <v>0</v>
      </c>
    </row>
    <row r="42" spans="1:23" ht="12.75" customHeight="1">
      <c r="A42" s="131" t="s">
        <v>46</v>
      </c>
      <c r="B42" s="131" t="s">
        <v>297</v>
      </c>
      <c r="C42" s="131" t="s">
        <v>46</v>
      </c>
      <c r="D42" s="128" t="s">
        <v>298</v>
      </c>
      <c r="E42" s="128"/>
      <c r="F42" s="128" t="s">
        <v>13</v>
      </c>
      <c r="G42" s="128"/>
      <c r="H42" s="89">
        <v>18221186</v>
      </c>
      <c r="I42" s="89">
        <v>13571334</v>
      </c>
      <c r="J42" s="89">
        <v>13524334</v>
      </c>
      <c r="K42" s="89">
        <v>11203283</v>
      </c>
      <c r="L42" s="89">
        <v>2321051</v>
      </c>
      <c r="M42" s="89">
        <v>0</v>
      </c>
      <c r="N42" s="89">
        <v>47000</v>
      </c>
      <c r="O42" s="89">
        <v>0</v>
      </c>
      <c r="P42" s="89">
        <v>0</v>
      </c>
      <c r="Q42" s="89">
        <v>0</v>
      </c>
      <c r="R42" s="89">
        <v>4649852</v>
      </c>
      <c r="S42" s="89">
        <v>4649852</v>
      </c>
      <c r="T42" s="129">
        <v>0</v>
      </c>
      <c r="U42" s="129"/>
      <c r="V42" s="89">
        <v>0</v>
      </c>
      <c r="W42" s="89">
        <v>0</v>
      </c>
    </row>
    <row r="43" spans="1:23" ht="12.75" customHeight="1">
      <c r="A43" s="131"/>
      <c r="B43" s="131"/>
      <c r="C43" s="131"/>
      <c r="D43" s="128"/>
      <c r="E43" s="128"/>
      <c r="F43" s="128" t="s">
        <v>14</v>
      </c>
      <c r="G43" s="128"/>
      <c r="H43" s="89">
        <v>-9000</v>
      </c>
      <c r="I43" s="89">
        <v>-9000</v>
      </c>
      <c r="J43" s="89">
        <v>-9000</v>
      </c>
      <c r="K43" s="89">
        <v>0</v>
      </c>
      <c r="L43" s="89">
        <v>-9000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129">
        <v>0</v>
      </c>
      <c r="U43" s="129"/>
      <c r="V43" s="89">
        <v>0</v>
      </c>
      <c r="W43" s="89">
        <v>0</v>
      </c>
    </row>
    <row r="44" spans="1:23" ht="12.75" customHeight="1">
      <c r="A44" s="131"/>
      <c r="B44" s="131"/>
      <c r="C44" s="131"/>
      <c r="D44" s="128"/>
      <c r="E44" s="128"/>
      <c r="F44" s="128" t="s">
        <v>15</v>
      </c>
      <c r="G44" s="128"/>
      <c r="H44" s="89">
        <v>9000</v>
      </c>
      <c r="I44" s="89">
        <v>9000</v>
      </c>
      <c r="J44" s="89">
        <v>0</v>
      </c>
      <c r="K44" s="89">
        <v>0</v>
      </c>
      <c r="L44" s="89">
        <v>0</v>
      </c>
      <c r="M44" s="89">
        <v>0</v>
      </c>
      <c r="N44" s="89">
        <v>9000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129">
        <v>0</v>
      </c>
      <c r="U44" s="129"/>
      <c r="V44" s="89">
        <v>0</v>
      </c>
      <c r="W44" s="89">
        <v>0</v>
      </c>
    </row>
    <row r="45" spans="1:23" ht="12.75" customHeight="1">
      <c r="A45" s="131"/>
      <c r="B45" s="131"/>
      <c r="C45" s="131"/>
      <c r="D45" s="128"/>
      <c r="E45" s="128"/>
      <c r="F45" s="128" t="s">
        <v>16</v>
      </c>
      <c r="G45" s="128"/>
      <c r="H45" s="89">
        <v>18221186</v>
      </c>
      <c r="I45" s="89">
        <v>13571334</v>
      </c>
      <c r="J45" s="89">
        <v>13515334</v>
      </c>
      <c r="K45" s="89">
        <v>11203283</v>
      </c>
      <c r="L45" s="89">
        <v>2312051</v>
      </c>
      <c r="M45" s="89">
        <v>0</v>
      </c>
      <c r="N45" s="89">
        <v>56000</v>
      </c>
      <c r="O45" s="89">
        <v>0</v>
      </c>
      <c r="P45" s="89">
        <v>0</v>
      </c>
      <c r="Q45" s="89">
        <v>0</v>
      </c>
      <c r="R45" s="89">
        <v>4649852</v>
      </c>
      <c r="S45" s="89">
        <v>4649852</v>
      </c>
      <c r="T45" s="129">
        <v>0</v>
      </c>
      <c r="U45" s="129"/>
      <c r="V45" s="89">
        <v>0</v>
      </c>
      <c r="W45" s="89">
        <v>0</v>
      </c>
    </row>
    <row r="46" spans="1:23" ht="12.75" customHeight="1">
      <c r="A46" s="131" t="s">
        <v>104</v>
      </c>
      <c r="B46" s="131" t="s">
        <v>46</v>
      </c>
      <c r="C46" s="131" t="s">
        <v>46</v>
      </c>
      <c r="D46" s="128" t="s">
        <v>105</v>
      </c>
      <c r="E46" s="128"/>
      <c r="F46" s="128" t="s">
        <v>13</v>
      </c>
      <c r="G46" s="128"/>
      <c r="H46" s="89">
        <v>746800</v>
      </c>
      <c r="I46" s="89">
        <v>746800</v>
      </c>
      <c r="J46" s="89">
        <v>746800</v>
      </c>
      <c r="K46" s="89">
        <v>0</v>
      </c>
      <c r="L46" s="89">
        <v>746800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129">
        <v>0</v>
      </c>
      <c r="U46" s="129"/>
      <c r="V46" s="89">
        <v>0</v>
      </c>
      <c r="W46" s="89">
        <v>0</v>
      </c>
    </row>
    <row r="47" spans="1:23" ht="12.75" customHeight="1">
      <c r="A47" s="131"/>
      <c r="B47" s="131"/>
      <c r="C47" s="131"/>
      <c r="D47" s="128"/>
      <c r="E47" s="128"/>
      <c r="F47" s="128" t="s">
        <v>14</v>
      </c>
      <c r="G47" s="128"/>
      <c r="H47" s="89">
        <v>-20000</v>
      </c>
      <c r="I47" s="89">
        <v>-20000</v>
      </c>
      <c r="J47" s="89">
        <v>-20000</v>
      </c>
      <c r="K47" s="89">
        <v>0</v>
      </c>
      <c r="L47" s="89">
        <v>-20000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129">
        <v>0</v>
      </c>
      <c r="U47" s="129"/>
      <c r="V47" s="89">
        <v>0</v>
      </c>
      <c r="W47" s="89">
        <v>0</v>
      </c>
    </row>
    <row r="48" spans="1:23" ht="12.75" customHeight="1">
      <c r="A48" s="131"/>
      <c r="B48" s="131"/>
      <c r="C48" s="131"/>
      <c r="D48" s="128"/>
      <c r="E48" s="128"/>
      <c r="F48" s="128" t="s">
        <v>15</v>
      </c>
      <c r="G48" s="128"/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129">
        <v>0</v>
      </c>
      <c r="U48" s="129"/>
      <c r="V48" s="89">
        <v>0</v>
      </c>
      <c r="W48" s="89">
        <v>0</v>
      </c>
    </row>
    <row r="49" spans="1:23" ht="12.75" customHeight="1">
      <c r="A49" s="131"/>
      <c r="B49" s="131"/>
      <c r="C49" s="131"/>
      <c r="D49" s="128"/>
      <c r="E49" s="128"/>
      <c r="F49" s="128" t="s">
        <v>16</v>
      </c>
      <c r="G49" s="128"/>
      <c r="H49" s="89">
        <v>726800</v>
      </c>
      <c r="I49" s="89">
        <v>726800</v>
      </c>
      <c r="J49" s="89">
        <v>726800</v>
      </c>
      <c r="K49" s="89">
        <v>0</v>
      </c>
      <c r="L49" s="89">
        <v>726800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129">
        <v>0</v>
      </c>
      <c r="U49" s="129"/>
      <c r="V49" s="89">
        <v>0</v>
      </c>
      <c r="W49" s="89">
        <v>0</v>
      </c>
    </row>
    <row r="50" spans="1:23" ht="12.75" customHeight="1">
      <c r="A50" s="131" t="s">
        <v>46</v>
      </c>
      <c r="B50" s="131" t="s">
        <v>207</v>
      </c>
      <c r="C50" s="131" t="s">
        <v>46</v>
      </c>
      <c r="D50" s="128" t="s">
        <v>208</v>
      </c>
      <c r="E50" s="128"/>
      <c r="F50" s="128" t="s">
        <v>13</v>
      </c>
      <c r="G50" s="128"/>
      <c r="H50" s="89">
        <v>746800</v>
      </c>
      <c r="I50" s="89">
        <v>746800</v>
      </c>
      <c r="J50" s="89">
        <v>746800</v>
      </c>
      <c r="K50" s="89">
        <v>0</v>
      </c>
      <c r="L50" s="89">
        <v>746800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129">
        <v>0</v>
      </c>
      <c r="U50" s="129"/>
      <c r="V50" s="89">
        <v>0</v>
      </c>
      <c r="W50" s="89">
        <v>0</v>
      </c>
    </row>
    <row r="51" spans="1:23" ht="12.75" customHeight="1">
      <c r="A51" s="131"/>
      <c r="B51" s="131"/>
      <c r="C51" s="131"/>
      <c r="D51" s="128"/>
      <c r="E51" s="128"/>
      <c r="F51" s="128" t="s">
        <v>14</v>
      </c>
      <c r="G51" s="128"/>
      <c r="H51" s="89">
        <v>-20000</v>
      </c>
      <c r="I51" s="89">
        <v>-20000</v>
      </c>
      <c r="J51" s="89">
        <v>-20000</v>
      </c>
      <c r="K51" s="89">
        <v>0</v>
      </c>
      <c r="L51" s="89">
        <v>-20000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129">
        <v>0</v>
      </c>
      <c r="U51" s="129"/>
      <c r="V51" s="89">
        <v>0</v>
      </c>
      <c r="W51" s="89">
        <v>0</v>
      </c>
    </row>
    <row r="52" spans="1:23" ht="12.75" customHeight="1">
      <c r="A52" s="131"/>
      <c r="B52" s="131"/>
      <c r="C52" s="131"/>
      <c r="D52" s="128"/>
      <c r="E52" s="128"/>
      <c r="F52" s="128" t="s">
        <v>15</v>
      </c>
      <c r="G52" s="128"/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129">
        <v>0</v>
      </c>
      <c r="U52" s="129"/>
      <c r="V52" s="89">
        <v>0</v>
      </c>
      <c r="W52" s="89">
        <v>0</v>
      </c>
    </row>
    <row r="53" spans="1:23" ht="12.75" customHeight="1">
      <c r="A53" s="131"/>
      <c r="B53" s="131"/>
      <c r="C53" s="131"/>
      <c r="D53" s="128"/>
      <c r="E53" s="128"/>
      <c r="F53" s="128" t="s">
        <v>16</v>
      </c>
      <c r="G53" s="128"/>
      <c r="H53" s="89">
        <v>726800</v>
      </c>
      <c r="I53" s="89">
        <v>726800</v>
      </c>
      <c r="J53" s="89">
        <v>726800</v>
      </c>
      <c r="K53" s="89">
        <v>0</v>
      </c>
      <c r="L53" s="89">
        <v>726800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129">
        <v>0</v>
      </c>
      <c r="U53" s="129"/>
      <c r="V53" s="89">
        <v>0</v>
      </c>
      <c r="W53" s="89">
        <v>0</v>
      </c>
    </row>
    <row r="54" spans="1:23" ht="12.75" customHeight="1">
      <c r="A54" s="131" t="s">
        <v>76</v>
      </c>
      <c r="B54" s="131" t="s">
        <v>46</v>
      </c>
      <c r="C54" s="131" t="s">
        <v>46</v>
      </c>
      <c r="D54" s="128" t="s">
        <v>77</v>
      </c>
      <c r="E54" s="128"/>
      <c r="F54" s="128" t="s">
        <v>13</v>
      </c>
      <c r="G54" s="128"/>
      <c r="H54" s="89">
        <v>34138755.63</v>
      </c>
      <c r="I54" s="89">
        <v>33430179.63</v>
      </c>
      <c r="J54" s="89">
        <v>29634531.16</v>
      </c>
      <c r="K54" s="89">
        <v>26035173.72</v>
      </c>
      <c r="L54" s="89">
        <v>3599357.44</v>
      </c>
      <c r="M54" s="89">
        <v>2792719.18</v>
      </c>
      <c r="N54" s="89">
        <v>830094.29</v>
      </c>
      <c r="O54" s="89">
        <v>172835</v>
      </c>
      <c r="P54" s="89">
        <v>0</v>
      </c>
      <c r="Q54" s="89">
        <v>0</v>
      </c>
      <c r="R54" s="89">
        <v>708576</v>
      </c>
      <c r="S54" s="89">
        <v>708576</v>
      </c>
      <c r="T54" s="129">
        <v>0</v>
      </c>
      <c r="U54" s="129"/>
      <c r="V54" s="89">
        <v>0</v>
      </c>
      <c r="W54" s="89">
        <v>0</v>
      </c>
    </row>
    <row r="55" spans="1:23" ht="12.75" customHeight="1">
      <c r="A55" s="131"/>
      <c r="B55" s="131"/>
      <c r="C55" s="131"/>
      <c r="D55" s="128"/>
      <c r="E55" s="128"/>
      <c r="F55" s="128" t="s">
        <v>14</v>
      </c>
      <c r="G55" s="128"/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129">
        <v>0</v>
      </c>
      <c r="U55" s="129"/>
      <c r="V55" s="89">
        <v>0</v>
      </c>
      <c r="W55" s="89">
        <v>0</v>
      </c>
    </row>
    <row r="56" spans="1:23" ht="12.75" customHeight="1">
      <c r="A56" s="131"/>
      <c r="B56" s="131"/>
      <c r="C56" s="131"/>
      <c r="D56" s="128"/>
      <c r="E56" s="128"/>
      <c r="F56" s="128" t="s">
        <v>15</v>
      </c>
      <c r="G56" s="128"/>
      <c r="H56" s="89">
        <v>71598</v>
      </c>
      <c r="I56" s="89">
        <v>71598</v>
      </c>
      <c r="J56" s="89">
        <v>68001</v>
      </c>
      <c r="K56" s="89">
        <v>56764</v>
      </c>
      <c r="L56" s="89">
        <v>11237</v>
      </c>
      <c r="M56" s="89">
        <v>3597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129">
        <v>0</v>
      </c>
      <c r="U56" s="129"/>
      <c r="V56" s="89">
        <v>0</v>
      </c>
      <c r="W56" s="89">
        <v>0</v>
      </c>
    </row>
    <row r="57" spans="1:23" ht="12.75" customHeight="1">
      <c r="A57" s="131"/>
      <c r="B57" s="131"/>
      <c r="C57" s="131"/>
      <c r="D57" s="128"/>
      <c r="E57" s="128"/>
      <c r="F57" s="128" t="s">
        <v>16</v>
      </c>
      <c r="G57" s="128"/>
      <c r="H57" s="89">
        <v>34210353.63</v>
      </c>
      <c r="I57" s="89">
        <v>33501777.63</v>
      </c>
      <c r="J57" s="89">
        <v>29702532.16</v>
      </c>
      <c r="K57" s="89">
        <v>26091937.72</v>
      </c>
      <c r="L57" s="89">
        <v>3610594.44</v>
      </c>
      <c r="M57" s="89">
        <v>2796316.18</v>
      </c>
      <c r="N57" s="89">
        <v>830094.29</v>
      </c>
      <c r="O57" s="89">
        <v>172835</v>
      </c>
      <c r="P57" s="89">
        <v>0</v>
      </c>
      <c r="Q57" s="89">
        <v>0</v>
      </c>
      <c r="R57" s="89">
        <v>708576</v>
      </c>
      <c r="S57" s="89">
        <v>708576</v>
      </c>
      <c r="T57" s="129">
        <v>0</v>
      </c>
      <c r="U57" s="129"/>
      <c r="V57" s="89">
        <v>0</v>
      </c>
      <c r="W57" s="89">
        <v>0</v>
      </c>
    </row>
    <row r="58" spans="1:23" ht="12.75" customHeight="1">
      <c r="A58" s="131" t="s">
        <v>46</v>
      </c>
      <c r="B58" s="131" t="s">
        <v>110</v>
      </c>
      <c r="C58" s="131" t="s">
        <v>46</v>
      </c>
      <c r="D58" s="128" t="s">
        <v>111</v>
      </c>
      <c r="E58" s="128"/>
      <c r="F58" s="128" t="s">
        <v>13</v>
      </c>
      <c r="G58" s="128"/>
      <c r="H58" s="89">
        <v>4516975.58</v>
      </c>
      <c r="I58" s="89">
        <v>4516975.58</v>
      </c>
      <c r="J58" s="89">
        <v>4250086.37</v>
      </c>
      <c r="K58" s="89">
        <v>4031437.08</v>
      </c>
      <c r="L58" s="89">
        <v>218649.29</v>
      </c>
      <c r="M58" s="89">
        <v>0</v>
      </c>
      <c r="N58" s="89">
        <v>266889.21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129">
        <v>0</v>
      </c>
      <c r="U58" s="129"/>
      <c r="V58" s="89">
        <v>0</v>
      </c>
      <c r="W58" s="89">
        <v>0</v>
      </c>
    </row>
    <row r="59" spans="1:23" ht="12.75" customHeight="1">
      <c r="A59" s="131"/>
      <c r="B59" s="131"/>
      <c r="C59" s="131"/>
      <c r="D59" s="128"/>
      <c r="E59" s="128"/>
      <c r="F59" s="128" t="s">
        <v>14</v>
      </c>
      <c r="G59" s="128"/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129">
        <v>0</v>
      </c>
      <c r="U59" s="129"/>
      <c r="V59" s="89">
        <v>0</v>
      </c>
      <c r="W59" s="89">
        <v>0</v>
      </c>
    </row>
    <row r="60" spans="1:23" ht="12.75" customHeight="1">
      <c r="A60" s="131"/>
      <c r="B60" s="131"/>
      <c r="C60" s="131"/>
      <c r="D60" s="128"/>
      <c r="E60" s="128"/>
      <c r="F60" s="128" t="s">
        <v>15</v>
      </c>
      <c r="G60" s="128"/>
      <c r="H60" s="89">
        <v>13408</v>
      </c>
      <c r="I60" s="89">
        <v>13408</v>
      </c>
      <c r="J60" s="89">
        <v>13408</v>
      </c>
      <c r="K60" s="89">
        <v>6471</v>
      </c>
      <c r="L60" s="89">
        <v>6937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129">
        <v>0</v>
      </c>
      <c r="U60" s="129"/>
      <c r="V60" s="89">
        <v>0</v>
      </c>
      <c r="W60" s="89">
        <v>0</v>
      </c>
    </row>
    <row r="61" spans="1:23" ht="12.75" customHeight="1">
      <c r="A61" s="131"/>
      <c r="B61" s="131"/>
      <c r="C61" s="131"/>
      <c r="D61" s="128"/>
      <c r="E61" s="128"/>
      <c r="F61" s="128" t="s">
        <v>16</v>
      </c>
      <c r="G61" s="128"/>
      <c r="H61" s="89">
        <v>4530383.58</v>
      </c>
      <c r="I61" s="89">
        <v>4530383.58</v>
      </c>
      <c r="J61" s="89">
        <v>4263494.37</v>
      </c>
      <c r="K61" s="89">
        <v>4037908.08</v>
      </c>
      <c r="L61" s="89">
        <v>225586.29</v>
      </c>
      <c r="M61" s="89">
        <v>0</v>
      </c>
      <c r="N61" s="89">
        <v>266889.21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129">
        <v>0</v>
      </c>
      <c r="U61" s="129"/>
      <c r="V61" s="89">
        <v>0</v>
      </c>
      <c r="W61" s="89">
        <v>0</v>
      </c>
    </row>
    <row r="62" spans="1:23" ht="12.75" customHeight="1">
      <c r="A62" s="131" t="s">
        <v>46</v>
      </c>
      <c r="B62" s="131" t="s">
        <v>78</v>
      </c>
      <c r="C62" s="131" t="s">
        <v>46</v>
      </c>
      <c r="D62" s="128" t="s">
        <v>79</v>
      </c>
      <c r="E62" s="128"/>
      <c r="F62" s="128" t="s">
        <v>13</v>
      </c>
      <c r="G62" s="128"/>
      <c r="H62" s="89">
        <v>13730316.89</v>
      </c>
      <c r="I62" s="89">
        <v>13730316.89</v>
      </c>
      <c r="J62" s="89">
        <v>11972434.43</v>
      </c>
      <c r="K62" s="89">
        <v>10417850.43</v>
      </c>
      <c r="L62" s="89">
        <v>1554584</v>
      </c>
      <c r="M62" s="89">
        <v>1564804.43</v>
      </c>
      <c r="N62" s="89">
        <v>193078.03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129">
        <v>0</v>
      </c>
      <c r="U62" s="129"/>
      <c r="V62" s="89">
        <v>0</v>
      </c>
      <c r="W62" s="89">
        <v>0</v>
      </c>
    </row>
    <row r="63" spans="1:23" ht="12.75" customHeight="1">
      <c r="A63" s="131"/>
      <c r="B63" s="131"/>
      <c r="C63" s="131"/>
      <c r="D63" s="128"/>
      <c r="E63" s="128"/>
      <c r="F63" s="128" t="s">
        <v>14</v>
      </c>
      <c r="G63" s="128"/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129">
        <v>0</v>
      </c>
      <c r="U63" s="129"/>
      <c r="V63" s="89">
        <v>0</v>
      </c>
      <c r="W63" s="89">
        <v>0</v>
      </c>
    </row>
    <row r="64" spans="1:23" ht="12.75" customHeight="1">
      <c r="A64" s="131"/>
      <c r="B64" s="131"/>
      <c r="C64" s="131"/>
      <c r="D64" s="128"/>
      <c r="E64" s="128"/>
      <c r="F64" s="128" t="s">
        <v>15</v>
      </c>
      <c r="G64" s="128"/>
      <c r="H64" s="89">
        <v>51537</v>
      </c>
      <c r="I64" s="89">
        <v>51537</v>
      </c>
      <c r="J64" s="89">
        <v>47940</v>
      </c>
      <c r="K64" s="89">
        <v>45140</v>
      </c>
      <c r="L64" s="89">
        <v>2800</v>
      </c>
      <c r="M64" s="89">
        <v>3597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129">
        <v>0</v>
      </c>
      <c r="U64" s="129"/>
      <c r="V64" s="89">
        <v>0</v>
      </c>
      <c r="W64" s="89">
        <v>0</v>
      </c>
    </row>
    <row r="65" spans="1:23" ht="12.75" customHeight="1">
      <c r="A65" s="131"/>
      <c r="B65" s="131"/>
      <c r="C65" s="131"/>
      <c r="D65" s="128"/>
      <c r="E65" s="128"/>
      <c r="F65" s="128" t="s">
        <v>16</v>
      </c>
      <c r="G65" s="128"/>
      <c r="H65" s="89">
        <v>13781853.89</v>
      </c>
      <c r="I65" s="89">
        <v>13781853.89</v>
      </c>
      <c r="J65" s="89">
        <v>12020374.43</v>
      </c>
      <c r="K65" s="89">
        <v>10462990.43</v>
      </c>
      <c r="L65" s="89">
        <v>1557384</v>
      </c>
      <c r="M65" s="89">
        <v>1568401.43</v>
      </c>
      <c r="N65" s="89">
        <v>193078.03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129">
        <v>0</v>
      </c>
      <c r="U65" s="129"/>
      <c r="V65" s="89">
        <v>0</v>
      </c>
      <c r="W65" s="89">
        <v>0</v>
      </c>
    </row>
    <row r="66" spans="1:23" ht="12.75" customHeight="1">
      <c r="A66" s="131" t="s">
        <v>46</v>
      </c>
      <c r="B66" s="131" t="s">
        <v>80</v>
      </c>
      <c r="C66" s="131" t="s">
        <v>46</v>
      </c>
      <c r="D66" s="128" t="s">
        <v>81</v>
      </c>
      <c r="E66" s="128"/>
      <c r="F66" s="128" t="s">
        <v>13</v>
      </c>
      <c r="G66" s="128"/>
      <c r="H66" s="89">
        <v>6311690.82</v>
      </c>
      <c r="I66" s="89">
        <v>6311690.82</v>
      </c>
      <c r="J66" s="89">
        <v>6195560.67</v>
      </c>
      <c r="K66" s="89">
        <v>5620789.46</v>
      </c>
      <c r="L66" s="89">
        <v>574771.21</v>
      </c>
      <c r="M66" s="89">
        <v>19145.95</v>
      </c>
      <c r="N66" s="89">
        <v>96984.2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129">
        <v>0</v>
      </c>
      <c r="U66" s="129"/>
      <c r="V66" s="89">
        <v>0</v>
      </c>
      <c r="W66" s="89">
        <v>0</v>
      </c>
    </row>
    <row r="67" spans="1:23" ht="12.75" customHeight="1">
      <c r="A67" s="131"/>
      <c r="B67" s="131"/>
      <c r="C67" s="131"/>
      <c r="D67" s="128"/>
      <c r="E67" s="128"/>
      <c r="F67" s="128" t="s">
        <v>14</v>
      </c>
      <c r="G67" s="128"/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129">
        <v>0</v>
      </c>
      <c r="U67" s="129"/>
      <c r="V67" s="89">
        <v>0</v>
      </c>
      <c r="W67" s="89">
        <v>0</v>
      </c>
    </row>
    <row r="68" spans="1:23" ht="12.75" customHeight="1">
      <c r="A68" s="131"/>
      <c r="B68" s="131"/>
      <c r="C68" s="131"/>
      <c r="D68" s="128"/>
      <c r="E68" s="128"/>
      <c r="F68" s="128" t="s">
        <v>15</v>
      </c>
      <c r="G68" s="128"/>
      <c r="H68" s="89">
        <v>6653</v>
      </c>
      <c r="I68" s="89">
        <v>6653</v>
      </c>
      <c r="J68" s="89">
        <v>6653</v>
      </c>
      <c r="K68" s="89">
        <v>5153</v>
      </c>
      <c r="L68" s="89">
        <v>1500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129">
        <v>0</v>
      </c>
      <c r="U68" s="129"/>
      <c r="V68" s="89">
        <v>0</v>
      </c>
      <c r="W68" s="89">
        <v>0</v>
      </c>
    </row>
    <row r="69" spans="1:23" ht="12.75" customHeight="1">
      <c r="A69" s="131"/>
      <c r="B69" s="131"/>
      <c r="C69" s="131"/>
      <c r="D69" s="128"/>
      <c r="E69" s="128"/>
      <c r="F69" s="128" t="s">
        <v>16</v>
      </c>
      <c r="G69" s="128"/>
      <c r="H69" s="89">
        <v>6318343.82</v>
      </c>
      <c r="I69" s="89">
        <v>6318343.82</v>
      </c>
      <c r="J69" s="89">
        <v>6202213.67</v>
      </c>
      <c r="K69" s="89">
        <v>5625942.46</v>
      </c>
      <c r="L69" s="89">
        <v>576271.21</v>
      </c>
      <c r="M69" s="89">
        <v>19145.95</v>
      </c>
      <c r="N69" s="89">
        <v>96984.2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129">
        <v>0</v>
      </c>
      <c r="U69" s="129"/>
      <c r="V69" s="89">
        <v>0</v>
      </c>
      <c r="W69" s="89">
        <v>0</v>
      </c>
    </row>
    <row r="70" spans="1:23" ht="12.75" customHeight="1">
      <c r="A70" s="131" t="s">
        <v>251</v>
      </c>
      <c r="B70" s="131" t="s">
        <v>46</v>
      </c>
      <c r="C70" s="131" t="s">
        <v>46</v>
      </c>
      <c r="D70" s="128" t="s">
        <v>252</v>
      </c>
      <c r="E70" s="128"/>
      <c r="F70" s="128" t="s">
        <v>13</v>
      </c>
      <c r="G70" s="128"/>
      <c r="H70" s="89">
        <v>33992383.61</v>
      </c>
      <c r="I70" s="89">
        <v>33660805.61</v>
      </c>
      <c r="J70" s="89">
        <v>33597805.61</v>
      </c>
      <c r="K70" s="89">
        <v>26081831.09</v>
      </c>
      <c r="L70" s="89">
        <v>7515974.52</v>
      </c>
      <c r="M70" s="89">
        <v>0</v>
      </c>
      <c r="N70" s="89">
        <v>63000</v>
      </c>
      <c r="O70" s="89">
        <v>0</v>
      </c>
      <c r="P70" s="89">
        <v>0</v>
      </c>
      <c r="Q70" s="89">
        <v>0</v>
      </c>
      <c r="R70" s="89">
        <v>331578</v>
      </c>
      <c r="S70" s="89">
        <v>331578</v>
      </c>
      <c r="T70" s="129">
        <v>0</v>
      </c>
      <c r="U70" s="129"/>
      <c r="V70" s="89">
        <v>0</v>
      </c>
      <c r="W70" s="89">
        <v>0</v>
      </c>
    </row>
    <row r="71" spans="1:23" ht="12.75" customHeight="1">
      <c r="A71" s="131"/>
      <c r="B71" s="131"/>
      <c r="C71" s="131"/>
      <c r="D71" s="128"/>
      <c r="E71" s="128"/>
      <c r="F71" s="128" t="s">
        <v>14</v>
      </c>
      <c r="G71" s="128"/>
      <c r="H71" s="89">
        <v>-12600</v>
      </c>
      <c r="I71" s="89">
        <v>-12600</v>
      </c>
      <c r="J71" s="89">
        <v>-12600</v>
      </c>
      <c r="K71" s="89">
        <v>-12200</v>
      </c>
      <c r="L71" s="89">
        <v>-400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129">
        <v>0</v>
      </c>
      <c r="U71" s="129"/>
      <c r="V71" s="89">
        <v>0</v>
      </c>
      <c r="W71" s="89">
        <v>0</v>
      </c>
    </row>
    <row r="72" spans="1:23" ht="12.75" customHeight="1">
      <c r="A72" s="131"/>
      <c r="B72" s="131"/>
      <c r="C72" s="131"/>
      <c r="D72" s="128"/>
      <c r="E72" s="128"/>
      <c r="F72" s="128" t="s">
        <v>15</v>
      </c>
      <c r="G72" s="128"/>
      <c r="H72" s="89">
        <v>123013</v>
      </c>
      <c r="I72" s="89">
        <v>123013</v>
      </c>
      <c r="J72" s="89">
        <v>123013</v>
      </c>
      <c r="K72" s="89">
        <v>118939</v>
      </c>
      <c r="L72" s="89">
        <v>4074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129">
        <v>0</v>
      </c>
      <c r="U72" s="129"/>
      <c r="V72" s="89">
        <v>0</v>
      </c>
      <c r="W72" s="89">
        <v>0</v>
      </c>
    </row>
    <row r="73" spans="1:23" ht="12.75" customHeight="1">
      <c r="A73" s="131"/>
      <c r="B73" s="131"/>
      <c r="C73" s="131"/>
      <c r="D73" s="128"/>
      <c r="E73" s="128"/>
      <c r="F73" s="128" t="s">
        <v>16</v>
      </c>
      <c r="G73" s="128"/>
      <c r="H73" s="89">
        <v>34102796.61</v>
      </c>
      <c r="I73" s="89">
        <v>33771218.61</v>
      </c>
      <c r="J73" s="89">
        <v>33708218.61</v>
      </c>
      <c r="K73" s="89">
        <v>26188570.09</v>
      </c>
      <c r="L73" s="89">
        <v>7519648.52</v>
      </c>
      <c r="M73" s="89">
        <v>0</v>
      </c>
      <c r="N73" s="89">
        <v>63000</v>
      </c>
      <c r="O73" s="89">
        <v>0</v>
      </c>
      <c r="P73" s="89">
        <v>0</v>
      </c>
      <c r="Q73" s="89">
        <v>0</v>
      </c>
      <c r="R73" s="89">
        <v>331578</v>
      </c>
      <c r="S73" s="89">
        <v>331578</v>
      </c>
      <c r="T73" s="129">
        <v>0</v>
      </c>
      <c r="U73" s="129"/>
      <c r="V73" s="89">
        <v>0</v>
      </c>
      <c r="W73" s="89">
        <v>0</v>
      </c>
    </row>
    <row r="74" spans="1:23" ht="12.75" customHeight="1">
      <c r="A74" s="131" t="s">
        <v>46</v>
      </c>
      <c r="B74" s="131" t="s">
        <v>257</v>
      </c>
      <c r="C74" s="131" t="s">
        <v>46</v>
      </c>
      <c r="D74" s="128" t="s">
        <v>258</v>
      </c>
      <c r="E74" s="128"/>
      <c r="F74" s="128" t="s">
        <v>13</v>
      </c>
      <c r="G74" s="128"/>
      <c r="H74" s="89">
        <v>30101060</v>
      </c>
      <c r="I74" s="89">
        <v>29779360</v>
      </c>
      <c r="J74" s="89">
        <v>29718360</v>
      </c>
      <c r="K74" s="89">
        <v>23353499</v>
      </c>
      <c r="L74" s="89">
        <v>6364861</v>
      </c>
      <c r="M74" s="89">
        <v>0</v>
      </c>
      <c r="N74" s="89">
        <v>61000</v>
      </c>
      <c r="O74" s="89">
        <v>0</v>
      </c>
      <c r="P74" s="89">
        <v>0</v>
      </c>
      <c r="Q74" s="89">
        <v>0</v>
      </c>
      <c r="R74" s="89">
        <v>321700</v>
      </c>
      <c r="S74" s="89">
        <v>321700</v>
      </c>
      <c r="T74" s="129">
        <v>0</v>
      </c>
      <c r="U74" s="129"/>
      <c r="V74" s="89">
        <v>0</v>
      </c>
      <c r="W74" s="89">
        <v>0</v>
      </c>
    </row>
    <row r="75" spans="1:23" ht="12.75" customHeight="1">
      <c r="A75" s="131"/>
      <c r="B75" s="131"/>
      <c r="C75" s="131"/>
      <c r="D75" s="128"/>
      <c r="E75" s="128"/>
      <c r="F75" s="128" t="s">
        <v>14</v>
      </c>
      <c r="G75" s="128"/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129">
        <v>0</v>
      </c>
      <c r="U75" s="129"/>
      <c r="V75" s="89">
        <v>0</v>
      </c>
      <c r="W75" s="89">
        <v>0</v>
      </c>
    </row>
    <row r="76" spans="1:23" ht="12.75" customHeight="1">
      <c r="A76" s="131"/>
      <c r="B76" s="131"/>
      <c r="C76" s="131"/>
      <c r="D76" s="128"/>
      <c r="E76" s="128"/>
      <c r="F76" s="128" t="s">
        <v>15</v>
      </c>
      <c r="G76" s="128"/>
      <c r="H76" s="89">
        <v>103579</v>
      </c>
      <c r="I76" s="89">
        <v>103579</v>
      </c>
      <c r="J76" s="89">
        <v>103579</v>
      </c>
      <c r="K76" s="89">
        <v>103579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129">
        <v>0</v>
      </c>
      <c r="U76" s="129"/>
      <c r="V76" s="89">
        <v>0</v>
      </c>
      <c r="W76" s="89">
        <v>0</v>
      </c>
    </row>
    <row r="77" spans="1:23" ht="12.75" customHeight="1">
      <c r="A77" s="131"/>
      <c r="B77" s="131"/>
      <c r="C77" s="131"/>
      <c r="D77" s="128"/>
      <c r="E77" s="128"/>
      <c r="F77" s="128" t="s">
        <v>16</v>
      </c>
      <c r="G77" s="128"/>
      <c r="H77" s="89">
        <v>30204639</v>
      </c>
      <c r="I77" s="89">
        <v>29882939</v>
      </c>
      <c r="J77" s="89">
        <v>29821939</v>
      </c>
      <c r="K77" s="89">
        <v>23457078</v>
      </c>
      <c r="L77" s="89">
        <v>6364861</v>
      </c>
      <c r="M77" s="89">
        <v>0</v>
      </c>
      <c r="N77" s="89">
        <v>61000</v>
      </c>
      <c r="O77" s="89">
        <v>0</v>
      </c>
      <c r="P77" s="89">
        <v>0</v>
      </c>
      <c r="Q77" s="89">
        <v>0</v>
      </c>
      <c r="R77" s="89">
        <v>321700</v>
      </c>
      <c r="S77" s="89">
        <v>321700</v>
      </c>
      <c r="T77" s="129">
        <v>0</v>
      </c>
      <c r="U77" s="129"/>
      <c r="V77" s="89">
        <v>0</v>
      </c>
      <c r="W77" s="89">
        <v>0</v>
      </c>
    </row>
    <row r="78" spans="1:23" ht="12.75">
      <c r="A78" s="131" t="s">
        <v>46</v>
      </c>
      <c r="B78" s="131" t="s">
        <v>266</v>
      </c>
      <c r="C78" s="131" t="s">
        <v>46</v>
      </c>
      <c r="D78" s="128" t="s">
        <v>267</v>
      </c>
      <c r="E78" s="128"/>
      <c r="F78" s="128" t="s">
        <v>13</v>
      </c>
      <c r="G78" s="128"/>
      <c r="H78" s="89">
        <v>1972324.4</v>
      </c>
      <c r="I78" s="89">
        <v>1962446.4</v>
      </c>
      <c r="J78" s="89">
        <v>1962446.4</v>
      </c>
      <c r="K78" s="89">
        <v>1325415.88</v>
      </c>
      <c r="L78" s="89">
        <v>637030.52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9878</v>
      </c>
      <c r="S78" s="89">
        <v>9878</v>
      </c>
      <c r="T78" s="129">
        <v>0</v>
      </c>
      <c r="U78" s="129"/>
      <c r="V78" s="89">
        <v>0</v>
      </c>
      <c r="W78" s="89">
        <v>0</v>
      </c>
    </row>
    <row r="79" spans="1:23" ht="12.75">
      <c r="A79" s="131"/>
      <c r="B79" s="131"/>
      <c r="C79" s="131"/>
      <c r="D79" s="128"/>
      <c r="E79" s="128"/>
      <c r="F79" s="128" t="s">
        <v>14</v>
      </c>
      <c r="G79" s="128"/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129">
        <v>0</v>
      </c>
      <c r="U79" s="129"/>
      <c r="V79" s="89">
        <v>0</v>
      </c>
      <c r="W79" s="89">
        <v>0</v>
      </c>
    </row>
    <row r="80" spans="1:23" ht="12.75">
      <c r="A80" s="131"/>
      <c r="B80" s="131"/>
      <c r="C80" s="131"/>
      <c r="D80" s="128"/>
      <c r="E80" s="128"/>
      <c r="F80" s="128" t="s">
        <v>15</v>
      </c>
      <c r="G80" s="128"/>
      <c r="H80" s="89">
        <v>4074</v>
      </c>
      <c r="I80" s="89">
        <v>4074</v>
      </c>
      <c r="J80" s="89">
        <v>4074</v>
      </c>
      <c r="K80" s="89">
        <v>0</v>
      </c>
      <c r="L80" s="89">
        <v>4074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129">
        <v>0</v>
      </c>
      <c r="U80" s="129"/>
      <c r="V80" s="89">
        <v>0</v>
      </c>
      <c r="W80" s="89">
        <v>0</v>
      </c>
    </row>
    <row r="81" spans="1:23" ht="12.75">
      <c r="A81" s="131"/>
      <c r="B81" s="131"/>
      <c r="C81" s="131"/>
      <c r="D81" s="128"/>
      <c r="E81" s="128"/>
      <c r="F81" s="128" t="s">
        <v>16</v>
      </c>
      <c r="G81" s="128"/>
      <c r="H81" s="89">
        <v>1976398.4</v>
      </c>
      <c r="I81" s="89">
        <v>1966520.4</v>
      </c>
      <c r="J81" s="89">
        <v>1966520.4</v>
      </c>
      <c r="K81" s="89">
        <v>1325415.88</v>
      </c>
      <c r="L81" s="89">
        <v>641104.52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9878</v>
      </c>
      <c r="S81" s="89">
        <v>9878</v>
      </c>
      <c r="T81" s="129">
        <v>0</v>
      </c>
      <c r="U81" s="129"/>
      <c r="V81" s="89">
        <v>0</v>
      </c>
      <c r="W81" s="89">
        <v>0</v>
      </c>
    </row>
    <row r="82" spans="1:23" ht="12.75">
      <c r="A82" s="131" t="s">
        <v>46</v>
      </c>
      <c r="B82" s="131" t="s">
        <v>273</v>
      </c>
      <c r="C82" s="131" t="s">
        <v>46</v>
      </c>
      <c r="D82" s="128" t="s">
        <v>274</v>
      </c>
      <c r="E82" s="128"/>
      <c r="F82" s="128" t="s">
        <v>13</v>
      </c>
      <c r="G82" s="128"/>
      <c r="H82" s="89">
        <v>12600</v>
      </c>
      <c r="I82" s="89">
        <v>12600</v>
      </c>
      <c r="J82" s="89">
        <v>12600</v>
      </c>
      <c r="K82" s="89">
        <v>12200</v>
      </c>
      <c r="L82" s="89">
        <v>400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129">
        <v>0</v>
      </c>
      <c r="U82" s="129"/>
      <c r="V82" s="89">
        <v>0</v>
      </c>
      <c r="W82" s="89">
        <v>0</v>
      </c>
    </row>
    <row r="83" spans="1:23" ht="12.75">
      <c r="A83" s="131"/>
      <c r="B83" s="131"/>
      <c r="C83" s="131"/>
      <c r="D83" s="128"/>
      <c r="E83" s="128"/>
      <c r="F83" s="128" t="s">
        <v>14</v>
      </c>
      <c r="G83" s="128"/>
      <c r="H83" s="89">
        <v>-12600</v>
      </c>
      <c r="I83" s="89">
        <v>-12600</v>
      </c>
      <c r="J83" s="89">
        <v>-12600</v>
      </c>
      <c r="K83" s="89">
        <v>-12200</v>
      </c>
      <c r="L83" s="89">
        <v>-400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129">
        <v>0</v>
      </c>
      <c r="U83" s="129"/>
      <c r="V83" s="89">
        <v>0</v>
      </c>
      <c r="W83" s="89">
        <v>0</v>
      </c>
    </row>
    <row r="84" spans="1:23" ht="12.75">
      <c r="A84" s="131"/>
      <c r="B84" s="131"/>
      <c r="C84" s="131"/>
      <c r="D84" s="128"/>
      <c r="E84" s="128"/>
      <c r="F84" s="128" t="s">
        <v>15</v>
      </c>
      <c r="G84" s="128"/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129">
        <v>0</v>
      </c>
      <c r="U84" s="129"/>
      <c r="V84" s="89">
        <v>0</v>
      </c>
      <c r="W84" s="89">
        <v>0</v>
      </c>
    </row>
    <row r="85" spans="1:23" ht="12.75">
      <c r="A85" s="131"/>
      <c r="B85" s="131"/>
      <c r="C85" s="131"/>
      <c r="D85" s="128"/>
      <c r="E85" s="128"/>
      <c r="F85" s="128" t="s">
        <v>16</v>
      </c>
      <c r="G85" s="128"/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129">
        <v>0</v>
      </c>
      <c r="U85" s="129"/>
      <c r="V85" s="89">
        <v>0</v>
      </c>
      <c r="W85" s="89">
        <v>0</v>
      </c>
    </row>
    <row r="86" spans="1:23" ht="12.75">
      <c r="A86" s="131" t="s">
        <v>46</v>
      </c>
      <c r="B86" s="131" t="s">
        <v>276</v>
      </c>
      <c r="C86" s="131" t="s">
        <v>46</v>
      </c>
      <c r="D86" s="128" t="s">
        <v>277</v>
      </c>
      <c r="E86" s="128"/>
      <c r="F86" s="128" t="s">
        <v>13</v>
      </c>
      <c r="G86" s="128"/>
      <c r="H86" s="89">
        <v>1135755</v>
      </c>
      <c r="I86" s="89">
        <v>1135755</v>
      </c>
      <c r="J86" s="89">
        <v>1133755</v>
      </c>
      <c r="K86" s="89">
        <v>962255</v>
      </c>
      <c r="L86" s="89">
        <v>171500</v>
      </c>
      <c r="M86" s="89">
        <v>0</v>
      </c>
      <c r="N86" s="89">
        <v>2000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129">
        <v>0</v>
      </c>
      <c r="U86" s="129"/>
      <c r="V86" s="89">
        <v>0</v>
      </c>
      <c r="W86" s="89">
        <v>0</v>
      </c>
    </row>
    <row r="87" spans="1:23" ht="12.75">
      <c r="A87" s="131"/>
      <c r="B87" s="131"/>
      <c r="C87" s="131"/>
      <c r="D87" s="128"/>
      <c r="E87" s="128"/>
      <c r="F87" s="128" t="s">
        <v>14</v>
      </c>
      <c r="G87" s="128"/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129">
        <v>0</v>
      </c>
      <c r="U87" s="129"/>
      <c r="V87" s="89">
        <v>0</v>
      </c>
      <c r="W87" s="89">
        <v>0</v>
      </c>
    </row>
    <row r="88" spans="1:23" ht="12.75">
      <c r="A88" s="131"/>
      <c r="B88" s="131"/>
      <c r="C88" s="131"/>
      <c r="D88" s="128"/>
      <c r="E88" s="128"/>
      <c r="F88" s="128" t="s">
        <v>15</v>
      </c>
      <c r="G88" s="128"/>
      <c r="H88" s="89">
        <v>15360</v>
      </c>
      <c r="I88" s="89">
        <v>15360</v>
      </c>
      <c r="J88" s="89">
        <v>15360</v>
      </c>
      <c r="K88" s="89">
        <v>15360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129">
        <v>0</v>
      </c>
      <c r="U88" s="129"/>
      <c r="V88" s="89">
        <v>0</v>
      </c>
      <c r="W88" s="89">
        <v>0</v>
      </c>
    </row>
    <row r="89" spans="1:23" ht="12.75">
      <c r="A89" s="131"/>
      <c r="B89" s="131"/>
      <c r="C89" s="131"/>
      <c r="D89" s="128"/>
      <c r="E89" s="128"/>
      <c r="F89" s="128" t="s">
        <v>16</v>
      </c>
      <c r="G89" s="128"/>
      <c r="H89" s="89">
        <v>1151115</v>
      </c>
      <c r="I89" s="89">
        <v>1151115</v>
      </c>
      <c r="J89" s="89">
        <v>1149115</v>
      </c>
      <c r="K89" s="89">
        <v>977615</v>
      </c>
      <c r="L89" s="89">
        <v>171500</v>
      </c>
      <c r="M89" s="89">
        <v>0</v>
      </c>
      <c r="N89" s="89">
        <v>2000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129">
        <v>0</v>
      </c>
      <c r="U89" s="129"/>
      <c r="V89" s="89">
        <v>0</v>
      </c>
      <c r="W89" s="89">
        <v>0</v>
      </c>
    </row>
    <row r="90" spans="1:23" ht="12.75">
      <c r="A90" s="131" t="s">
        <v>198</v>
      </c>
      <c r="B90" s="131" t="s">
        <v>46</v>
      </c>
      <c r="C90" s="131" t="s">
        <v>46</v>
      </c>
      <c r="D90" s="128" t="s">
        <v>199</v>
      </c>
      <c r="E90" s="128"/>
      <c r="F90" s="128" t="s">
        <v>13</v>
      </c>
      <c r="G90" s="128"/>
      <c r="H90" s="89">
        <v>5266299.3</v>
      </c>
      <c r="I90" s="89">
        <v>4960350.3</v>
      </c>
      <c r="J90" s="89">
        <v>4346616.3</v>
      </c>
      <c r="K90" s="89">
        <v>3320095</v>
      </c>
      <c r="L90" s="89">
        <v>1026521.3</v>
      </c>
      <c r="M90" s="89">
        <v>573648</v>
      </c>
      <c r="N90" s="89">
        <v>2750</v>
      </c>
      <c r="O90" s="89">
        <v>37336</v>
      </c>
      <c r="P90" s="89">
        <v>0</v>
      </c>
      <c r="Q90" s="89">
        <v>0</v>
      </c>
      <c r="R90" s="89">
        <v>305949</v>
      </c>
      <c r="S90" s="89">
        <v>305949</v>
      </c>
      <c r="T90" s="129">
        <v>210949</v>
      </c>
      <c r="U90" s="129"/>
      <c r="V90" s="89">
        <v>0</v>
      </c>
      <c r="W90" s="89">
        <v>0</v>
      </c>
    </row>
    <row r="91" spans="1:23" ht="12.75">
      <c r="A91" s="131"/>
      <c r="B91" s="131"/>
      <c r="C91" s="131"/>
      <c r="D91" s="128"/>
      <c r="E91" s="128"/>
      <c r="F91" s="128" t="s">
        <v>14</v>
      </c>
      <c r="G91" s="128"/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129">
        <v>0</v>
      </c>
      <c r="U91" s="129"/>
      <c r="V91" s="89">
        <v>0</v>
      </c>
      <c r="W91" s="89">
        <v>0</v>
      </c>
    </row>
    <row r="92" spans="1:23" ht="12.75">
      <c r="A92" s="131"/>
      <c r="B92" s="131"/>
      <c r="C92" s="131"/>
      <c r="D92" s="128"/>
      <c r="E92" s="128"/>
      <c r="F92" s="128" t="s">
        <v>15</v>
      </c>
      <c r="G92" s="128"/>
      <c r="H92" s="89">
        <v>102744</v>
      </c>
      <c r="I92" s="89">
        <v>102744</v>
      </c>
      <c r="J92" s="89">
        <v>102744</v>
      </c>
      <c r="K92" s="89">
        <v>82309</v>
      </c>
      <c r="L92" s="89">
        <v>20435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129">
        <v>0</v>
      </c>
      <c r="U92" s="129"/>
      <c r="V92" s="89">
        <v>0</v>
      </c>
      <c r="W92" s="89">
        <v>0</v>
      </c>
    </row>
    <row r="93" spans="1:23" ht="12.75">
      <c r="A93" s="131"/>
      <c r="B93" s="131"/>
      <c r="C93" s="131"/>
      <c r="D93" s="128"/>
      <c r="E93" s="128"/>
      <c r="F93" s="128" t="s">
        <v>16</v>
      </c>
      <c r="G93" s="128"/>
      <c r="H93" s="89">
        <v>5369043.3</v>
      </c>
      <c r="I93" s="89">
        <v>5063094.3</v>
      </c>
      <c r="J93" s="89">
        <v>4449360.3</v>
      </c>
      <c r="K93" s="89">
        <v>3402404</v>
      </c>
      <c r="L93" s="89">
        <v>1046956.3</v>
      </c>
      <c r="M93" s="89">
        <v>573648</v>
      </c>
      <c r="N93" s="89">
        <v>2750</v>
      </c>
      <c r="O93" s="89">
        <v>37336</v>
      </c>
      <c r="P93" s="89">
        <v>0</v>
      </c>
      <c r="Q93" s="89">
        <v>0</v>
      </c>
      <c r="R93" s="89">
        <v>305949</v>
      </c>
      <c r="S93" s="89">
        <v>305949</v>
      </c>
      <c r="T93" s="129">
        <v>210949</v>
      </c>
      <c r="U93" s="129"/>
      <c r="V93" s="89">
        <v>0</v>
      </c>
      <c r="W93" s="89">
        <v>0</v>
      </c>
    </row>
    <row r="94" spans="1:23" ht="12.75">
      <c r="A94" s="131" t="s">
        <v>46</v>
      </c>
      <c r="B94" s="131" t="s">
        <v>202</v>
      </c>
      <c r="C94" s="131" t="s">
        <v>46</v>
      </c>
      <c r="D94" s="128" t="s">
        <v>203</v>
      </c>
      <c r="E94" s="128"/>
      <c r="F94" s="128" t="s">
        <v>13</v>
      </c>
      <c r="G94" s="128"/>
      <c r="H94" s="89">
        <v>859820</v>
      </c>
      <c r="I94" s="89">
        <v>859820</v>
      </c>
      <c r="J94" s="89">
        <v>859570</v>
      </c>
      <c r="K94" s="89">
        <v>668881</v>
      </c>
      <c r="L94" s="89">
        <v>190689</v>
      </c>
      <c r="M94" s="89">
        <v>0</v>
      </c>
      <c r="N94" s="89">
        <v>250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129">
        <v>0</v>
      </c>
      <c r="U94" s="129"/>
      <c r="V94" s="89">
        <v>0</v>
      </c>
      <c r="W94" s="89">
        <v>0</v>
      </c>
    </row>
    <row r="95" spans="1:23" ht="12.75">
      <c r="A95" s="131"/>
      <c r="B95" s="131"/>
      <c r="C95" s="131"/>
      <c r="D95" s="128"/>
      <c r="E95" s="128"/>
      <c r="F95" s="128" t="s">
        <v>14</v>
      </c>
      <c r="G95" s="128"/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129">
        <v>0</v>
      </c>
      <c r="U95" s="129"/>
      <c r="V95" s="89">
        <v>0</v>
      </c>
      <c r="W95" s="89">
        <v>0</v>
      </c>
    </row>
    <row r="96" spans="1:23" ht="12.75">
      <c r="A96" s="131"/>
      <c r="B96" s="131"/>
      <c r="C96" s="131"/>
      <c r="D96" s="128"/>
      <c r="E96" s="128"/>
      <c r="F96" s="128" t="s">
        <v>15</v>
      </c>
      <c r="G96" s="128"/>
      <c r="H96" s="89">
        <v>102744</v>
      </c>
      <c r="I96" s="89">
        <v>102744</v>
      </c>
      <c r="J96" s="89">
        <v>102744</v>
      </c>
      <c r="K96" s="89">
        <v>82309</v>
      </c>
      <c r="L96" s="89">
        <v>20435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129">
        <v>0</v>
      </c>
      <c r="U96" s="129"/>
      <c r="V96" s="89">
        <v>0</v>
      </c>
      <c r="W96" s="89">
        <v>0</v>
      </c>
    </row>
    <row r="97" spans="1:23" ht="12.75">
      <c r="A97" s="131"/>
      <c r="B97" s="131"/>
      <c r="C97" s="131"/>
      <c r="D97" s="128"/>
      <c r="E97" s="128"/>
      <c r="F97" s="128" t="s">
        <v>16</v>
      </c>
      <c r="G97" s="128"/>
      <c r="H97" s="89">
        <v>962564</v>
      </c>
      <c r="I97" s="89">
        <v>962564</v>
      </c>
      <c r="J97" s="89">
        <v>962314</v>
      </c>
      <c r="K97" s="89">
        <v>751190</v>
      </c>
      <c r="L97" s="89">
        <v>211124</v>
      </c>
      <c r="M97" s="89">
        <v>0</v>
      </c>
      <c r="N97" s="89">
        <v>250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129">
        <v>0</v>
      </c>
      <c r="U97" s="129"/>
      <c r="V97" s="89">
        <v>0</v>
      </c>
      <c r="W97" s="89">
        <v>0</v>
      </c>
    </row>
    <row r="98" spans="1:23" ht="12.75">
      <c r="A98" s="131" t="s">
        <v>112</v>
      </c>
      <c r="B98" s="131" t="s">
        <v>46</v>
      </c>
      <c r="C98" s="131" t="s">
        <v>46</v>
      </c>
      <c r="D98" s="128" t="s">
        <v>113</v>
      </c>
      <c r="E98" s="128"/>
      <c r="F98" s="128" t="s">
        <v>13</v>
      </c>
      <c r="G98" s="128"/>
      <c r="H98" s="89">
        <v>11497608.11</v>
      </c>
      <c r="I98" s="89">
        <v>11120543.11</v>
      </c>
      <c r="J98" s="89">
        <v>10868661.72</v>
      </c>
      <c r="K98" s="89">
        <v>8634391.01</v>
      </c>
      <c r="L98" s="89">
        <v>2234270.71</v>
      </c>
      <c r="M98" s="89">
        <v>0</v>
      </c>
      <c r="N98" s="89">
        <v>251881.39</v>
      </c>
      <c r="O98" s="89">
        <v>0</v>
      </c>
      <c r="P98" s="89">
        <v>0</v>
      </c>
      <c r="Q98" s="89">
        <v>0</v>
      </c>
      <c r="R98" s="89">
        <v>377065</v>
      </c>
      <c r="S98" s="89">
        <v>377065</v>
      </c>
      <c r="T98" s="129">
        <v>0</v>
      </c>
      <c r="U98" s="129"/>
      <c r="V98" s="89">
        <v>0</v>
      </c>
      <c r="W98" s="89">
        <v>0</v>
      </c>
    </row>
    <row r="99" spans="1:23" ht="12.75">
      <c r="A99" s="131"/>
      <c r="B99" s="131"/>
      <c r="C99" s="131"/>
      <c r="D99" s="128"/>
      <c r="E99" s="128"/>
      <c r="F99" s="128" t="s">
        <v>14</v>
      </c>
      <c r="G99" s="128"/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129">
        <v>0</v>
      </c>
      <c r="U99" s="129"/>
      <c r="V99" s="89">
        <v>0</v>
      </c>
      <c r="W99" s="89">
        <v>0</v>
      </c>
    </row>
    <row r="100" spans="1:23" ht="12.75">
      <c r="A100" s="131"/>
      <c r="B100" s="131"/>
      <c r="C100" s="131"/>
      <c r="D100" s="128"/>
      <c r="E100" s="128"/>
      <c r="F100" s="128" t="s">
        <v>15</v>
      </c>
      <c r="G100" s="128"/>
      <c r="H100" s="89">
        <v>128354</v>
      </c>
      <c r="I100" s="89">
        <v>128354</v>
      </c>
      <c r="J100" s="89">
        <v>128354</v>
      </c>
      <c r="K100" s="89">
        <v>108487</v>
      </c>
      <c r="L100" s="89">
        <v>19867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129">
        <v>0</v>
      </c>
      <c r="U100" s="129"/>
      <c r="V100" s="89">
        <v>0</v>
      </c>
      <c r="W100" s="89">
        <v>0</v>
      </c>
    </row>
    <row r="101" spans="1:23" ht="12.75">
      <c r="A101" s="131"/>
      <c r="B101" s="131"/>
      <c r="C101" s="131"/>
      <c r="D101" s="128"/>
      <c r="E101" s="128"/>
      <c r="F101" s="128" t="s">
        <v>16</v>
      </c>
      <c r="G101" s="128"/>
      <c r="H101" s="89">
        <v>11625962.11</v>
      </c>
      <c r="I101" s="89">
        <v>11248897.11</v>
      </c>
      <c r="J101" s="89">
        <v>10997015.72</v>
      </c>
      <c r="K101" s="89">
        <v>8742878.01</v>
      </c>
      <c r="L101" s="89">
        <v>2254137.71</v>
      </c>
      <c r="M101" s="89">
        <v>0</v>
      </c>
      <c r="N101" s="89">
        <v>251881.39</v>
      </c>
      <c r="O101" s="89">
        <v>0</v>
      </c>
      <c r="P101" s="89">
        <v>0</v>
      </c>
      <c r="Q101" s="89">
        <v>0</v>
      </c>
      <c r="R101" s="89">
        <v>377065</v>
      </c>
      <c r="S101" s="89">
        <v>377065</v>
      </c>
      <c r="T101" s="129">
        <v>0</v>
      </c>
      <c r="U101" s="129"/>
      <c r="V101" s="89">
        <v>0</v>
      </c>
      <c r="W101" s="89">
        <v>0</v>
      </c>
    </row>
    <row r="102" spans="1:23" ht="12.75">
      <c r="A102" s="131" t="s">
        <v>46</v>
      </c>
      <c r="B102" s="131" t="s">
        <v>114</v>
      </c>
      <c r="C102" s="131" t="s">
        <v>46</v>
      </c>
      <c r="D102" s="128" t="s">
        <v>115</v>
      </c>
      <c r="E102" s="128"/>
      <c r="F102" s="128" t="s">
        <v>13</v>
      </c>
      <c r="G102" s="128"/>
      <c r="H102" s="89">
        <v>1428612.04</v>
      </c>
      <c r="I102" s="89">
        <v>1428612.04</v>
      </c>
      <c r="J102" s="89">
        <v>1391354.04</v>
      </c>
      <c r="K102" s="89">
        <v>1227603.5</v>
      </c>
      <c r="L102" s="89">
        <v>163750.54</v>
      </c>
      <c r="M102" s="89">
        <v>0</v>
      </c>
      <c r="N102" s="89">
        <v>37258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129">
        <v>0</v>
      </c>
      <c r="U102" s="129"/>
      <c r="V102" s="89">
        <v>0</v>
      </c>
      <c r="W102" s="89">
        <v>0</v>
      </c>
    </row>
    <row r="103" spans="1:23" ht="12.75">
      <c r="A103" s="131"/>
      <c r="B103" s="131"/>
      <c r="C103" s="131"/>
      <c r="D103" s="128"/>
      <c r="E103" s="128"/>
      <c r="F103" s="128" t="s">
        <v>14</v>
      </c>
      <c r="G103" s="128"/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129">
        <v>0</v>
      </c>
      <c r="U103" s="129"/>
      <c r="V103" s="89">
        <v>0</v>
      </c>
      <c r="W103" s="89">
        <v>0</v>
      </c>
    </row>
    <row r="104" spans="1:23" ht="12.75">
      <c r="A104" s="131"/>
      <c r="B104" s="131"/>
      <c r="C104" s="131"/>
      <c r="D104" s="128"/>
      <c r="E104" s="128"/>
      <c r="F104" s="128" t="s">
        <v>15</v>
      </c>
      <c r="G104" s="128"/>
      <c r="H104" s="89">
        <v>3268</v>
      </c>
      <c r="I104" s="89">
        <v>3268</v>
      </c>
      <c r="J104" s="89">
        <v>3268</v>
      </c>
      <c r="K104" s="89">
        <v>0</v>
      </c>
      <c r="L104" s="89">
        <v>3268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129">
        <v>0</v>
      </c>
      <c r="U104" s="129"/>
      <c r="V104" s="89">
        <v>0</v>
      </c>
      <c r="W104" s="89">
        <v>0</v>
      </c>
    </row>
    <row r="105" spans="1:23" ht="12.75">
      <c r="A105" s="131"/>
      <c r="B105" s="131"/>
      <c r="C105" s="131"/>
      <c r="D105" s="128"/>
      <c r="E105" s="128"/>
      <c r="F105" s="128" t="s">
        <v>16</v>
      </c>
      <c r="G105" s="128"/>
      <c r="H105" s="89">
        <v>1431880.04</v>
      </c>
      <c r="I105" s="89">
        <v>1431880.04</v>
      </c>
      <c r="J105" s="89">
        <v>1394622.04</v>
      </c>
      <c r="K105" s="89">
        <v>1227603.5</v>
      </c>
      <c r="L105" s="89">
        <v>167018.54</v>
      </c>
      <c r="M105" s="89">
        <v>0</v>
      </c>
      <c r="N105" s="89">
        <v>37258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129">
        <v>0</v>
      </c>
      <c r="U105" s="129"/>
      <c r="V105" s="89">
        <v>0</v>
      </c>
      <c r="W105" s="89">
        <v>0</v>
      </c>
    </row>
    <row r="106" spans="1:23" ht="12.75">
      <c r="A106" s="131" t="s">
        <v>46</v>
      </c>
      <c r="B106" s="131" t="s">
        <v>116</v>
      </c>
      <c r="C106" s="131" t="s">
        <v>46</v>
      </c>
      <c r="D106" s="128" t="s">
        <v>117</v>
      </c>
      <c r="E106" s="128"/>
      <c r="F106" s="128" t="s">
        <v>13</v>
      </c>
      <c r="G106" s="128"/>
      <c r="H106" s="89">
        <v>3093134</v>
      </c>
      <c r="I106" s="89">
        <v>2838864</v>
      </c>
      <c r="J106" s="89">
        <v>2772239</v>
      </c>
      <c r="K106" s="89">
        <v>2197130.83</v>
      </c>
      <c r="L106" s="89">
        <v>575108.17</v>
      </c>
      <c r="M106" s="89">
        <v>0</v>
      </c>
      <c r="N106" s="89">
        <v>66625</v>
      </c>
      <c r="O106" s="89">
        <v>0</v>
      </c>
      <c r="P106" s="89">
        <v>0</v>
      </c>
      <c r="Q106" s="89">
        <v>0</v>
      </c>
      <c r="R106" s="89">
        <v>254270</v>
      </c>
      <c r="S106" s="89">
        <v>254270</v>
      </c>
      <c r="T106" s="129">
        <v>0</v>
      </c>
      <c r="U106" s="129"/>
      <c r="V106" s="89">
        <v>0</v>
      </c>
      <c r="W106" s="89">
        <v>0</v>
      </c>
    </row>
    <row r="107" spans="1:23" ht="12.75">
      <c r="A107" s="131"/>
      <c r="B107" s="131"/>
      <c r="C107" s="131"/>
      <c r="D107" s="128"/>
      <c r="E107" s="128"/>
      <c r="F107" s="128" t="s">
        <v>14</v>
      </c>
      <c r="G107" s="128"/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129">
        <v>0</v>
      </c>
      <c r="U107" s="129"/>
      <c r="V107" s="89">
        <v>0</v>
      </c>
      <c r="W107" s="89">
        <v>0</v>
      </c>
    </row>
    <row r="108" spans="1:23" ht="12.75">
      <c r="A108" s="131"/>
      <c r="B108" s="131"/>
      <c r="C108" s="131"/>
      <c r="D108" s="128"/>
      <c r="E108" s="128"/>
      <c r="F108" s="128" t="s">
        <v>15</v>
      </c>
      <c r="G108" s="128"/>
      <c r="H108" s="89">
        <v>125086</v>
      </c>
      <c r="I108" s="89">
        <v>125086</v>
      </c>
      <c r="J108" s="89">
        <v>125086</v>
      </c>
      <c r="K108" s="89">
        <v>108487</v>
      </c>
      <c r="L108" s="89">
        <v>16599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129">
        <v>0</v>
      </c>
      <c r="U108" s="129"/>
      <c r="V108" s="89">
        <v>0</v>
      </c>
      <c r="W108" s="89">
        <v>0</v>
      </c>
    </row>
    <row r="109" spans="1:23" ht="12.75">
      <c r="A109" s="131"/>
      <c r="B109" s="131"/>
      <c r="C109" s="131"/>
      <c r="D109" s="128"/>
      <c r="E109" s="128"/>
      <c r="F109" s="128" t="s">
        <v>16</v>
      </c>
      <c r="G109" s="128"/>
      <c r="H109" s="89">
        <v>3218220</v>
      </c>
      <c r="I109" s="89">
        <v>2963950</v>
      </c>
      <c r="J109" s="89">
        <v>2897325</v>
      </c>
      <c r="K109" s="89">
        <v>2305617.83</v>
      </c>
      <c r="L109" s="89">
        <v>591707.17</v>
      </c>
      <c r="M109" s="89">
        <v>0</v>
      </c>
      <c r="N109" s="89">
        <v>66625</v>
      </c>
      <c r="O109" s="89">
        <v>0</v>
      </c>
      <c r="P109" s="89">
        <v>0</v>
      </c>
      <c r="Q109" s="89">
        <v>0</v>
      </c>
      <c r="R109" s="89">
        <v>254270</v>
      </c>
      <c r="S109" s="89">
        <v>254270</v>
      </c>
      <c r="T109" s="129">
        <v>0</v>
      </c>
      <c r="U109" s="129"/>
      <c r="V109" s="89">
        <v>0</v>
      </c>
      <c r="W109" s="89">
        <v>0</v>
      </c>
    </row>
    <row r="110" spans="1:23" ht="12.75">
      <c r="A110" s="131" t="s">
        <v>299</v>
      </c>
      <c r="B110" s="131" t="s">
        <v>46</v>
      </c>
      <c r="C110" s="131" t="s">
        <v>46</v>
      </c>
      <c r="D110" s="128" t="s">
        <v>300</v>
      </c>
      <c r="E110" s="128"/>
      <c r="F110" s="128" t="s">
        <v>13</v>
      </c>
      <c r="G110" s="128"/>
      <c r="H110" s="89">
        <v>11462565.31</v>
      </c>
      <c r="I110" s="89">
        <v>8924384</v>
      </c>
      <c r="J110" s="89">
        <v>7297986</v>
      </c>
      <c r="K110" s="89">
        <v>5054678</v>
      </c>
      <c r="L110" s="89">
        <v>2243308</v>
      </c>
      <c r="M110" s="89">
        <v>551198</v>
      </c>
      <c r="N110" s="89">
        <v>1075200</v>
      </c>
      <c r="O110" s="89">
        <v>0</v>
      </c>
      <c r="P110" s="89">
        <v>0</v>
      </c>
      <c r="Q110" s="89">
        <v>0</v>
      </c>
      <c r="R110" s="89">
        <v>2538181.31</v>
      </c>
      <c r="S110" s="89">
        <v>2538181.31</v>
      </c>
      <c r="T110" s="129">
        <v>0</v>
      </c>
      <c r="U110" s="129"/>
      <c r="V110" s="89">
        <v>0</v>
      </c>
      <c r="W110" s="89">
        <v>0</v>
      </c>
    </row>
    <row r="111" spans="1:23" ht="12.75">
      <c r="A111" s="131"/>
      <c r="B111" s="131"/>
      <c r="C111" s="131"/>
      <c r="D111" s="128"/>
      <c r="E111" s="128"/>
      <c r="F111" s="128" t="s">
        <v>14</v>
      </c>
      <c r="G111" s="128"/>
      <c r="H111" s="89">
        <v>-66978</v>
      </c>
      <c r="I111" s="89">
        <v>-52978</v>
      </c>
      <c r="J111" s="89">
        <v>-52978</v>
      </c>
      <c r="K111" s="89">
        <v>-52978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-14000</v>
      </c>
      <c r="S111" s="89">
        <v>-14000</v>
      </c>
      <c r="T111" s="129">
        <v>0</v>
      </c>
      <c r="U111" s="129"/>
      <c r="V111" s="89">
        <v>0</v>
      </c>
      <c r="W111" s="89">
        <v>0</v>
      </c>
    </row>
    <row r="112" spans="1:23" ht="12.75">
      <c r="A112" s="131"/>
      <c r="B112" s="131"/>
      <c r="C112" s="131"/>
      <c r="D112" s="128"/>
      <c r="E112" s="128"/>
      <c r="F112" s="128" t="s">
        <v>15</v>
      </c>
      <c r="G112" s="128"/>
      <c r="H112" s="89">
        <v>66978</v>
      </c>
      <c r="I112" s="89">
        <v>66978</v>
      </c>
      <c r="J112" s="89">
        <v>66978</v>
      </c>
      <c r="K112" s="89">
        <v>0</v>
      </c>
      <c r="L112" s="89">
        <v>66978</v>
      </c>
      <c r="M112" s="89">
        <v>0</v>
      </c>
      <c r="N112" s="89">
        <v>0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129">
        <v>0</v>
      </c>
      <c r="U112" s="129"/>
      <c r="V112" s="89">
        <v>0</v>
      </c>
      <c r="W112" s="89">
        <v>0</v>
      </c>
    </row>
    <row r="113" spans="1:23" ht="12.75">
      <c r="A113" s="131"/>
      <c r="B113" s="131"/>
      <c r="C113" s="131"/>
      <c r="D113" s="128"/>
      <c r="E113" s="128"/>
      <c r="F113" s="128" t="s">
        <v>16</v>
      </c>
      <c r="G113" s="128"/>
      <c r="H113" s="89">
        <v>11462565.31</v>
      </c>
      <c r="I113" s="89">
        <v>8938384</v>
      </c>
      <c r="J113" s="89">
        <v>7311986</v>
      </c>
      <c r="K113" s="89">
        <v>5001700</v>
      </c>
      <c r="L113" s="89">
        <v>2310286</v>
      </c>
      <c r="M113" s="89">
        <v>551198</v>
      </c>
      <c r="N113" s="89">
        <v>1075200</v>
      </c>
      <c r="O113" s="89">
        <v>0</v>
      </c>
      <c r="P113" s="89">
        <v>0</v>
      </c>
      <c r="Q113" s="89">
        <v>0</v>
      </c>
      <c r="R113" s="89">
        <v>2524181.31</v>
      </c>
      <c r="S113" s="89">
        <v>2524181.31</v>
      </c>
      <c r="T113" s="129">
        <v>0</v>
      </c>
      <c r="U113" s="129"/>
      <c r="V113" s="89">
        <v>0</v>
      </c>
      <c r="W113" s="89">
        <v>0</v>
      </c>
    </row>
    <row r="114" spans="1:23" ht="12.75">
      <c r="A114" s="131" t="s">
        <v>46</v>
      </c>
      <c r="B114" s="131" t="s">
        <v>301</v>
      </c>
      <c r="C114" s="131" t="s">
        <v>46</v>
      </c>
      <c r="D114" s="128" t="s">
        <v>302</v>
      </c>
      <c r="E114" s="128"/>
      <c r="F114" s="128" t="s">
        <v>13</v>
      </c>
      <c r="G114" s="128"/>
      <c r="H114" s="89">
        <v>9948367.31</v>
      </c>
      <c r="I114" s="89">
        <v>7410186</v>
      </c>
      <c r="J114" s="89">
        <v>7234586</v>
      </c>
      <c r="K114" s="89">
        <v>4992178</v>
      </c>
      <c r="L114" s="89">
        <v>2242408</v>
      </c>
      <c r="M114" s="89">
        <v>0</v>
      </c>
      <c r="N114" s="89">
        <v>175600</v>
      </c>
      <c r="O114" s="89">
        <v>0</v>
      </c>
      <c r="P114" s="89">
        <v>0</v>
      </c>
      <c r="Q114" s="89">
        <v>0</v>
      </c>
      <c r="R114" s="89">
        <v>2538181.31</v>
      </c>
      <c r="S114" s="89">
        <v>2538181.31</v>
      </c>
      <c r="T114" s="129">
        <v>0</v>
      </c>
      <c r="U114" s="129"/>
      <c r="V114" s="89">
        <v>0</v>
      </c>
      <c r="W114" s="89">
        <v>0</v>
      </c>
    </row>
    <row r="115" spans="1:23" ht="12.75">
      <c r="A115" s="131"/>
      <c r="B115" s="131"/>
      <c r="C115" s="131"/>
      <c r="D115" s="128"/>
      <c r="E115" s="128"/>
      <c r="F115" s="128" t="s">
        <v>14</v>
      </c>
      <c r="G115" s="128"/>
      <c r="H115" s="89">
        <v>-66978</v>
      </c>
      <c r="I115" s="89">
        <v>-52978</v>
      </c>
      <c r="J115" s="89">
        <v>-52978</v>
      </c>
      <c r="K115" s="89">
        <v>-52978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-14000</v>
      </c>
      <c r="S115" s="89">
        <v>-14000</v>
      </c>
      <c r="T115" s="129">
        <v>0</v>
      </c>
      <c r="U115" s="129"/>
      <c r="V115" s="89">
        <v>0</v>
      </c>
      <c r="W115" s="89">
        <v>0</v>
      </c>
    </row>
    <row r="116" spans="1:23" ht="12.75">
      <c r="A116" s="131"/>
      <c r="B116" s="131"/>
      <c r="C116" s="131"/>
      <c r="D116" s="128"/>
      <c r="E116" s="128"/>
      <c r="F116" s="128" t="s">
        <v>15</v>
      </c>
      <c r="G116" s="128"/>
      <c r="H116" s="89">
        <v>66978</v>
      </c>
      <c r="I116" s="89">
        <v>66978</v>
      </c>
      <c r="J116" s="89">
        <v>66978</v>
      </c>
      <c r="K116" s="89">
        <v>0</v>
      </c>
      <c r="L116" s="89">
        <v>66978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129">
        <v>0</v>
      </c>
      <c r="U116" s="129"/>
      <c r="V116" s="89">
        <v>0</v>
      </c>
      <c r="W116" s="89">
        <v>0</v>
      </c>
    </row>
    <row r="117" spans="1:23" ht="12.75">
      <c r="A117" s="131"/>
      <c r="B117" s="131"/>
      <c r="C117" s="131"/>
      <c r="D117" s="128"/>
      <c r="E117" s="128"/>
      <c r="F117" s="128" t="s">
        <v>16</v>
      </c>
      <c r="G117" s="128"/>
      <c r="H117" s="89">
        <v>9948367.31</v>
      </c>
      <c r="I117" s="89">
        <v>7424186</v>
      </c>
      <c r="J117" s="89">
        <v>7248586</v>
      </c>
      <c r="K117" s="89">
        <v>4939200</v>
      </c>
      <c r="L117" s="89">
        <v>2309386</v>
      </c>
      <c r="M117" s="89">
        <v>0</v>
      </c>
      <c r="N117" s="89">
        <v>175600</v>
      </c>
      <c r="O117" s="89">
        <v>0</v>
      </c>
      <c r="P117" s="89">
        <v>0</v>
      </c>
      <c r="Q117" s="89">
        <v>0</v>
      </c>
      <c r="R117" s="89">
        <v>2524181.31</v>
      </c>
      <c r="S117" s="89">
        <v>2524181.31</v>
      </c>
      <c r="T117" s="129">
        <v>0</v>
      </c>
      <c r="U117" s="129"/>
      <c r="V117" s="89">
        <v>0</v>
      </c>
      <c r="W117" s="89">
        <v>0</v>
      </c>
    </row>
    <row r="118" spans="1:23" ht="12.75">
      <c r="A118" s="130" t="s">
        <v>17</v>
      </c>
      <c r="B118" s="130"/>
      <c r="C118" s="130"/>
      <c r="D118" s="130"/>
      <c r="E118" s="130"/>
      <c r="F118" s="128" t="s">
        <v>13</v>
      </c>
      <c r="G118" s="128"/>
      <c r="H118" s="92">
        <v>179360747.51</v>
      </c>
      <c r="I118" s="43"/>
      <c r="J118" s="43"/>
      <c r="K118" s="92">
        <v>86366849.14</v>
      </c>
      <c r="L118" s="92">
        <v>34300370.65</v>
      </c>
      <c r="M118" s="92">
        <v>5388358.26</v>
      </c>
      <c r="N118" s="92">
        <v>3113801.68</v>
      </c>
      <c r="O118" s="92">
        <v>259507.1</v>
      </c>
      <c r="P118" s="92">
        <v>115737</v>
      </c>
      <c r="Q118" s="92">
        <v>0</v>
      </c>
      <c r="R118" s="92">
        <v>49816123.68</v>
      </c>
      <c r="S118" s="92">
        <v>49816123.68</v>
      </c>
      <c r="T118" s="127">
        <v>9835517</v>
      </c>
      <c r="U118" s="127"/>
      <c r="V118" s="92">
        <v>0</v>
      </c>
      <c r="W118" s="89">
        <v>0</v>
      </c>
    </row>
    <row r="119" spans="1:23" ht="12.75">
      <c r="A119" s="130"/>
      <c r="B119" s="130"/>
      <c r="C119" s="130"/>
      <c r="D119" s="130"/>
      <c r="E119" s="130"/>
      <c r="F119" s="128" t="s">
        <v>14</v>
      </c>
      <c r="G119" s="128"/>
      <c r="H119" s="92">
        <v>-158578</v>
      </c>
      <c r="I119" s="92">
        <v>-144578</v>
      </c>
      <c r="J119" s="92">
        <v>-144578</v>
      </c>
      <c r="K119" s="92">
        <v>-65178</v>
      </c>
      <c r="L119" s="92">
        <v>-79400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  <c r="R119" s="92">
        <v>-14000</v>
      </c>
      <c r="S119" s="92">
        <v>-14000</v>
      </c>
      <c r="T119" s="127">
        <v>0</v>
      </c>
      <c r="U119" s="127"/>
      <c r="V119" s="92">
        <v>0</v>
      </c>
      <c r="W119" s="89">
        <v>0</v>
      </c>
    </row>
    <row r="120" spans="1:23" ht="12.75">
      <c r="A120" s="130"/>
      <c r="B120" s="130"/>
      <c r="C120" s="130"/>
      <c r="D120" s="130"/>
      <c r="E120" s="130"/>
      <c r="F120" s="128" t="s">
        <v>15</v>
      </c>
      <c r="G120" s="128"/>
      <c r="H120" s="92">
        <v>584117</v>
      </c>
      <c r="I120" s="92">
        <v>534117</v>
      </c>
      <c r="J120" s="92">
        <v>521520</v>
      </c>
      <c r="K120" s="92">
        <v>366499</v>
      </c>
      <c r="L120" s="92">
        <v>155021</v>
      </c>
      <c r="M120" s="92">
        <v>3597</v>
      </c>
      <c r="N120" s="92">
        <v>9000</v>
      </c>
      <c r="O120" s="92">
        <v>0</v>
      </c>
      <c r="P120" s="92">
        <v>0</v>
      </c>
      <c r="Q120" s="92">
        <v>0</v>
      </c>
      <c r="R120" s="92">
        <v>50000</v>
      </c>
      <c r="S120" s="92">
        <v>50000</v>
      </c>
      <c r="T120" s="127">
        <v>0</v>
      </c>
      <c r="U120" s="127"/>
      <c r="V120" s="92">
        <v>0</v>
      </c>
      <c r="W120" s="89">
        <v>0</v>
      </c>
    </row>
    <row r="121" spans="1:23" ht="12.75">
      <c r="A121" s="130"/>
      <c r="B121" s="130"/>
      <c r="C121" s="130"/>
      <c r="D121" s="130"/>
      <c r="E121" s="130"/>
      <c r="F121" s="128" t="s">
        <v>16</v>
      </c>
      <c r="G121" s="128"/>
      <c r="H121" s="92">
        <v>179786286.51</v>
      </c>
      <c r="I121" s="43"/>
      <c r="J121" s="43"/>
      <c r="K121" s="92">
        <v>86668170.14</v>
      </c>
      <c r="L121" s="92">
        <v>34375991.65</v>
      </c>
      <c r="M121" s="92">
        <v>5391955.26</v>
      </c>
      <c r="N121" s="92">
        <v>3122801.68</v>
      </c>
      <c r="O121" s="92">
        <v>259507.1</v>
      </c>
      <c r="P121" s="92">
        <v>115737</v>
      </c>
      <c r="Q121" s="92">
        <v>0</v>
      </c>
      <c r="R121" s="92">
        <v>49852123.68</v>
      </c>
      <c r="S121" s="92">
        <v>49852123.68</v>
      </c>
      <c r="T121" s="127">
        <v>9835517</v>
      </c>
      <c r="U121" s="127"/>
      <c r="V121" s="92">
        <v>0</v>
      </c>
      <c r="W121" s="89">
        <v>0</v>
      </c>
    </row>
  </sheetData>
  <sheetProtection/>
  <mergeCells count="359">
    <mergeCell ref="F77:G77"/>
    <mergeCell ref="T77:U77"/>
    <mergeCell ref="B70:B73"/>
    <mergeCell ref="C70:C73"/>
    <mergeCell ref="D70:E73"/>
    <mergeCell ref="F74:G74"/>
    <mergeCell ref="T74:U74"/>
    <mergeCell ref="F75:G75"/>
    <mergeCell ref="T75:U75"/>
    <mergeCell ref="F76:G76"/>
    <mergeCell ref="T76:U76"/>
    <mergeCell ref="F70:G70"/>
    <mergeCell ref="T70:U70"/>
    <mergeCell ref="F71:G71"/>
    <mergeCell ref="T71:U71"/>
    <mergeCell ref="F72:G72"/>
    <mergeCell ref="T72:U72"/>
    <mergeCell ref="F73:G73"/>
    <mergeCell ref="T73:U73"/>
    <mergeCell ref="A70:A73"/>
    <mergeCell ref="F67:G67"/>
    <mergeCell ref="T67:U67"/>
    <mergeCell ref="F68:G68"/>
    <mergeCell ref="T68:U68"/>
    <mergeCell ref="F69:G69"/>
    <mergeCell ref="T69:U69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C5:C8"/>
    <mergeCell ref="A54:A57"/>
    <mergeCell ref="B54:B57"/>
    <mergeCell ref="C54:C57"/>
    <mergeCell ref="D54:E57"/>
    <mergeCell ref="A58:A61"/>
    <mergeCell ref="B58:B61"/>
    <mergeCell ref="C58:C61"/>
    <mergeCell ref="D58:E61"/>
    <mergeCell ref="A14:A17"/>
    <mergeCell ref="K7:L7"/>
    <mergeCell ref="M7:M8"/>
    <mergeCell ref="D5:G8"/>
    <mergeCell ref="W7:W8"/>
    <mergeCell ref="T8:U8"/>
    <mergeCell ref="J7:J8"/>
    <mergeCell ref="R6:R8"/>
    <mergeCell ref="S6:W6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B5:B8"/>
    <mergeCell ref="T15:U15"/>
    <mergeCell ref="T11:U11"/>
    <mergeCell ref="T12:U12"/>
    <mergeCell ref="T16:U16"/>
    <mergeCell ref="O7:O8"/>
    <mergeCell ref="P7:P8"/>
    <mergeCell ref="Q7:Q8"/>
    <mergeCell ref="S7:S8"/>
    <mergeCell ref="T7:U7"/>
    <mergeCell ref="T14:U14"/>
    <mergeCell ref="T9:U9"/>
    <mergeCell ref="D9:G9"/>
    <mergeCell ref="F20:G20"/>
    <mergeCell ref="F13:G13"/>
    <mergeCell ref="T17:U17"/>
    <mergeCell ref="F18:G18"/>
    <mergeCell ref="T20:U20"/>
    <mergeCell ref="T19:U19"/>
    <mergeCell ref="F15:G15"/>
    <mergeCell ref="T13:U13"/>
    <mergeCell ref="B14:B17"/>
    <mergeCell ref="C14:C17"/>
    <mergeCell ref="D14:E17"/>
    <mergeCell ref="F14:G14"/>
    <mergeCell ref="F11:G11"/>
    <mergeCell ref="F12:G12"/>
    <mergeCell ref="F16:G16"/>
    <mergeCell ref="F17:G17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0:U10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F54:G54"/>
    <mergeCell ref="T54:U54"/>
    <mergeCell ref="F55:G55"/>
    <mergeCell ref="T55:U55"/>
    <mergeCell ref="F56:G56"/>
    <mergeCell ref="T56:U56"/>
    <mergeCell ref="F57:G57"/>
    <mergeCell ref="T57:U57"/>
    <mergeCell ref="A74:A77"/>
    <mergeCell ref="B74:B77"/>
    <mergeCell ref="C74:C77"/>
    <mergeCell ref="D74:E77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F87:G87"/>
    <mergeCell ref="T87:U87"/>
    <mergeCell ref="F88:G88"/>
    <mergeCell ref="T88:U88"/>
    <mergeCell ref="F89:G89"/>
    <mergeCell ref="T89:U89"/>
    <mergeCell ref="A90:A93"/>
    <mergeCell ref="B90:B93"/>
    <mergeCell ref="C90:C93"/>
    <mergeCell ref="D90:E93"/>
    <mergeCell ref="F90:G90"/>
    <mergeCell ref="T90:U90"/>
    <mergeCell ref="F91:G91"/>
    <mergeCell ref="T91:U91"/>
    <mergeCell ref="F92:G92"/>
    <mergeCell ref="T92:U92"/>
    <mergeCell ref="F93:G93"/>
    <mergeCell ref="T93:U93"/>
    <mergeCell ref="A94:A97"/>
    <mergeCell ref="B94:B97"/>
    <mergeCell ref="C94:C97"/>
    <mergeCell ref="D94:E97"/>
    <mergeCell ref="F94:G94"/>
    <mergeCell ref="T94:U94"/>
    <mergeCell ref="F95:G95"/>
    <mergeCell ref="T95:U95"/>
    <mergeCell ref="F96:G96"/>
    <mergeCell ref="T96:U96"/>
    <mergeCell ref="F97:G97"/>
    <mergeCell ref="T97:U97"/>
    <mergeCell ref="A98:A101"/>
    <mergeCell ref="B98:B101"/>
    <mergeCell ref="C98:C101"/>
    <mergeCell ref="D98:E101"/>
    <mergeCell ref="F98:G98"/>
    <mergeCell ref="T98:U98"/>
    <mergeCell ref="T104:U104"/>
    <mergeCell ref="F99:G99"/>
    <mergeCell ref="T99:U99"/>
    <mergeCell ref="F100:G100"/>
    <mergeCell ref="T100:U100"/>
    <mergeCell ref="F101:G101"/>
    <mergeCell ref="T101:U101"/>
    <mergeCell ref="T107:U107"/>
    <mergeCell ref="A102:A105"/>
    <mergeCell ref="B102:B105"/>
    <mergeCell ref="C102:C105"/>
    <mergeCell ref="D102:E105"/>
    <mergeCell ref="F102:G102"/>
    <mergeCell ref="T102:U102"/>
    <mergeCell ref="F103:G103"/>
    <mergeCell ref="T103:U103"/>
    <mergeCell ref="F104:G104"/>
    <mergeCell ref="T110:U110"/>
    <mergeCell ref="F105:G105"/>
    <mergeCell ref="T105:U105"/>
    <mergeCell ref="A106:A109"/>
    <mergeCell ref="B106:B109"/>
    <mergeCell ref="C106:C109"/>
    <mergeCell ref="D106:E109"/>
    <mergeCell ref="F106:G106"/>
    <mergeCell ref="T106:U106"/>
    <mergeCell ref="F107:G107"/>
    <mergeCell ref="T113:U113"/>
    <mergeCell ref="F108:G108"/>
    <mergeCell ref="T108:U108"/>
    <mergeCell ref="F109:G109"/>
    <mergeCell ref="T109:U109"/>
    <mergeCell ref="A110:A113"/>
    <mergeCell ref="B110:B113"/>
    <mergeCell ref="C110:C113"/>
    <mergeCell ref="D110:E113"/>
    <mergeCell ref="F110:G110"/>
    <mergeCell ref="T114:U114"/>
    <mergeCell ref="F115:G115"/>
    <mergeCell ref="T115:U115"/>
    <mergeCell ref="F116:G116"/>
    <mergeCell ref="T116:U116"/>
    <mergeCell ref="F111:G111"/>
    <mergeCell ref="T111:U111"/>
    <mergeCell ref="F112:G112"/>
    <mergeCell ref="T112:U112"/>
    <mergeCell ref="F113:G113"/>
    <mergeCell ref="F121:G121"/>
    <mergeCell ref="A114:A117"/>
    <mergeCell ref="B114:B117"/>
    <mergeCell ref="C114:C117"/>
    <mergeCell ref="D114:E117"/>
    <mergeCell ref="F114:G114"/>
    <mergeCell ref="T121:U121"/>
    <mergeCell ref="F117:G117"/>
    <mergeCell ref="T117:U117"/>
    <mergeCell ref="A118:E121"/>
    <mergeCell ref="F118:G118"/>
    <mergeCell ref="T118:U118"/>
    <mergeCell ref="F119:G119"/>
    <mergeCell ref="T119:U119"/>
    <mergeCell ref="F120:G120"/>
    <mergeCell ref="T120:U12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view="pageLayout" workbookViewId="0" topLeftCell="A1">
      <selection activeCell="P7" sqref="P7"/>
    </sheetView>
  </sheetViews>
  <sheetFormatPr defaultColWidth="9.33203125" defaultRowHeight="12.75"/>
  <cols>
    <col min="1" max="1" width="4.83203125" style="10" customWidth="1"/>
    <col min="2" max="2" width="6.5" style="10" customWidth="1"/>
    <col min="3" max="3" width="7.5" style="10" customWidth="1"/>
    <col min="4" max="4" width="20.83203125" style="10" customWidth="1"/>
    <col min="5" max="5" width="14.33203125" style="10" customWidth="1"/>
    <col min="6" max="6" width="11.16015625" style="10" customWidth="1"/>
    <col min="7" max="7" width="9.83203125" style="10" customWidth="1"/>
    <col min="8" max="8" width="8.83203125" style="10" customWidth="1"/>
    <col min="9" max="9" width="7" style="10" customWidth="1"/>
    <col min="10" max="10" width="11.5" style="10" customWidth="1"/>
    <col min="11" max="11" width="9.66015625" style="10" customWidth="1"/>
    <col min="12" max="12" width="9.83203125" style="10" customWidth="1"/>
    <col min="13" max="16384" width="9.33203125" style="10" customWidth="1"/>
  </cols>
  <sheetData>
    <row r="1" spans="1:12" ht="31.5" customHeight="1">
      <c r="A1" s="140" t="s">
        <v>197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82"/>
    </row>
    <row r="2" spans="1:12" ht="18.75">
      <c r="A2" s="86"/>
      <c r="B2" s="86"/>
      <c r="C2" s="86"/>
      <c r="D2" s="86"/>
      <c r="E2" s="86"/>
      <c r="F2" s="86"/>
      <c r="G2" s="86"/>
      <c r="H2" s="86"/>
      <c r="I2" s="86"/>
      <c r="J2" s="86"/>
      <c r="K2" s="141" t="s">
        <v>61</v>
      </c>
      <c r="L2" s="141"/>
    </row>
    <row r="3" spans="1:12" ht="10.5" customHeight="1">
      <c r="A3" s="135" t="s">
        <v>102</v>
      </c>
      <c r="B3" s="135" t="s">
        <v>0</v>
      </c>
      <c r="C3" s="135" t="s">
        <v>196</v>
      </c>
      <c r="D3" s="136" t="s">
        <v>195</v>
      </c>
      <c r="E3" s="136" t="s">
        <v>194</v>
      </c>
      <c r="F3" s="136"/>
      <c r="G3" s="136"/>
      <c r="H3" s="136"/>
      <c r="I3" s="136"/>
      <c r="J3" s="136"/>
      <c r="K3" s="136"/>
      <c r="L3" s="136" t="s">
        <v>193</v>
      </c>
    </row>
    <row r="4" spans="1:12" ht="19.5" customHeight="1">
      <c r="A4" s="135"/>
      <c r="B4" s="135"/>
      <c r="C4" s="135"/>
      <c r="D4" s="136"/>
      <c r="E4" s="136" t="s">
        <v>192</v>
      </c>
      <c r="F4" s="136" t="s">
        <v>191</v>
      </c>
      <c r="G4" s="136"/>
      <c r="H4" s="136"/>
      <c r="I4" s="136"/>
      <c r="J4" s="136"/>
      <c r="K4" s="136"/>
      <c r="L4" s="136"/>
    </row>
    <row r="5" spans="1:12" ht="19.5" customHeight="1">
      <c r="A5" s="135"/>
      <c r="B5" s="135"/>
      <c r="C5" s="135"/>
      <c r="D5" s="136"/>
      <c r="E5" s="136"/>
      <c r="F5" s="136" t="s">
        <v>190</v>
      </c>
      <c r="G5" s="137" t="s">
        <v>189</v>
      </c>
      <c r="H5" s="138" t="s">
        <v>188</v>
      </c>
      <c r="I5" s="81" t="s">
        <v>7</v>
      </c>
      <c r="J5" s="136" t="s">
        <v>187</v>
      </c>
      <c r="K5" s="138" t="s">
        <v>186</v>
      </c>
      <c r="L5" s="136"/>
    </row>
    <row r="6" spans="1:12" ht="19.5" customHeight="1">
      <c r="A6" s="135"/>
      <c r="B6" s="135"/>
      <c r="C6" s="135"/>
      <c r="D6" s="136"/>
      <c r="E6" s="136"/>
      <c r="F6" s="136"/>
      <c r="G6" s="137"/>
      <c r="H6" s="138"/>
      <c r="I6" s="139" t="s">
        <v>185</v>
      </c>
      <c r="J6" s="136"/>
      <c r="K6" s="136"/>
      <c r="L6" s="136"/>
    </row>
    <row r="7" spans="1:12" ht="29.25" customHeight="1">
      <c r="A7" s="135"/>
      <c r="B7" s="135"/>
      <c r="C7" s="135"/>
      <c r="D7" s="136"/>
      <c r="E7" s="136"/>
      <c r="F7" s="136"/>
      <c r="G7" s="137"/>
      <c r="H7" s="138"/>
      <c r="I7" s="139"/>
      <c r="J7" s="136"/>
      <c r="K7" s="136"/>
      <c r="L7" s="136"/>
    </row>
    <row r="8" spans="1:12" ht="29.25" customHeight="1">
      <c r="A8" s="135"/>
      <c r="B8" s="135"/>
      <c r="C8" s="135"/>
      <c r="D8" s="136"/>
      <c r="E8" s="136"/>
      <c r="F8" s="136"/>
      <c r="G8" s="137"/>
      <c r="H8" s="138"/>
      <c r="I8" s="139"/>
      <c r="J8" s="136"/>
      <c r="K8" s="136"/>
      <c r="L8" s="136"/>
    </row>
    <row r="9" spans="1:12" ht="15.75" customHeight="1" thickBo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</row>
    <row r="10" spans="1:12" ht="45" customHeight="1" thickBot="1">
      <c r="A10" s="69" t="s">
        <v>94</v>
      </c>
      <c r="B10" s="69">
        <v>600</v>
      </c>
      <c r="C10" s="69">
        <v>60014</v>
      </c>
      <c r="D10" s="100" t="s">
        <v>184</v>
      </c>
      <c r="E10" s="99">
        <v>330000</v>
      </c>
      <c r="F10" s="99">
        <v>330000</v>
      </c>
      <c r="G10" s="67">
        <v>0</v>
      </c>
      <c r="H10" s="67">
        <v>0</v>
      </c>
      <c r="I10" s="67">
        <v>0</v>
      </c>
      <c r="J10" s="66" t="s">
        <v>129</v>
      </c>
      <c r="K10" s="65">
        <v>0</v>
      </c>
      <c r="L10" s="64" t="s">
        <v>150</v>
      </c>
    </row>
    <row r="11" spans="1:12" ht="95.25" customHeight="1" thickBot="1">
      <c r="A11" s="69" t="s">
        <v>92</v>
      </c>
      <c r="B11" s="69">
        <v>600</v>
      </c>
      <c r="C11" s="69">
        <v>60014</v>
      </c>
      <c r="D11" s="100" t="s">
        <v>183</v>
      </c>
      <c r="E11" s="99">
        <v>451052</v>
      </c>
      <c r="F11" s="99">
        <v>283167</v>
      </c>
      <c r="G11" s="67">
        <v>0</v>
      </c>
      <c r="H11" s="67">
        <v>0</v>
      </c>
      <c r="I11" s="67">
        <v>0</v>
      </c>
      <c r="J11" s="70" t="s">
        <v>216</v>
      </c>
      <c r="K11" s="65">
        <v>0</v>
      </c>
      <c r="L11" s="64" t="s">
        <v>150</v>
      </c>
    </row>
    <row r="12" spans="1:12" ht="83.25" customHeight="1" thickBot="1">
      <c r="A12" s="69" t="s">
        <v>91</v>
      </c>
      <c r="B12" s="69">
        <v>600</v>
      </c>
      <c r="C12" s="69">
        <v>60014</v>
      </c>
      <c r="D12" s="98" t="s">
        <v>182</v>
      </c>
      <c r="E12" s="96">
        <v>1546864</v>
      </c>
      <c r="F12" s="96">
        <v>1546864</v>
      </c>
      <c r="G12" s="67">
        <v>0</v>
      </c>
      <c r="H12" s="67">
        <v>0</v>
      </c>
      <c r="I12" s="67">
        <v>0</v>
      </c>
      <c r="J12" s="66" t="s">
        <v>180</v>
      </c>
      <c r="K12" s="65">
        <v>0</v>
      </c>
      <c r="L12" s="64" t="s">
        <v>150</v>
      </c>
    </row>
    <row r="13" spans="1:12" ht="74.25" customHeight="1" thickBot="1">
      <c r="A13" s="69" t="s">
        <v>90</v>
      </c>
      <c r="B13" s="69">
        <v>600</v>
      </c>
      <c r="C13" s="69">
        <v>60014</v>
      </c>
      <c r="D13" s="98" t="s">
        <v>181</v>
      </c>
      <c r="E13" s="96">
        <v>20000</v>
      </c>
      <c r="F13" s="96">
        <v>20000</v>
      </c>
      <c r="G13" s="67">
        <v>0</v>
      </c>
      <c r="H13" s="67">
        <v>0</v>
      </c>
      <c r="I13" s="67">
        <v>0</v>
      </c>
      <c r="J13" s="66" t="s">
        <v>180</v>
      </c>
      <c r="K13" s="65">
        <v>0</v>
      </c>
      <c r="L13" s="64" t="s">
        <v>150</v>
      </c>
    </row>
    <row r="14" spans="1:12" ht="93" customHeight="1" thickBot="1">
      <c r="A14" s="69" t="s">
        <v>87</v>
      </c>
      <c r="B14" s="69">
        <v>600</v>
      </c>
      <c r="C14" s="69">
        <v>60014</v>
      </c>
      <c r="D14" s="98" t="s">
        <v>179</v>
      </c>
      <c r="E14" s="96">
        <v>2008228</v>
      </c>
      <c r="F14" s="96">
        <v>1007714</v>
      </c>
      <c r="G14" s="67">
        <v>0</v>
      </c>
      <c r="H14" s="67">
        <v>0</v>
      </c>
      <c r="I14" s="67">
        <v>0</v>
      </c>
      <c r="J14" s="70" t="s">
        <v>178</v>
      </c>
      <c r="K14" s="65">
        <v>0</v>
      </c>
      <c r="L14" s="64" t="s">
        <v>150</v>
      </c>
    </row>
    <row r="15" spans="1:12" ht="123" customHeight="1" thickBot="1">
      <c r="A15" s="69" t="s">
        <v>85</v>
      </c>
      <c r="B15" s="69">
        <v>600</v>
      </c>
      <c r="C15" s="69">
        <v>60014</v>
      </c>
      <c r="D15" s="98" t="s">
        <v>167</v>
      </c>
      <c r="E15" s="96">
        <v>50000</v>
      </c>
      <c r="F15" s="96">
        <v>50000</v>
      </c>
      <c r="G15" s="67">
        <v>0</v>
      </c>
      <c r="H15" s="67">
        <v>0</v>
      </c>
      <c r="I15" s="67">
        <v>0</v>
      </c>
      <c r="J15" s="66" t="s">
        <v>129</v>
      </c>
      <c r="K15" s="65">
        <v>0</v>
      </c>
      <c r="L15" s="64" t="s">
        <v>150</v>
      </c>
    </row>
    <row r="16" spans="1:12" ht="112.5" customHeight="1" thickBot="1">
      <c r="A16" s="69" t="s">
        <v>177</v>
      </c>
      <c r="B16" s="69">
        <v>600</v>
      </c>
      <c r="C16" s="69">
        <v>60014</v>
      </c>
      <c r="D16" s="98" t="s">
        <v>165</v>
      </c>
      <c r="E16" s="96">
        <v>79021</v>
      </c>
      <c r="F16" s="96">
        <v>79021</v>
      </c>
      <c r="G16" s="67">
        <v>0</v>
      </c>
      <c r="H16" s="67">
        <v>0</v>
      </c>
      <c r="I16" s="67">
        <v>0</v>
      </c>
      <c r="J16" s="66" t="s">
        <v>129</v>
      </c>
      <c r="K16" s="65">
        <v>0</v>
      </c>
      <c r="L16" s="64" t="s">
        <v>150</v>
      </c>
    </row>
    <row r="17" spans="1:12" ht="137.25" customHeight="1" thickBot="1">
      <c r="A17" s="69" t="s">
        <v>176</v>
      </c>
      <c r="B17" s="69">
        <v>600</v>
      </c>
      <c r="C17" s="69">
        <v>60014</v>
      </c>
      <c r="D17" s="98" t="s">
        <v>163</v>
      </c>
      <c r="E17" s="96">
        <v>50000</v>
      </c>
      <c r="F17" s="96">
        <v>50000</v>
      </c>
      <c r="G17" s="67">
        <v>0</v>
      </c>
      <c r="H17" s="67">
        <v>0</v>
      </c>
      <c r="I17" s="67">
        <v>0</v>
      </c>
      <c r="J17" s="66" t="s">
        <v>129</v>
      </c>
      <c r="K17" s="65">
        <v>0</v>
      </c>
      <c r="L17" s="64" t="s">
        <v>150</v>
      </c>
    </row>
    <row r="18" spans="1:12" ht="93" customHeight="1" thickBot="1">
      <c r="A18" s="69" t="s">
        <v>175</v>
      </c>
      <c r="B18" s="69">
        <v>600</v>
      </c>
      <c r="C18" s="69">
        <v>60014</v>
      </c>
      <c r="D18" s="98" t="s">
        <v>161</v>
      </c>
      <c r="E18" s="96">
        <v>65000</v>
      </c>
      <c r="F18" s="96">
        <v>65000</v>
      </c>
      <c r="G18" s="67">
        <v>0</v>
      </c>
      <c r="H18" s="67">
        <v>0</v>
      </c>
      <c r="I18" s="67">
        <v>0</v>
      </c>
      <c r="J18" s="66" t="s">
        <v>129</v>
      </c>
      <c r="K18" s="65">
        <v>0</v>
      </c>
      <c r="L18" s="64" t="s">
        <v>150</v>
      </c>
    </row>
    <row r="19" spans="1:12" ht="105.75" customHeight="1" thickBot="1">
      <c r="A19" s="69" t="s">
        <v>174</v>
      </c>
      <c r="B19" s="69">
        <v>600</v>
      </c>
      <c r="C19" s="69">
        <v>60014</v>
      </c>
      <c r="D19" s="98" t="s">
        <v>159</v>
      </c>
      <c r="E19" s="96">
        <v>65000</v>
      </c>
      <c r="F19" s="96">
        <v>65000</v>
      </c>
      <c r="G19" s="67">
        <v>0</v>
      </c>
      <c r="H19" s="67">
        <v>0</v>
      </c>
      <c r="I19" s="67">
        <v>0</v>
      </c>
      <c r="J19" s="66" t="s">
        <v>129</v>
      </c>
      <c r="K19" s="65">
        <v>0</v>
      </c>
      <c r="L19" s="64" t="s">
        <v>150</v>
      </c>
    </row>
    <row r="20" spans="1:12" ht="111" customHeight="1" thickBot="1">
      <c r="A20" s="69" t="s">
        <v>173</v>
      </c>
      <c r="B20" s="69">
        <v>600</v>
      </c>
      <c r="C20" s="69">
        <v>60014</v>
      </c>
      <c r="D20" s="98" t="s">
        <v>157</v>
      </c>
      <c r="E20" s="96">
        <v>65000</v>
      </c>
      <c r="F20" s="96">
        <v>65000</v>
      </c>
      <c r="G20" s="67">
        <v>0</v>
      </c>
      <c r="H20" s="67">
        <v>0</v>
      </c>
      <c r="I20" s="67">
        <v>0</v>
      </c>
      <c r="J20" s="66" t="s">
        <v>129</v>
      </c>
      <c r="K20" s="65">
        <v>0</v>
      </c>
      <c r="L20" s="64" t="s">
        <v>150</v>
      </c>
    </row>
    <row r="21" spans="1:12" ht="93.75" customHeight="1" thickBot="1">
      <c r="A21" s="69" t="s">
        <v>172</v>
      </c>
      <c r="B21" s="69">
        <v>600</v>
      </c>
      <c r="C21" s="69">
        <v>60014</v>
      </c>
      <c r="D21" s="98" t="s">
        <v>155</v>
      </c>
      <c r="E21" s="96">
        <v>64458</v>
      </c>
      <c r="F21" s="96">
        <v>64458</v>
      </c>
      <c r="G21" s="67">
        <v>0</v>
      </c>
      <c r="H21" s="67">
        <v>0</v>
      </c>
      <c r="I21" s="67">
        <v>0</v>
      </c>
      <c r="J21" s="66" t="s">
        <v>129</v>
      </c>
      <c r="K21" s="65">
        <v>0</v>
      </c>
      <c r="L21" s="64" t="s">
        <v>150</v>
      </c>
    </row>
    <row r="22" spans="1:12" ht="97.5" customHeight="1" thickBot="1">
      <c r="A22" s="69" t="s">
        <v>171</v>
      </c>
      <c r="B22" s="69">
        <v>600</v>
      </c>
      <c r="C22" s="69">
        <v>60014</v>
      </c>
      <c r="D22" s="98" t="s">
        <v>153</v>
      </c>
      <c r="E22" s="96">
        <v>52521</v>
      </c>
      <c r="F22" s="96">
        <v>52521</v>
      </c>
      <c r="G22" s="67">
        <v>0</v>
      </c>
      <c r="H22" s="67">
        <v>0</v>
      </c>
      <c r="I22" s="67">
        <v>0</v>
      </c>
      <c r="J22" s="66" t="s">
        <v>129</v>
      </c>
      <c r="K22" s="65">
        <v>0</v>
      </c>
      <c r="L22" s="64" t="s">
        <v>150</v>
      </c>
    </row>
    <row r="23" spans="1:12" ht="117" customHeight="1" thickBot="1">
      <c r="A23" s="69" t="s">
        <v>170</v>
      </c>
      <c r="B23" s="69">
        <v>600</v>
      </c>
      <c r="C23" s="69">
        <v>60014</v>
      </c>
      <c r="D23" s="98" t="s">
        <v>215</v>
      </c>
      <c r="E23" s="96">
        <v>60000</v>
      </c>
      <c r="F23" s="96">
        <v>60000</v>
      </c>
      <c r="G23" s="67">
        <v>0</v>
      </c>
      <c r="H23" s="67">
        <v>0</v>
      </c>
      <c r="I23" s="67">
        <v>0</v>
      </c>
      <c r="J23" s="66" t="s">
        <v>129</v>
      </c>
      <c r="K23" s="65">
        <v>0</v>
      </c>
      <c r="L23" s="64" t="s">
        <v>150</v>
      </c>
    </row>
    <row r="24" spans="1:12" ht="123.75" customHeight="1" thickBot="1">
      <c r="A24" s="69" t="s">
        <v>169</v>
      </c>
      <c r="B24" s="69">
        <v>600</v>
      </c>
      <c r="C24" s="69">
        <v>60014</v>
      </c>
      <c r="D24" s="98" t="s">
        <v>214</v>
      </c>
      <c r="E24" s="96">
        <v>100000</v>
      </c>
      <c r="F24" s="96">
        <v>100000</v>
      </c>
      <c r="G24" s="67">
        <v>0</v>
      </c>
      <c r="H24" s="67">
        <v>0</v>
      </c>
      <c r="I24" s="67">
        <v>0</v>
      </c>
      <c r="J24" s="66" t="s">
        <v>129</v>
      </c>
      <c r="K24" s="65">
        <v>0</v>
      </c>
      <c r="L24" s="64" t="s">
        <v>150</v>
      </c>
    </row>
    <row r="25" spans="1:12" ht="115.5" customHeight="1" thickBot="1">
      <c r="A25" s="69" t="s">
        <v>168</v>
      </c>
      <c r="B25" s="69">
        <v>600</v>
      </c>
      <c r="C25" s="69">
        <v>60014</v>
      </c>
      <c r="D25" s="98" t="s">
        <v>213</v>
      </c>
      <c r="E25" s="96">
        <v>120000</v>
      </c>
      <c r="F25" s="96">
        <v>120000</v>
      </c>
      <c r="G25" s="67">
        <v>0</v>
      </c>
      <c r="H25" s="67">
        <v>0</v>
      </c>
      <c r="I25" s="67">
        <v>0</v>
      </c>
      <c r="J25" s="66" t="s">
        <v>129</v>
      </c>
      <c r="K25" s="65">
        <v>0</v>
      </c>
      <c r="L25" s="64" t="s">
        <v>150</v>
      </c>
    </row>
    <row r="26" spans="1:12" ht="205.5" customHeight="1" thickBot="1">
      <c r="A26" s="69" t="s">
        <v>166</v>
      </c>
      <c r="B26" s="69">
        <v>600</v>
      </c>
      <c r="C26" s="69">
        <v>60014</v>
      </c>
      <c r="D26" s="97" t="s">
        <v>151</v>
      </c>
      <c r="E26" s="96">
        <v>1573695</v>
      </c>
      <c r="F26" s="96">
        <v>773695</v>
      </c>
      <c r="G26" s="67">
        <v>0</v>
      </c>
      <c r="H26" s="67">
        <v>0</v>
      </c>
      <c r="I26" s="67">
        <v>0</v>
      </c>
      <c r="J26" s="66" t="s">
        <v>129</v>
      </c>
      <c r="K26" s="79">
        <v>800000</v>
      </c>
      <c r="L26" s="64" t="s">
        <v>150</v>
      </c>
    </row>
    <row r="27" spans="1:12" ht="96" customHeight="1">
      <c r="A27" s="69" t="s">
        <v>164</v>
      </c>
      <c r="B27" s="69">
        <v>630</v>
      </c>
      <c r="C27" s="69">
        <v>63095</v>
      </c>
      <c r="D27" s="66" t="s">
        <v>148</v>
      </c>
      <c r="E27" s="68">
        <f>F27</f>
        <v>6765</v>
      </c>
      <c r="F27" s="68">
        <v>6765</v>
      </c>
      <c r="G27" s="67">
        <v>0</v>
      </c>
      <c r="H27" s="67">
        <v>0</v>
      </c>
      <c r="I27" s="67">
        <v>0</v>
      </c>
      <c r="J27" s="66" t="s">
        <v>126</v>
      </c>
      <c r="K27" s="65">
        <v>0</v>
      </c>
      <c r="L27" s="64" t="s">
        <v>125</v>
      </c>
    </row>
    <row r="28" spans="1:12" ht="68.25" customHeight="1">
      <c r="A28" s="69" t="s">
        <v>162</v>
      </c>
      <c r="B28" s="69">
        <v>700</v>
      </c>
      <c r="C28" s="69">
        <v>70005</v>
      </c>
      <c r="D28" s="70" t="s">
        <v>212</v>
      </c>
      <c r="E28" s="68">
        <f>F28</f>
        <v>689820</v>
      </c>
      <c r="F28" s="68">
        <v>689820</v>
      </c>
      <c r="G28" s="67">
        <v>0</v>
      </c>
      <c r="H28" s="67">
        <v>0</v>
      </c>
      <c r="I28" s="67">
        <v>0</v>
      </c>
      <c r="J28" s="66" t="s">
        <v>126</v>
      </c>
      <c r="K28" s="65">
        <v>0</v>
      </c>
      <c r="L28" s="64" t="s">
        <v>125</v>
      </c>
    </row>
    <row r="29" spans="1:12" ht="67.5" customHeight="1">
      <c r="A29" s="69" t="s">
        <v>160</v>
      </c>
      <c r="B29" s="69">
        <v>750</v>
      </c>
      <c r="C29" s="69">
        <v>75020</v>
      </c>
      <c r="D29" s="70" t="s">
        <v>146</v>
      </c>
      <c r="E29" s="68">
        <f>F29</f>
        <v>15000</v>
      </c>
      <c r="F29" s="68">
        <v>15000</v>
      </c>
      <c r="G29" s="67">
        <v>0</v>
      </c>
      <c r="H29" s="67">
        <v>0</v>
      </c>
      <c r="I29" s="67">
        <v>0</v>
      </c>
      <c r="J29" s="66" t="s">
        <v>126</v>
      </c>
      <c r="K29" s="65">
        <v>0</v>
      </c>
      <c r="L29" s="64" t="s">
        <v>125</v>
      </c>
    </row>
    <row r="30" spans="1:12" ht="63.75" customHeight="1">
      <c r="A30" s="69" t="s">
        <v>158</v>
      </c>
      <c r="B30" s="69">
        <v>801</v>
      </c>
      <c r="C30" s="69">
        <v>80195</v>
      </c>
      <c r="D30" s="70" t="s">
        <v>144</v>
      </c>
      <c r="E30" s="68">
        <v>651540</v>
      </c>
      <c r="F30" s="68">
        <v>451540</v>
      </c>
      <c r="G30" s="67">
        <v>0</v>
      </c>
      <c r="H30" s="67">
        <v>0</v>
      </c>
      <c r="I30" s="67">
        <v>0</v>
      </c>
      <c r="J30" s="66" t="s">
        <v>211</v>
      </c>
      <c r="K30" s="65">
        <v>0</v>
      </c>
      <c r="L30" s="64" t="s">
        <v>131</v>
      </c>
    </row>
    <row r="31" spans="1:12" ht="41.25" customHeight="1">
      <c r="A31" s="69" t="s">
        <v>156</v>
      </c>
      <c r="B31" s="69">
        <v>801</v>
      </c>
      <c r="C31" s="69">
        <v>80195</v>
      </c>
      <c r="D31" s="70" t="s">
        <v>142</v>
      </c>
      <c r="E31" s="68">
        <f>F31</f>
        <v>57036</v>
      </c>
      <c r="F31" s="68">
        <v>57036</v>
      </c>
      <c r="G31" s="67">
        <v>0</v>
      </c>
      <c r="H31" s="67">
        <v>0</v>
      </c>
      <c r="I31" s="67">
        <v>0</v>
      </c>
      <c r="J31" s="66" t="s">
        <v>126</v>
      </c>
      <c r="K31" s="65">
        <v>0</v>
      </c>
      <c r="L31" s="64" t="s">
        <v>141</v>
      </c>
    </row>
    <row r="32" spans="1:12" ht="78.75" customHeight="1">
      <c r="A32" s="77" t="s">
        <v>154</v>
      </c>
      <c r="B32" s="77">
        <v>852</v>
      </c>
      <c r="C32" s="77">
        <v>85202</v>
      </c>
      <c r="D32" s="78" t="s">
        <v>139</v>
      </c>
      <c r="E32" s="75">
        <v>228700</v>
      </c>
      <c r="F32" s="74">
        <v>93700</v>
      </c>
      <c r="G32" s="67">
        <v>0</v>
      </c>
      <c r="H32" s="74">
        <v>0</v>
      </c>
      <c r="I32" s="74">
        <v>0</v>
      </c>
      <c r="J32" s="73" t="s">
        <v>138</v>
      </c>
      <c r="K32" s="72">
        <v>0</v>
      </c>
      <c r="L32" s="71" t="s">
        <v>137</v>
      </c>
    </row>
    <row r="33" spans="1:12" ht="51" customHeight="1">
      <c r="A33" s="77" t="s">
        <v>152</v>
      </c>
      <c r="B33" s="77">
        <v>852</v>
      </c>
      <c r="C33" s="77">
        <v>85202</v>
      </c>
      <c r="D33" s="76" t="s">
        <v>136</v>
      </c>
      <c r="E33" s="75">
        <v>18000</v>
      </c>
      <c r="F33" s="74">
        <v>18000</v>
      </c>
      <c r="G33" s="67">
        <v>0</v>
      </c>
      <c r="H33" s="74">
        <v>0</v>
      </c>
      <c r="I33" s="74">
        <v>0</v>
      </c>
      <c r="J33" s="73" t="s">
        <v>129</v>
      </c>
      <c r="K33" s="72">
        <v>0</v>
      </c>
      <c r="L33" s="71" t="s">
        <v>135</v>
      </c>
    </row>
    <row r="34" spans="1:12" ht="49.5" customHeight="1">
      <c r="A34" s="69" t="s">
        <v>149</v>
      </c>
      <c r="B34" s="69">
        <v>853</v>
      </c>
      <c r="C34" s="69">
        <v>85333</v>
      </c>
      <c r="D34" s="70" t="s">
        <v>134</v>
      </c>
      <c r="E34" s="68">
        <v>95000</v>
      </c>
      <c r="F34" s="68">
        <v>95000</v>
      </c>
      <c r="G34" s="67">
        <v>0</v>
      </c>
      <c r="H34" s="67">
        <v>0</v>
      </c>
      <c r="I34" s="67">
        <v>0</v>
      </c>
      <c r="J34" s="66" t="s">
        <v>129</v>
      </c>
      <c r="K34" s="65">
        <v>0</v>
      </c>
      <c r="L34" s="64" t="s">
        <v>133</v>
      </c>
    </row>
    <row r="35" spans="1:12" ht="60" customHeight="1">
      <c r="A35" s="69" t="s">
        <v>147</v>
      </c>
      <c r="B35" s="69">
        <v>854</v>
      </c>
      <c r="C35" s="69">
        <v>85403</v>
      </c>
      <c r="D35" s="66" t="s">
        <v>130</v>
      </c>
      <c r="E35" s="68">
        <v>122795</v>
      </c>
      <c r="F35" s="68">
        <v>122795</v>
      </c>
      <c r="G35" s="67">
        <v>0</v>
      </c>
      <c r="H35" s="67">
        <v>0</v>
      </c>
      <c r="I35" s="67">
        <v>0</v>
      </c>
      <c r="J35" s="66" t="s">
        <v>129</v>
      </c>
      <c r="K35" s="65">
        <v>0</v>
      </c>
      <c r="L35" s="64" t="s">
        <v>128</v>
      </c>
    </row>
    <row r="36" spans="1:12" ht="117" customHeight="1">
      <c r="A36" s="69" t="s">
        <v>145</v>
      </c>
      <c r="B36" s="69">
        <v>854</v>
      </c>
      <c r="C36" s="69">
        <v>85410</v>
      </c>
      <c r="D36" s="66" t="s">
        <v>132</v>
      </c>
      <c r="E36" s="68">
        <f>F36</f>
        <v>102980</v>
      </c>
      <c r="F36" s="68">
        <v>102980</v>
      </c>
      <c r="G36" s="67">
        <v>0</v>
      </c>
      <c r="H36" s="67">
        <v>0</v>
      </c>
      <c r="I36" s="67">
        <v>0</v>
      </c>
      <c r="J36" s="66" t="s">
        <v>126</v>
      </c>
      <c r="K36" s="65">
        <v>0</v>
      </c>
      <c r="L36" s="64" t="s">
        <v>131</v>
      </c>
    </row>
    <row r="37" spans="1:12" ht="80.25" customHeight="1">
      <c r="A37" s="69" t="s">
        <v>143</v>
      </c>
      <c r="B37" s="69">
        <v>854</v>
      </c>
      <c r="C37" s="69">
        <v>85410</v>
      </c>
      <c r="D37" s="66" t="s">
        <v>127</v>
      </c>
      <c r="E37" s="68">
        <v>151290</v>
      </c>
      <c r="F37" s="68">
        <v>151290</v>
      </c>
      <c r="G37" s="67"/>
      <c r="H37" s="67"/>
      <c r="I37" s="67"/>
      <c r="J37" s="66" t="s">
        <v>126</v>
      </c>
      <c r="K37" s="65">
        <v>0</v>
      </c>
      <c r="L37" s="64" t="s">
        <v>125</v>
      </c>
    </row>
    <row r="38" spans="1:12" ht="57" customHeight="1">
      <c r="A38" s="69" t="s">
        <v>140</v>
      </c>
      <c r="B38" s="69">
        <v>855</v>
      </c>
      <c r="C38" s="69">
        <v>85510</v>
      </c>
      <c r="D38" s="66" t="s">
        <v>210</v>
      </c>
      <c r="E38" s="68">
        <v>102730</v>
      </c>
      <c r="F38" s="68">
        <v>102730</v>
      </c>
      <c r="G38" s="67"/>
      <c r="H38" s="67"/>
      <c r="I38" s="67"/>
      <c r="J38" s="66" t="s">
        <v>126</v>
      </c>
      <c r="K38" s="65">
        <v>0</v>
      </c>
      <c r="L38" s="64" t="s">
        <v>209</v>
      </c>
    </row>
    <row r="39" spans="1:12" ht="37.5" customHeight="1">
      <c r="A39" s="135" t="s">
        <v>124</v>
      </c>
      <c r="B39" s="135"/>
      <c r="C39" s="135"/>
      <c r="D39" s="135"/>
      <c r="E39" s="63">
        <f>SUM(E10:E38)</f>
        <v>8942495</v>
      </c>
      <c r="F39" s="63">
        <f>SUM(F10:F38)</f>
        <v>6639096</v>
      </c>
      <c r="G39" s="62">
        <f>SUM(G10:G38)</f>
        <v>0</v>
      </c>
      <c r="H39" s="62">
        <f>SUM(H10:H38)</f>
        <v>0</v>
      </c>
      <c r="I39" s="62">
        <f>SUM(I10:I38)</f>
        <v>0</v>
      </c>
      <c r="J39" s="95">
        <v>1503399</v>
      </c>
      <c r="K39" s="62">
        <f>SUM(K10:K38)</f>
        <v>800000</v>
      </c>
      <c r="L39" s="61" t="s">
        <v>123</v>
      </c>
    </row>
    <row r="40" spans="1:12" ht="16.5" customHeight="1">
      <c r="A40" s="93"/>
      <c r="B40" s="93"/>
      <c r="C40" s="93"/>
      <c r="D40" s="93"/>
      <c r="E40" s="94"/>
      <c r="F40" s="93"/>
      <c r="G40" s="93"/>
      <c r="H40" s="93"/>
      <c r="I40" s="93"/>
      <c r="J40" s="93"/>
      <c r="K40" s="93"/>
      <c r="L40" s="93"/>
    </row>
    <row r="41" spans="1:12" ht="12.75">
      <c r="A41" s="93" t="s">
        <v>122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ht="12.75">
      <c r="A42" s="93" t="s">
        <v>121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1:12" ht="12.75">
      <c r="A43" s="60" t="s">
        <v>120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2.75">
      <c r="A44" s="60" t="s">
        <v>119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s="60" t="s">
        <v>118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9" ht="12.75">
      <c r="E49" s="11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39:D39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Zarządu Powiatu w Opatowie nr 251.94.2023 
z dnia 20 października 2023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"/>
  <sheetViews>
    <sheetView view="pageLayout" zoomScaleNormal="90" workbookViewId="0" topLeftCell="A1">
      <selection activeCell="Q13" sqref="Q13"/>
    </sheetView>
  </sheetViews>
  <sheetFormatPr defaultColWidth="9.33203125" defaultRowHeight="12.75"/>
  <cols>
    <col min="1" max="1" width="5.66015625" style="10" customWidth="1"/>
    <col min="2" max="2" width="11" style="10" customWidth="1"/>
    <col min="3" max="3" width="8.66015625" style="10" customWidth="1"/>
    <col min="4" max="4" width="15" style="10" customWidth="1"/>
    <col min="5" max="5" width="16.83203125" style="10" customWidth="1"/>
    <col min="6" max="6" width="14.16015625" style="10" customWidth="1"/>
    <col min="7" max="7" width="14.33203125" style="10" customWidth="1"/>
    <col min="8" max="8" width="14.5" style="10" customWidth="1"/>
    <col min="9" max="9" width="10.66015625" style="10" customWidth="1"/>
    <col min="10" max="10" width="12.66015625" style="10" customWidth="1"/>
    <col min="11" max="11" width="10.83203125" style="9" customWidth="1"/>
    <col min="12" max="12" width="15" style="9" customWidth="1"/>
    <col min="13" max="14" width="12.33203125" style="9" customWidth="1"/>
    <col min="15" max="15" width="12.16015625" style="9" customWidth="1"/>
    <col min="16" max="16384" width="9.33203125" style="9" customWidth="1"/>
  </cols>
  <sheetData>
    <row r="1" spans="1:17" ht="36" customHeight="1">
      <c r="A1" s="142" t="s">
        <v>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35"/>
    </row>
    <row r="2" spans="1:16" ht="18.75">
      <c r="A2" s="34"/>
      <c r="B2" s="34"/>
      <c r="C2" s="34"/>
      <c r="D2" s="34"/>
      <c r="E2" s="34"/>
      <c r="F2" s="34"/>
      <c r="G2" s="34"/>
      <c r="H2" s="15"/>
      <c r="I2" s="15"/>
      <c r="J2" s="15"/>
      <c r="K2" s="14"/>
      <c r="L2" s="14"/>
      <c r="M2" s="14"/>
      <c r="N2" s="14"/>
      <c r="O2" s="14"/>
      <c r="P2" s="14"/>
    </row>
    <row r="3" spans="1:16" s="28" customFormat="1" ht="18.75" customHeight="1">
      <c r="A3" s="16"/>
      <c r="B3" s="16"/>
      <c r="C3" s="16"/>
      <c r="D3" s="16"/>
      <c r="E3" s="16"/>
      <c r="F3" s="16"/>
      <c r="G3" s="15"/>
      <c r="H3" s="15"/>
      <c r="I3" s="15"/>
      <c r="J3" s="15"/>
      <c r="K3" s="15"/>
      <c r="L3" s="14"/>
      <c r="M3" s="14"/>
      <c r="N3" s="14"/>
      <c r="O3" s="14"/>
      <c r="P3" s="33" t="s">
        <v>72</v>
      </c>
    </row>
    <row r="4" spans="1:16" s="28" customFormat="1" ht="12.75" customHeight="1">
      <c r="A4" s="143" t="s">
        <v>0</v>
      </c>
      <c r="B4" s="143" t="s">
        <v>1</v>
      </c>
      <c r="C4" s="143" t="s">
        <v>60</v>
      </c>
      <c r="D4" s="143" t="s">
        <v>71</v>
      </c>
      <c r="E4" s="144" t="s">
        <v>70</v>
      </c>
      <c r="F4" s="144" t="s">
        <v>4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s="28" customFormat="1" ht="12.75" customHeight="1">
      <c r="A5" s="143"/>
      <c r="B5" s="143"/>
      <c r="C5" s="143"/>
      <c r="D5" s="143"/>
      <c r="E5" s="144"/>
      <c r="F5" s="144" t="s">
        <v>29</v>
      </c>
      <c r="G5" s="144" t="s">
        <v>4</v>
      </c>
      <c r="H5" s="144"/>
      <c r="I5" s="144"/>
      <c r="J5" s="144"/>
      <c r="K5" s="144"/>
      <c r="L5" s="144" t="s">
        <v>69</v>
      </c>
      <c r="M5" s="146" t="s">
        <v>4</v>
      </c>
      <c r="N5" s="146"/>
      <c r="O5" s="146"/>
      <c r="P5" s="146"/>
    </row>
    <row r="6" spans="1:16" s="28" customFormat="1" ht="25.5" customHeight="1">
      <c r="A6" s="143"/>
      <c r="B6" s="143"/>
      <c r="C6" s="143"/>
      <c r="D6" s="143"/>
      <c r="E6" s="144"/>
      <c r="F6" s="144"/>
      <c r="G6" s="144" t="s">
        <v>68</v>
      </c>
      <c r="H6" s="144"/>
      <c r="I6" s="144" t="s">
        <v>67</v>
      </c>
      <c r="J6" s="144" t="s">
        <v>66</v>
      </c>
      <c r="K6" s="144" t="s">
        <v>65</v>
      </c>
      <c r="L6" s="144"/>
      <c r="M6" s="147" t="s">
        <v>6</v>
      </c>
      <c r="N6" s="32" t="s">
        <v>7</v>
      </c>
      <c r="O6" s="144" t="s">
        <v>33</v>
      </c>
      <c r="P6" s="144" t="s">
        <v>64</v>
      </c>
    </row>
    <row r="7" spans="1:16" s="28" customFormat="1" ht="72">
      <c r="A7" s="143"/>
      <c r="B7" s="143"/>
      <c r="C7" s="143"/>
      <c r="D7" s="143"/>
      <c r="E7" s="144"/>
      <c r="F7" s="144"/>
      <c r="G7" s="31" t="s">
        <v>11</v>
      </c>
      <c r="H7" s="31" t="s">
        <v>63</v>
      </c>
      <c r="I7" s="144"/>
      <c r="J7" s="144"/>
      <c r="K7" s="144"/>
      <c r="L7" s="144"/>
      <c r="M7" s="147"/>
      <c r="N7" s="30" t="s">
        <v>10</v>
      </c>
      <c r="O7" s="144"/>
      <c r="P7" s="144"/>
    </row>
    <row r="8" spans="1:16" s="28" customFormat="1" ht="10.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16" s="28" customFormat="1" ht="12.75">
      <c r="A9" s="25">
        <v>600</v>
      </c>
      <c r="B9" s="36"/>
      <c r="C9" s="24"/>
      <c r="D9" s="39">
        <f aca="true" t="shared" si="0" ref="D9:N9">SUM(D10:D10)</f>
        <v>2041</v>
      </c>
      <c r="E9" s="39">
        <f t="shared" si="0"/>
        <v>2041</v>
      </c>
      <c r="F9" s="39">
        <f t="shared" si="0"/>
        <v>2041</v>
      </c>
      <c r="G9" s="39">
        <f t="shared" si="0"/>
        <v>2041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>O11</f>
        <v>0</v>
      </c>
      <c r="P9" s="26">
        <f>P11</f>
        <v>0</v>
      </c>
    </row>
    <row r="10" spans="1:16" s="28" customFormat="1" ht="12.75">
      <c r="A10" s="22">
        <v>600</v>
      </c>
      <c r="B10" s="21">
        <v>60095</v>
      </c>
      <c r="C10" s="88">
        <v>2110</v>
      </c>
      <c r="D10" s="38">
        <v>2041</v>
      </c>
      <c r="E10" s="38">
        <f>SUM(F10)</f>
        <v>2041</v>
      </c>
      <c r="F10" s="38">
        <f>SUM(G10:H10)</f>
        <v>2041</v>
      </c>
      <c r="G10" s="41">
        <v>2041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f>SUM(O10+Q10+R10)</f>
        <v>0</v>
      </c>
      <c r="O10" s="17">
        <v>0</v>
      </c>
      <c r="P10" s="17">
        <v>0</v>
      </c>
    </row>
    <row r="11" spans="1:16" s="28" customFormat="1" ht="12.75">
      <c r="A11" s="102" t="s">
        <v>47</v>
      </c>
      <c r="B11" s="103"/>
      <c r="C11" s="24"/>
      <c r="D11" s="39">
        <f aca="true" t="shared" si="1" ref="D11:M11">SUM(D12)</f>
        <v>119251</v>
      </c>
      <c r="E11" s="39">
        <f t="shared" si="1"/>
        <v>119251</v>
      </c>
      <c r="F11" s="39">
        <f t="shared" si="1"/>
        <v>119251</v>
      </c>
      <c r="G11" s="39">
        <f t="shared" si="1"/>
        <v>48856</v>
      </c>
      <c r="H11" s="39">
        <f t="shared" si="1"/>
        <v>70395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26">
        <f t="shared" si="1"/>
        <v>0</v>
      </c>
      <c r="M11" s="26">
        <f t="shared" si="1"/>
        <v>0</v>
      </c>
      <c r="N11" s="26">
        <v>0</v>
      </c>
      <c r="O11" s="26">
        <f>SUM(O12)</f>
        <v>0</v>
      </c>
      <c r="P11" s="26">
        <f>SUM(P12)</f>
        <v>0</v>
      </c>
    </row>
    <row r="12" spans="1:18" s="28" customFormat="1" ht="12.75">
      <c r="A12" s="22">
        <v>700</v>
      </c>
      <c r="B12" s="21">
        <v>70005</v>
      </c>
      <c r="C12" s="88">
        <v>2110</v>
      </c>
      <c r="D12" s="38">
        <v>119251</v>
      </c>
      <c r="E12" s="38">
        <f>SUM(F12)</f>
        <v>119251</v>
      </c>
      <c r="F12" s="38">
        <f>SUM(G12:H12)</f>
        <v>119251</v>
      </c>
      <c r="G12" s="41">
        <v>48856</v>
      </c>
      <c r="H12" s="41">
        <v>70395</v>
      </c>
      <c r="I12" s="20">
        <v>0</v>
      </c>
      <c r="J12" s="20">
        <v>0</v>
      </c>
      <c r="K12" s="20">
        <v>0</v>
      </c>
      <c r="L12" s="17">
        <v>0</v>
      </c>
      <c r="M12" s="17">
        <v>0</v>
      </c>
      <c r="N12" s="17">
        <f>SUM(O12+Q12+R12)</f>
        <v>0</v>
      </c>
      <c r="O12" s="17">
        <v>0</v>
      </c>
      <c r="P12" s="17">
        <v>0</v>
      </c>
      <c r="Q12" s="19"/>
      <c r="R12" s="19"/>
    </row>
    <row r="13" spans="1:16" s="28" customFormat="1" ht="12.75">
      <c r="A13" s="25">
        <v>710</v>
      </c>
      <c r="B13" s="36"/>
      <c r="C13" s="24"/>
      <c r="D13" s="39">
        <f aca="true" t="shared" si="2" ref="D13:P13">SUM(D14:D15)</f>
        <v>939955</v>
      </c>
      <c r="E13" s="39">
        <f t="shared" si="2"/>
        <v>939955</v>
      </c>
      <c r="F13" s="39">
        <f t="shared" si="2"/>
        <v>939955</v>
      </c>
      <c r="G13" s="39">
        <f t="shared" si="2"/>
        <v>687089</v>
      </c>
      <c r="H13" s="39">
        <f t="shared" si="2"/>
        <v>252556</v>
      </c>
      <c r="I13" s="37">
        <f t="shared" si="2"/>
        <v>0</v>
      </c>
      <c r="J13" s="39">
        <f t="shared" si="2"/>
        <v>310</v>
      </c>
      <c r="K13" s="37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si="2"/>
        <v>0</v>
      </c>
    </row>
    <row r="14" spans="1:18" s="28" customFormat="1" ht="12.75">
      <c r="A14" s="22">
        <v>710</v>
      </c>
      <c r="B14" s="21">
        <v>71012</v>
      </c>
      <c r="C14" s="88">
        <v>2110</v>
      </c>
      <c r="D14" s="38">
        <v>369855</v>
      </c>
      <c r="E14" s="38">
        <f>SUM(N14+F14)</f>
        <v>369855</v>
      </c>
      <c r="F14" s="38">
        <f>SUM(G14:K14)</f>
        <v>369855</v>
      </c>
      <c r="G14" s="41">
        <v>210000</v>
      </c>
      <c r="H14" s="41">
        <v>159855</v>
      </c>
      <c r="I14" s="20">
        <v>0</v>
      </c>
      <c r="J14" s="20">
        <v>0</v>
      </c>
      <c r="K14" s="20">
        <v>0</v>
      </c>
      <c r="L14" s="17">
        <v>0</v>
      </c>
      <c r="M14" s="17">
        <v>0</v>
      </c>
      <c r="N14" s="17">
        <f>SUM(O14+Q14+R14)</f>
        <v>0</v>
      </c>
      <c r="O14" s="17">
        <v>0</v>
      </c>
      <c r="P14" s="17">
        <v>0</v>
      </c>
      <c r="Q14" s="19"/>
      <c r="R14" s="19"/>
    </row>
    <row r="15" spans="1:16" s="28" customFormat="1" ht="12.75">
      <c r="A15" s="22">
        <v>710</v>
      </c>
      <c r="B15" s="21">
        <v>71015</v>
      </c>
      <c r="C15" s="88">
        <v>2110</v>
      </c>
      <c r="D15" s="38">
        <v>570100</v>
      </c>
      <c r="E15" s="38">
        <f>SUM(F15)</f>
        <v>570100</v>
      </c>
      <c r="F15" s="38">
        <f>SUM(G15:J15)</f>
        <v>570100</v>
      </c>
      <c r="G15" s="41">
        <v>477089</v>
      </c>
      <c r="H15" s="41">
        <v>92701</v>
      </c>
      <c r="I15" s="20">
        <v>0</v>
      </c>
      <c r="J15" s="41">
        <v>310</v>
      </c>
      <c r="K15" s="20">
        <v>0</v>
      </c>
      <c r="L15" s="17">
        <v>0</v>
      </c>
      <c r="M15" s="17">
        <v>0</v>
      </c>
      <c r="N15" s="17">
        <f>SUM(O15+Q15+R15)</f>
        <v>0</v>
      </c>
      <c r="O15" s="17">
        <v>0</v>
      </c>
      <c r="P15" s="17">
        <v>0</v>
      </c>
    </row>
    <row r="16" spans="1:16" s="28" customFormat="1" ht="12.75">
      <c r="A16" s="25">
        <v>752</v>
      </c>
      <c r="B16" s="36"/>
      <c r="C16" s="24"/>
      <c r="D16" s="39">
        <f aca="true" t="shared" si="3" ref="D16:P16">SUM(D17:D17)</f>
        <v>27803</v>
      </c>
      <c r="E16" s="39">
        <f t="shared" si="3"/>
        <v>27803</v>
      </c>
      <c r="F16" s="39">
        <f t="shared" si="3"/>
        <v>27803</v>
      </c>
      <c r="G16" s="39">
        <f t="shared" si="3"/>
        <v>20516.32</v>
      </c>
      <c r="H16" s="39">
        <f t="shared" si="3"/>
        <v>7286.68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</row>
    <row r="17" spans="1:16" s="28" customFormat="1" ht="12.75">
      <c r="A17" s="22">
        <v>752</v>
      </c>
      <c r="B17" s="21">
        <v>75224</v>
      </c>
      <c r="C17" s="88">
        <v>2110</v>
      </c>
      <c r="D17" s="38">
        <v>27803</v>
      </c>
      <c r="E17" s="38">
        <f>SUM(F17)</f>
        <v>27803</v>
      </c>
      <c r="F17" s="38">
        <f>SUM(G17:H17)</f>
        <v>27803</v>
      </c>
      <c r="G17" s="41">
        <v>20516.32</v>
      </c>
      <c r="H17" s="41">
        <v>7286.68</v>
      </c>
      <c r="I17" s="20">
        <v>0</v>
      </c>
      <c r="J17" s="20">
        <v>0</v>
      </c>
      <c r="K17" s="20">
        <v>0</v>
      </c>
      <c r="L17" s="17">
        <v>0</v>
      </c>
      <c r="M17" s="17">
        <v>0</v>
      </c>
      <c r="N17" s="17">
        <f>SUM(O17+Q17+R17)</f>
        <v>0</v>
      </c>
      <c r="O17" s="17">
        <v>0</v>
      </c>
      <c r="P17" s="17">
        <v>0</v>
      </c>
    </row>
    <row r="18" spans="1:16" s="27" customFormat="1" ht="14.25" customHeight="1">
      <c r="A18" s="25">
        <v>754</v>
      </c>
      <c r="B18" s="36"/>
      <c r="C18" s="24"/>
      <c r="D18" s="39">
        <f>SUM(D19:D19)</f>
        <v>5900902</v>
      </c>
      <c r="E18" s="39">
        <f>E19</f>
        <v>5900902</v>
      </c>
      <c r="F18" s="39">
        <f aca="true" t="shared" si="4" ref="F18:K18">SUM(F19)</f>
        <v>5900902</v>
      </c>
      <c r="G18" s="39">
        <f t="shared" si="4"/>
        <v>5244395</v>
      </c>
      <c r="H18" s="39">
        <f t="shared" si="4"/>
        <v>452098</v>
      </c>
      <c r="I18" s="37">
        <f t="shared" si="4"/>
        <v>0</v>
      </c>
      <c r="J18" s="39">
        <f t="shared" si="4"/>
        <v>204409</v>
      </c>
      <c r="K18" s="37">
        <f t="shared" si="4"/>
        <v>0</v>
      </c>
      <c r="L18" s="26">
        <f>SUM(L19:L19)</f>
        <v>0</v>
      </c>
      <c r="M18" s="26">
        <f>SUM(M19:M19)</f>
        <v>0</v>
      </c>
      <c r="N18" s="26">
        <f>SUM(N19)</f>
        <v>0</v>
      </c>
      <c r="O18" s="26">
        <f>SUM(O19)</f>
        <v>0</v>
      </c>
      <c r="P18" s="26">
        <f>SUM(P19)</f>
        <v>0</v>
      </c>
    </row>
    <row r="19" spans="1:16" ht="12.75" customHeight="1">
      <c r="A19" s="22">
        <v>754</v>
      </c>
      <c r="B19" s="21">
        <v>75411</v>
      </c>
      <c r="C19" s="88">
        <v>2110</v>
      </c>
      <c r="D19" s="38">
        <v>5900902</v>
      </c>
      <c r="E19" s="38">
        <f>SUM(F19)</f>
        <v>5900902</v>
      </c>
      <c r="F19" s="38">
        <f>SUM(G19:J19)</f>
        <v>5900902</v>
      </c>
      <c r="G19" s="41">
        <v>5244395</v>
      </c>
      <c r="H19" s="41">
        <v>452098</v>
      </c>
      <c r="I19" s="20">
        <v>0</v>
      </c>
      <c r="J19" s="41">
        <v>204409</v>
      </c>
      <c r="K19" s="20">
        <v>0</v>
      </c>
      <c r="L19" s="17">
        <v>0</v>
      </c>
      <c r="M19" s="17">
        <v>0</v>
      </c>
      <c r="N19" s="17">
        <f>SUM(O19+Q19+R19)</f>
        <v>0</v>
      </c>
      <c r="O19" s="17">
        <v>0</v>
      </c>
      <c r="P19" s="17"/>
    </row>
    <row r="20" spans="1:16" ht="12.75" customHeight="1">
      <c r="A20" s="25">
        <v>755</v>
      </c>
      <c r="B20" s="36"/>
      <c r="C20" s="24"/>
      <c r="D20" s="39">
        <f>SUM(D21:D21)</f>
        <v>132000</v>
      </c>
      <c r="E20" s="39">
        <f>E21</f>
        <v>132000</v>
      </c>
      <c r="F20" s="39">
        <f aca="true" t="shared" si="5" ref="F20:K20">SUM(F21)</f>
        <v>132000</v>
      </c>
      <c r="G20" s="37">
        <f t="shared" si="5"/>
        <v>0</v>
      </c>
      <c r="H20" s="39">
        <f t="shared" si="5"/>
        <v>67980</v>
      </c>
      <c r="I20" s="39">
        <f t="shared" si="5"/>
        <v>64020</v>
      </c>
      <c r="J20" s="37">
        <f t="shared" si="5"/>
        <v>0</v>
      </c>
      <c r="K20" s="37">
        <f t="shared" si="5"/>
        <v>0</v>
      </c>
      <c r="L20" s="26">
        <f>SUM(L21:L21)</f>
        <v>0</v>
      </c>
      <c r="M20" s="26">
        <f>SUM(M21:M21)</f>
        <v>0</v>
      </c>
      <c r="N20" s="26">
        <f>SUM(N21)</f>
        <v>0</v>
      </c>
      <c r="O20" s="26">
        <f>SUM(O21)</f>
        <v>0</v>
      </c>
      <c r="P20" s="26">
        <f>SUM(P21)</f>
        <v>0</v>
      </c>
    </row>
    <row r="21" spans="1:16" ht="17.25" customHeight="1">
      <c r="A21" s="22">
        <v>755</v>
      </c>
      <c r="B21" s="21">
        <v>75515</v>
      </c>
      <c r="C21" s="88">
        <v>2110</v>
      </c>
      <c r="D21" s="38">
        <v>132000</v>
      </c>
      <c r="E21" s="38">
        <f>SUM(F21)</f>
        <v>132000</v>
      </c>
      <c r="F21" s="38">
        <f>SUM(G21:J21)</f>
        <v>132000</v>
      </c>
      <c r="G21" s="20">
        <v>0</v>
      </c>
      <c r="H21" s="41">
        <v>67980</v>
      </c>
      <c r="I21" s="41">
        <v>64020</v>
      </c>
      <c r="J21" s="20">
        <v>0</v>
      </c>
      <c r="K21" s="20">
        <v>0</v>
      </c>
      <c r="L21" s="17">
        <v>0</v>
      </c>
      <c r="M21" s="17">
        <v>0</v>
      </c>
      <c r="N21" s="17">
        <f>SUM(O21+Q21+R21)</f>
        <v>0</v>
      </c>
      <c r="O21" s="17">
        <v>0</v>
      </c>
      <c r="P21" s="17"/>
    </row>
    <row r="22" spans="1:16" ht="14.25" customHeight="1">
      <c r="A22" s="25">
        <v>801</v>
      </c>
      <c r="B22" s="36"/>
      <c r="C22" s="24"/>
      <c r="D22" s="39">
        <f>SUM(D23:D23)</f>
        <v>40148</v>
      </c>
      <c r="E22" s="39">
        <f>SUM(E23:E23)</f>
        <v>40148</v>
      </c>
      <c r="F22" s="39">
        <f>SUM(F23:F23)</f>
        <v>40148</v>
      </c>
      <c r="G22" s="20">
        <v>0</v>
      </c>
      <c r="H22" s="39">
        <f aca="true" t="shared" si="6" ref="H22:N22">SUM(H23:H23)</f>
        <v>40148</v>
      </c>
      <c r="I22" s="37">
        <f t="shared" si="6"/>
        <v>0</v>
      </c>
      <c r="J22" s="37">
        <f t="shared" si="6"/>
        <v>0</v>
      </c>
      <c r="K22" s="37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>O24</f>
        <v>0</v>
      </c>
      <c r="P22" s="26">
        <f>P24</f>
        <v>0</v>
      </c>
    </row>
    <row r="23" spans="1:16" ht="14.25" customHeight="1">
      <c r="A23" s="22">
        <v>801</v>
      </c>
      <c r="B23" s="21">
        <v>80153</v>
      </c>
      <c r="C23" s="88">
        <v>2110</v>
      </c>
      <c r="D23" s="38">
        <v>40148</v>
      </c>
      <c r="E23" s="38">
        <f>SUM(F23)</f>
        <v>40148</v>
      </c>
      <c r="F23" s="38">
        <f>SUM(G23:H23)</f>
        <v>40148</v>
      </c>
      <c r="G23" s="20">
        <v>0</v>
      </c>
      <c r="H23" s="41">
        <v>40148</v>
      </c>
      <c r="I23" s="20">
        <v>0</v>
      </c>
      <c r="J23" s="20">
        <v>0</v>
      </c>
      <c r="K23" s="20">
        <v>0</v>
      </c>
      <c r="L23" s="17">
        <v>0</v>
      </c>
      <c r="M23" s="17">
        <v>0</v>
      </c>
      <c r="N23" s="17">
        <f>SUM(O23+Q23+R23)</f>
        <v>0</v>
      </c>
      <c r="O23" s="17">
        <v>0</v>
      </c>
      <c r="P23" s="17">
        <v>0</v>
      </c>
    </row>
    <row r="24" spans="1:17" ht="12.75">
      <c r="A24" s="25">
        <v>852</v>
      </c>
      <c r="B24" s="87"/>
      <c r="C24" s="24"/>
      <c r="D24" s="40">
        <f>SUM(D25:D25)</f>
        <v>1649504.4</v>
      </c>
      <c r="E24" s="40">
        <f>SUM(E25:E25)</f>
        <v>1649504.4</v>
      </c>
      <c r="F24" s="40">
        <f>SUM(F25:F25)</f>
        <v>1649504.4</v>
      </c>
      <c r="G24" s="40">
        <f>SUM(G25:G25)</f>
        <v>1008399.88</v>
      </c>
      <c r="H24" s="40">
        <f>SUM(H25:H25)</f>
        <v>641104.52</v>
      </c>
      <c r="I24" s="23">
        <f>SUM(I25)</f>
        <v>0</v>
      </c>
      <c r="J24" s="40">
        <f>SUM(J25:J25)</f>
        <v>0</v>
      </c>
      <c r="K24" s="23">
        <f aca="true" t="shared" si="7" ref="K24:P24">SUM(K25)</f>
        <v>0</v>
      </c>
      <c r="L24" s="18">
        <f t="shared" si="7"/>
        <v>0</v>
      </c>
      <c r="M24" s="18">
        <f t="shared" si="7"/>
        <v>0</v>
      </c>
      <c r="N24" s="18">
        <f t="shared" si="7"/>
        <v>0</v>
      </c>
      <c r="O24" s="18">
        <f t="shared" si="7"/>
        <v>0</v>
      </c>
      <c r="P24" s="18">
        <f t="shared" si="7"/>
        <v>0</v>
      </c>
      <c r="Q24" s="19"/>
    </row>
    <row r="25" spans="1:17" ht="12.75">
      <c r="A25" s="22">
        <v>852</v>
      </c>
      <c r="B25" s="21">
        <v>85203</v>
      </c>
      <c r="C25" s="88">
        <v>2110</v>
      </c>
      <c r="D25" s="41">
        <v>1649504.4</v>
      </c>
      <c r="E25" s="38">
        <f>SUM(F25)</f>
        <v>1649504.4</v>
      </c>
      <c r="F25" s="38">
        <f>SUM(G25:J25)</f>
        <v>1649504.4</v>
      </c>
      <c r="G25" s="41">
        <v>1008399.88</v>
      </c>
      <c r="H25" s="41">
        <v>641104.52</v>
      </c>
      <c r="I25" s="20">
        <v>0</v>
      </c>
      <c r="J25" s="41">
        <v>0</v>
      </c>
      <c r="K25" s="20">
        <v>0</v>
      </c>
      <c r="L25" s="17">
        <v>0</v>
      </c>
      <c r="M25" s="17">
        <v>0</v>
      </c>
      <c r="N25" s="17">
        <f>SUM(O25+Q25+R25)</f>
        <v>0</v>
      </c>
      <c r="O25" s="17">
        <v>0</v>
      </c>
      <c r="P25" s="17">
        <v>0</v>
      </c>
      <c r="Q25" s="19"/>
    </row>
    <row r="26" spans="1:16" ht="12.75">
      <c r="A26" s="25">
        <v>853</v>
      </c>
      <c r="B26" s="87"/>
      <c r="C26" s="24"/>
      <c r="D26" s="40">
        <f>SUM(D27)</f>
        <v>943898</v>
      </c>
      <c r="E26" s="40">
        <f>E27</f>
        <v>943898</v>
      </c>
      <c r="F26" s="40">
        <f>F27</f>
        <v>943898</v>
      </c>
      <c r="G26" s="40">
        <f>G27</f>
        <v>747641</v>
      </c>
      <c r="H26" s="40">
        <f>H27</f>
        <v>196007</v>
      </c>
      <c r="I26" s="23">
        <f aca="true" t="shared" si="8" ref="I26:P26">SUM(I27)</f>
        <v>0</v>
      </c>
      <c r="J26" s="40">
        <f t="shared" si="8"/>
        <v>250</v>
      </c>
      <c r="K26" s="23">
        <f t="shared" si="8"/>
        <v>0</v>
      </c>
      <c r="L26" s="18">
        <f t="shared" si="8"/>
        <v>0</v>
      </c>
      <c r="M26" s="18">
        <f t="shared" si="8"/>
        <v>0</v>
      </c>
      <c r="N26" s="18">
        <f t="shared" si="8"/>
        <v>0</v>
      </c>
      <c r="O26" s="18">
        <f t="shared" si="8"/>
        <v>0</v>
      </c>
      <c r="P26" s="18">
        <f t="shared" si="8"/>
        <v>0</v>
      </c>
    </row>
    <row r="27" spans="1:16" ht="12.75">
      <c r="A27" s="22">
        <v>853</v>
      </c>
      <c r="B27" s="21">
        <v>85321</v>
      </c>
      <c r="C27" s="88">
        <v>2110</v>
      </c>
      <c r="D27" s="41">
        <v>943898</v>
      </c>
      <c r="E27" s="38">
        <f>SUM(H27+G27+J27)</f>
        <v>943898</v>
      </c>
      <c r="F27" s="41">
        <f>SUM(G27:K27)</f>
        <v>943898</v>
      </c>
      <c r="G27" s="41">
        <v>747641</v>
      </c>
      <c r="H27" s="41">
        <v>196007</v>
      </c>
      <c r="I27" s="20">
        <v>0</v>
      </c>
      <c r="J27" s="41">
        <v>250</v>
      </c>
      <c r="K27" s="20">
        <v>0</v>
      </c>
      <c r="L27" s="17">
        <v>0</v>
      </c>
      <c r="M27" s="17">
        <f>SUM(N27+P27+Q27)</f>
        <v>0</v>
      </c>
      <c r="N27" s="17">
        <v>0</v>
      </c>
      <c r="O27" s="17">
        <v>0</v>
      </c>
      <c r="P27" s="17">
        <v>0</v>
      </c>
    </row>
    <row r="28" spans="1:16" ht="15" customHeight="1">
      <c r="A28" s="145" t="s">
        <v>62</v>
      </c>
      <c r="B28" s="145"/>
      <c r="C28" s="145"/>
      <c r="D28" s="104">
        <f aca="true" t="shared" si="9" ref="D28:P28">SUM(D9+D11+D13+D16+D18+D20+D22+D24+D26)</f>
        <v>9755502.4</v>
      </c>
      <c r="E28" s="104">
        <f t="shared" si="9"/>
        <v>9755502.4</v>
      </c>
      <c r="F28" s="104">
        <f t="shared" si="9"/>
        <v>9755502.4</v>
      </c>
      <c r="G28" s="104">
        <f t="shared" si="9"/>
        <v>7758938.2</v>
      </c>
      <c r="H28" s="104">
        <f t="shared" si="9"/>
        <v>1727575.2</v>
      </c>
      <c r="I28" s="104">
        <f t="shared" si="9"/>
        <v>64020</v>
      </c>
      <c r="J28" s="104">
        <f t="shared" si="9"/>
        <v>204969</v>
      </c>
      <c r="K28" s="104">
        <f t="shared" si="9"/>
        <v>0</v>
      </c>
      <c r="L28" s="42">
        <f t="shared" si="9"/>
        <v>0</v>
      </c>
      <c r="M28" s="42">
        <f t="shared" si="9"/>
        <v>0</v>
      </c>
      <c r="N28" s="42">
        <f t="shared" si="9"/>
        <v>0</v>
      </c>
      <c r="O28" s="42">
        <f t="shared" si="9"/>
        <v>0</v>
      </c>
      <c r="P28" s="42">
        <f t="shared" si="9"/>
        <v>0</v>
      </c>
    </row>
    <row r="29" spans="1:16" ht="12.75">
      <c r="A29" s="105"/>
      <c r="B29" s="105"/>
      <c r="C29" s="105"/>
      <c r="D29" s="105"/>
      <c r="E29" s="106"/>
      <c r="F29" s="105"/>
      <c r="G29" s="105"/>
      <c r="H29" s="105"/>
      <c r="I29" s="105"/>
      <c r="J29" s="105"/>
      <c r="K29" s="107"/>
      <c r="L29" s="14"/>
      <c r="M29" s="14"/>
      <c r="N29" s="14"/>
      <c r="O29" s="14"/>
      <c r="P29" s="14"/>
    </row>
    <row r="30" spans="1:1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  <c r="P30" s="14"/>
    </row>
    <row r="31" spans="7:8" ht="12.75">
      <c r="G31" s="11"/>
      <c r="H31" s="11"/>
    </row>
    <row r="32" spans="1:16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2"/>
      <c r="L32" s="12"/>
      <c r="M32" s="12"/>
      <c r="N32" s="12"/>
      <c r="O32" s="12"/>
      <c r="P32" s="12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11"/>
    </row>
  </sheetData>
  <sheetProtection selectLockedCells="1" selectUnlockedCells="1"/>
  <mergeCells count="19">
    <mergeCell ref="A28:C28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251.94.2023
z dnia 20 października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"/>
  <sheetViews>
    <sheetView view="pageLayout" workbookViewId="0" topLeftCell="A1">
      <selection activeCell="I5" sqref="I5"/>
    </sheetView>
  </sheetViews>
  <sheetFormatPr defaultColWidth="9.33203125" defaultRowHeight="12.75"/>
  <cols>
    <col min="1" max="2" width="9.33203125" style="9" customWidth="1"/>
    <col min="3" max="3" width="13.16015625" style="9" customWidth="1"/>
    <col min="4" max="4" width="23.16015625" style="9" customWidth="1"/>
    <col min="5" max="5" width="22.16015625" style="9" customWidth="1"/>
    <col min="6" max="6" width="18.5" style="9" customWidth="1"/>
    <col min="7" max="16384" width="9.33203125" style="9" customWidth="1"/>
  </cols>
  <sheetData>
    <row r="2" spans="1:6" ht="12.75" customHeight="1">
      <c r="A2" s="148" t="s">
        <v>103</v>
      </c>
      <c r="B2" s="148"/>
      <c r="C2" s="148"/>
      <c r="D2" s="148"/>
      <c r="E2" s="148"/>
      <c r="F2" s="148"/>
    </row>
    <row r="3" spans="1:6" ht="12.75">
      <c r="A3" s="44"/>
      <c r="B3" s="44"/>
      <c r="C3" s="44"/>
      <c r="D3" s="45"/>
      <c r="E3" s="45"/>
      <c r="F3" s="52" t="s">
        <v>61</v>
      </c>
    </row>
    <row r="4" spans="1:6" ht="51" customHeight="1">
      <c r="A4" s="47" t="s">
        <v>102</v>
      </c>
      <c r="B4" s="47" t="s">
        <v>0</v>
      </c>
      <c r="C4" s="47" t="s">
        <v>1</v>
      </c>
      <c r="D4" s="51" t="s">
        <v>101</v>
      </c>
      <c r="E4" s="47" t="s">
        <v>100</v>
      </c>
      <c r="F4" s="51" t="s">
        <v>99</v>
      </c>
    </row>
    <row r="5" spans="1:6" ht="12.7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21" customHeight="1">
      <c r="A6" s="149" t="s">
        <v>98</v>
      </c>
      <c r="B6" s="149"/>
      <c r="C6" s="149"/>
      <c r="D6" s="149"/>
      <c r="E6" s="149"/>
      <c r="F6" s="85">
        <f>SUM(F7)</f>
        <v>870000</v>
      </c>
    </row>
    <row r="7" spans="1:6" ht="72">
      <c r="A7" s="49" t="s">
        <v>94</v>
      </c>
      <c r="B7" s="49">
        <v>921</v>
      </c>
      <c r="C7" s="49">
        <v>92113</v>
      </c>
      <c r="D7" s="48" t="s">
        <v>97</v>
      </c>
      <c r="E7" s="101" t="s">
        <v>96</v>
      </c>
      <c r="F7" s="84">
        <v>870000</v>
      </c>
    </row>
    <row r="8" spans="1:6" ht="27.75" customHeight="1">
      <c r="A8" s="149" t="s">
        <v>95</v>
      </c>
      <c r="B8" s="149"/>
      <c r="C8" s="149"/>
      <c r="D8" s="149"/>
      <c r="E8" s="149"/>
      <c r="F8" s="85">
        <f>SUM(F9:F14)</f>
        <v>3317518.18</v>
      </c>
    </row>
    <row r="9" spans="1:6" ht="44.25" customHeight="1">
      <c r="A9" s="49" t="s">
        <v>94</v>
      </c>
      <c r="B9" s="49">
        <v>801</v>
      </c>
      <c r="C9" s="49">
        <v>80115</v>
      </c>
      <c r="D9" s="48" t="s">
        <v>89</v>
      </c>
      <c r="E9" s="108" t="s">
        <v>93</v>
      </c>
      <c r="F9" s="84">
        <v>18653.13</v>
      </c>
    </row>
    <row r="10" spans="1:6" ht="30.75" customHeight="1">
      <c r="A10" s="49" t="s">
        <v>92</v>
      </c>
      <c r="B10" s="49">
        <v>801</v>
      </c>
      <c r="C10" s="49">
        <v>80115</v>
      </c>
      <c r="D10" s="48" t="s">
        <v>89</v>
      </c>
      <c r="E10" s="48" t="s">
        <v>88</v>
      </c>
      <c r="F10" s="84">
        <v>1549748.3</v>
      </c>
    </row>
    <row r="11" spans="1:6" ht="31.5" customHeight="1">
      <c r="A11" s="49" t="s">
        <v>91</v>
      </c>
      <c r="B11" s="49">
        <v>801</v>
      </c>
      <c r="C11" s="49">
        <v>80116</v>
      </c>
      <c r="D11" s="48" t="s">
        <v>89</v>
      </c>
      <c r="E11" s="48" t="s">
        <v>88</v>
      </c>
      <c r="F11" s="84">
        <v>1208768.8</v>
      </c>
    </row>
    <row r="12" spans="1:6" ht="31.5" customHeight="1">
      <c r="A12" s="49" t="s">
        <v>90</v>
      </c>
      <c r="B12" s="49">
        <v>801</v>
      </c>
      <c r="C12" s="49">
        <v>80120</v>
      </c>
      <c r="D12" s="48" t="s">
        <v>89</v>
      </c>
      <c r="E12" s="48" t="s">
        <v>88</v>
      </c>
      <c r="F12" s="84">
        <v>19145.95</v>
      </c>
    </row>
    <row r="13" spans="1:6" ht="57.75" customHeight="1">
      <c r="A13" s="49" t="s">
        <v>87</v>
      </c>
      <c r="B13" s="49">
        <v>853</v>
      </c>
      <c r="C13" s="49">
        <v>85311</v>
      </c>
      <c r="D13" s="48" t="s">
        <v>86</v>
      </c>
      <c r="E13" s="48" t="s">
        <v>83</v>
      </c>
      <c r="F13" s="84">
        <v>324522</v>
      </c>
    </row>
    <row r="14" spans="1:6" ht="67.5" customHeight="1">
      <c r="A14" s="49" t="s">
        <v>85</v>
      </c>
      <c r="B14" s="49">
        <v>853</v>
      </c>
      <c r="C14" s="49">
        <v>85311</v>
      </c>
      <c r="D14" s="48" t="s">
        <v>84</v>
      </c>
      <c r="E14" s="48" t="s">
        <v>83</v>
      </c>
      <c r="F14" s="84">
        <v>196680</v>
      </c>
    </row>
    <row r="15" spans="1:6" ht="28.5" customHeight="1">
      <c r="A15" s="150" t="s">
        <v>62</v>
      </c>
      <c r="B15" s="150"/>
      <c r="C15" s="150"/>
      <c r="D15" s="150"/>
      <c r="E15" s="46"/>
      <c r="F15" s="83">
        <f>(F6+F8)</f>
        <v>4187518.18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Zarządu Powiatu w Opatowie nr 251.94.2023 r.
z dnia 20 października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2023-10-18T11:50:16Z</cp:lastPrinted>
  <dcterms:modified xsi:type="dcterms:W3CDTF">2024-01-24T12:19:16Z</dcterms:modified>
  <cp:category/>
  <cp:version/>
  <cp:contentType/>
  <cp:contentStatus/>
</cp:coreProperties>
</file>