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2">'3'!$A$1:$O$162</definedName>
  </definedNames>
  <calcPr fullCalcOnLoad="1"/>
</workbook>
</file>

<file path=xl/sharedStrings.xml><?xml version="1.0" encoding="utf-8"?>
<sst xmlns="http://schemas.openxmlformats.org/spreadsheetml/2006/main" count="1695" uniqueCount="739">
  <si>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</si>
  <si>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</si>
  <si>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</si>
  <si>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</si>
  <si>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</si>
  <si>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</si>
  <si>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</si>
  <si>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</si>
  <si>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</si>
  <si>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</si>
  <si>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</si>
  <si>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</si>
  <si>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</si>
  <si>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</si>
  <si>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</si>
  <si>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0,00</t>
  </si>
  <si>
    <t>2110</t>
  </si>
  <si>
    <t>Dotacja celowa otrzymana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</si>
  <si>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</si>
  <si>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</si>
  <si>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</si>
  <si>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</si>
  <si>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</si>
  <si>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</si>
  <si>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</si>
  <si>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</si>
  <si>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</si>
  <si>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</si>
  <si>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>2330</t>
  </si>
  <si>
    <t>Dotacja celowa otrzymana od samorządu województwa na zadania bieżące realizowane na podstawie porozumień (umów) między jednostkami samorządu terytorialnego</t>
  </si>
  <si>
    <t>150 000,00</t>
  </si>
  <si>
    <t>60095</t>
  </si>
  <si>
    <t>Pozostała działalność</t>
  </si>
  <si>
    <t>0490</t>
  </si>
  <si>
    <t>Wpływy z innych lokalnych opłat pobieranych przez jednostki samorządu terytorialnego na podstawie odrębnych ustaw</t>
  </si>
  <si>
    <t>0640</t>
  </si>
  <si>
    <t>Wpływy z tytułu kosztów egzekucyjnych, opłaty komorniczej i kosztów upomnień</t>
  </si>
  <si>
    <t>1 000,00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</si>
  <si>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</si>
  <si>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</si>
  <si>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</si>
  <si>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</si>
  <si>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</si>
  <si>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</si>
  <si>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</si>
  <si>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</si>
  <si>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10 000,00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</si>
  <si>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</si>
  <si>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</si>
  <si>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4 000,00</t>
  </si>
  <si>
    <t>710</t>
  </si>
  <si>
    <t>Działalność usługowa</t>
  </si>
  <si>
    <t>71012</t>
  </si>
  <si>
    <t>Zadania z zakresu geodezji i kartografii</t>
  </si>
  <si>
    <t>0690</t>
  </si>
  <si>
    <t>Wpływy z różnych opłat</t>
  </si>
  <si>
    <t>500 000,00</t>
  </si>
  <si>
    <t>71015</t>
  </si>
  <si>
    <t>Nadzór budowlany</t>
  </si>
  <si>
    <t>71095</t>
  </si>
  <si>
    <t>2057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</si>
  <si>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</si>
  <si>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750</t>
  </si>
  <si>
    <t>Administracja publiczna</t>
  </si>
  <si>
    <t>75020</t>
  </si>
  <si>
    <t>Starostwa powiatowe</t>
  </si>
  <si>
    <t>200 000,00</t>
  </si>
  <si>
    <t>2120</t>
  </si>
  <si>
    <t>Dotacja celowa otrzymana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</si>
  <si>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</si>
  <si>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</si>
  <si>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</si>
  <si>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</si>
  <si>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755</t>
  </si>
  <si>
    <t>Wymiar sprawiedliwości</t>
  </si>
  <si>
    <t>75515</t>
  </si>
  <si>
    <t>Nieodpłatna pomoc prawna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</si>
  <si>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</si>
  <si>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</si>
  <si>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</si>
  <si>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</si>
  <si>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</si>
  <si>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</si>
  <si>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</si>
  <si>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</si>
  <si>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0650</t>
  </si>
  <si>
    <t>5 000,00</t>
  </si>
  <si>
    <t>75622</t>
  </si>
  <si>
    <t>Udziały powiatów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</si>
  <si>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</si>
  <si>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</si>
  <si>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</si>
  <si>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</si>
  <si>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</si>
  <si>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</si>
  <si>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</si>
  <si>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</si>
  <si>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</si>
  <si>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</si>
  <si>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</si>
  <si>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</si>
  <si>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</si>
  <si>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</si>
  <si>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</si>
  <si>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Wpływy z pozostałych odsetek</t>
  </si>
  <si>
    <t>75832</t>
  </si>
  <si>
    <t>Część równoważąca subwencji ogólnej dla powiatów</t>
  </si>
  <si>
    <t>801</t>
  </si>
  <si>
    <t>Oświata i wychowanie</t>
  </si>
  <si>
    <t>80102</t>
  </si>
  <si>
    <t>Szkoły podstawowe specjalne</t>
  </si>
  <si>
    <t>2059</t>
  </si>
  <si>
    <t>851</t>
  </si>
  <si>
    <t>Ochrona zdrowia</t>
  </si>
  <si>
    <t>852</t>
  </si>
  <si>
    <t>Pomoc społeczna</t>
  </si>
  <si>
    <t>85202</t>
  </si>
  <si>
    <t>Domy pomocy społecznej</t>
  </si>
  <si>
    <t>28 900,00</t>
  </si>
  <si>
    <t>0830</t>
  </si>
  <si>
    <t>Wpływy z usług</t>
  </si>
  <si>
    <t>2130</t>
  </si>
  <si>
    <t>Dotacja celowa otrzymana z budżetu państwa na realizację bieżących zadań własnych powiatu</t>
  </si>
  <si>
    <t>85203</t>
  </si>
  <si>
    <t>Ośrodki wsparcia</t>
  </si>
  <si>
    <t>85295</t>
  </si>
  <si>
    <t>853</t>
  </si>
  <si>
    <t>Pozostałe zadania w zakresie polityki społecznej</t>
  </si>
  <si>
    <t>85311</t>
  </si>
  <si>
    <t>Rehabilitacja zawodowa i społeczna osób niepełnosprawnych</t>
  </si>
  <si>
    <t>2320</t>
  </si>
  <si>
    <t>Dotacja celowa otrzymana z powiatu na zadania bieżące realizowane na podstawie porozumień (umów) między jednostkami samorządu terytorialnego</t>
  </si>
  <si>
    <t>85321</t>
  </si>
  <si>
    <t>Zespoły do spraw orzekania o niepełnosprawności</t>
  </si>
  <si>
    <t>10 800,00</t>
  </si>
  <si>
    <t>85324</t>
  </si>
  <si>
    <t>Państwowy Fundusz Rehabilitacji Osób Niepełnosprawnych</t>
  </si>
  <si>
    <t>85333</t>
  </si>
  <si>
    <t>Powiatowe urzędy pracy</t>
  </si>
  <si>
    <t>2690</t>
  </si>
  <si>
    <t>Środki z Funduszu Pracy otrzymane na realizację zadań wynikających z odrębnych ustaw</t>
  </si>
  <si>
    <t>854</t>
  </si>
  <si>
    <t>Edukacyjna opieka wychowawcza</t>
  </si>
  <si>
    <t>85403</t>
  </si>
  <si>
    <t>Specjalne ośrodki szkolno-wychowawcze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</si>
  <si>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</si>
  <si>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</si>
  <si>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</si>
  <si>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</si>
  <si>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</si>
  <si>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Rodziny zastępcze</t>
  </si>
  <si>
    <t>2310</t>
  </si>
  <si>
    <t>Dotacja celowa otrzymana z gminy na zadania bieżące realizowane na podstawie porozumień (umów) między jednostkami samorządu terytorialnego</t>
  </si>
  <si>
    <t>85510</t>
  </si>
  <si>
    <t>Działalność placówek opiekuńczo-wychowawczych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</si>
  <si>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</si>
  <si>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</si>
  <si>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</si>
  <si>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</si>
  <si>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razem:</t>
  </si>
  <si>
    <t>majątkowe</t>
  </si>
  <si>
    <t>60014</t>
  </si>
  <si>
    <t>Drogi publiczne powiatowe</t>
  </si>
  <si>
    <t>0760</t>
  </si>
  <si>
    <t>Wpływy z tytułu przekształcenia prawa użytkowania wieczystego w prawo własności</t>
  </si>
  <si>
    <t>Ogółem:</t>
  </si>
  <si>
    <t xml:space="preserve">w tym z tytułu dotacji
i środków na finansowanie wydatków na realizację zadań finansowanych z udziałem środków, o których mowa w art. 5 ust. 1 pkt 2 i 3 
</t>
  </si>
  <si>
    <t>(* kol 2 do wykorzystania fakultatywnego)</t>
  </si>
  <si>
    <t>§
/ 
grupa</t>
  </si>
  <si>
    <t>Plan</t>
  </si>
  <si>
    <t>Z tego:</t>
  </si>
  <si>
    <t>Wydatki bieżące</t>
  </si>
  <si>
    <t>z tego:</t>
  </si>
  <si>
    <t>Wydatki 
majątkowe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</si>
  <si>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</si>
  <si>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</si>
  <si>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</si>
  <si>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</si>
  <si>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</si>
  <si>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</si>
  <si>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</si>
  <si>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</si>
  <si>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</si>
  <si>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</si>
  <si>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</si>
  <si>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</t>
  </si>
  <si>
    <t>na programy finansowane z udziałem środków, o których mowa w art. 5 ust. 1 pkt 2 i 3,</t>
  </si>
  <si>
    <t>01095</t>
  </si>
  <si>
    <t>02002</t>
  </si>
  <si>
    <t>Nadzór nad gospodarką leśną</t>
  </si>
  <si>
    <t>60078</t>
  </si>
  <si>
    <t>Usuwanie skutków klęsk żywiołowych</t>
  </si>
  <si>
    <t>75019</t>
  </si>
  <si>
    <t>Rady powiatów</t>
  </si>
  <si>
    <t>75075</t>
  </si>
  <si>
    <t>Promocja jednostek samorządu terytorialnego</t>
  </si>
  <si>
    <t>75095</t>
  </si>
  <si>
    <t>75405</t>
  </si>
  <si>
    <t>Komendy powiatowe Policji</t>
  </si>
  <si>
    <t>75421</t>
  </si>
  <si>
    <t>Zarządzanie kryzysowe</t>
  </si>
  <si>
    <t>75495</t>
  </si>
  <si>
    <t>757</t>
  </si>
  <si>
    <t>Obsługa długu publicznego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</si>
  <si>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</si>
  <si>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</si>
  <si>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</si>
  <si>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</si>
  <si>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80105</t>
  </si>
  <si>
    <t>Przedszkola specjalne</t>
  </si>
  <si>
    <t>80115</t>
  </si>
  <si>
    <t>Technika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</si>
  <si>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</si>
  <si>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</si>
  <si>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</si>
  <si>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</si>
  <si>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</si>
  <si>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</si>
  <si>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</si>
  <si>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</si>
  <si>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80146</t>
  </si>
  <si>
    <t>Dokształcanie i doskonalenie nauczycieli</t>
  </si>
  <si>
    <t>80148</t>
  </si>
  <si>
    <t>Stołówki szkolne i przedszkolne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</si>
  <si>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</si>
  <si>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</si>
  <si>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</si>
  <si>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</si>
  <si>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80195</t>
  </si>
  <si>
    <t>85149</t>
  </si>
  <si>
    <t>Programy polityki zdrowotnej</t>
  </si>
  <si>
    <t>85195</t>
  </si>
  <si>
    <t>85218</t>
  </si>
  <si>
    <t>Powiatowe centra pomocy rodzinie</t>
  </si>
  <si>
    <t>85220</t>
  </si>
  <si>
    <t>Jednostki specjalistycznego poradnictwa, mieszkania chronione i ośrodki interwencji kryzysowej</t>
  </si>
  <si>
    <t>85395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</si>
  <si>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</si>
  <si>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</si>
  <si>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</si>
  <si>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</si>
  <si>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</si>
  <si>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 o charakterze socjalnym</t>
  </si>
  <si>
    <t>85416</t>
  </si>
  <si>
    <t>Pomoc materialna dla uczniów o charakterze motywacyjnym</t>
  </si>
  <si>
    <t>85417</t>
  </si>
  <si>
    <t>Szkolne schroniska młodzieżowe</t>
  </si>
  <si>
    <t>85446</t>
  </si>
  <si>
    <t>85504</t>
  </si>
  <si>
    <t>Wspieranie rodziny</t>
  </si>
  <si>
    <t>921</t>
  </si>
  <si>
    <t>Kultura i ochrona dziedzictwa narodowego</t>
  </si>
  <si>
    <t>92113</t>
  </si>
  <si>
    <t>Centra kultury i sztuki</t>
  </si>
  <si>
    <t>92116</t>
  </si>
  <si>
    <t>Biblioteki</t>
  </si>
  <si>
    <t>92195</t>
  </si>
  <si>
    <t>926</t>
  </si>
  <si>
    <t>Kultura fizyczna</t>
  </si>
  <si>
    <t>92605</t>
  </si>
  <si>
    <t>Zadania w zakresie kultury fizycznej</t>
  </si>
  <si>
    <t>92695</t>
  </si>
  <si>
    <t>Wydatki ogółem:</t>
  </si>
  <si>
    <t>Lp.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</si>
  <si>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</si>
  <si>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</si>
  <si>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</si>
  <si>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</si>
  <si>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</si>
  <si>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</si>
  <si>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</si>
  <si>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 xml:space="preserve"> przychody wynikające z rozliczenia środków określ. w art. 5 ust. 1 pkt 2 u.f.p. i dotacji na realizację przedsięw. finans. z udziałem tych środków §906</t>
  </si>
  <si>
    <t>kredyty
i pożyczki</t>
  </si>
  <si>
    <t>dotacje i środki pochodzące z innych  źr.*</t>
  </si>
  <si>
    <t>środki wymienione
w art. 5 ust. 1 pkt 2 i 3 u.f.p.</t>
  </si>
  <si>
    <t>kredyty i pożyczki zaciągnięte na realizację zadania pod refundację wydatków</t>
  </si>
  <si>
    <t>1.</t>
  </si>
  <si>
    <t xml:space="preserve">A.
B.
C.
D. </t>
  </si>
  <si>
    <t>Zarząd Dróg Powiatowych w Opatowie</t>
  </si>
  <si>
    <t>wydatki bieżące</t>
  </si>
  <si>
    <t>wydatki majątkowe</t>
  </si>
  <si>
    <t>18.</t>
  </si>
  <si>
    <t>19.</t>
  </si>
  <si>
    <t>20.</t>
  </si>
  <si>
    <t>Starostwo Powiatowe w Opatowie</t>
  </si>
  <si>
    <t>21.</t>
  </si>
  <si>
    <t xml:space="preserve">A.      
B.
C.
D. </t>
  </si>
  <si>
    <t>9.</t>
  </si>
  <si>
    <t>10.</t>
  </si>
  <si>
    <t>23.</t>
  </si>
  <si>
    <t>24.</t>
  </si>
  <si>
    <t>16.</t>
  </si>
  <si>
    <t>Program kompleksowego wsparcia dla rodzin ,,Za życiem'' (2022-2026)</t>
  </si>
  <si>
    <t>Specjalny Ośrodek Szkolno - Wychowawczy - Centrum Autyzmu i Całościowych Zaburzeń Rozwojowych w Niemienicach</t>
  </si>
  <si>
    <t>25.</t>
  </si>
  <si>
    <t xml:space="preserve">A.   
B.
C.
D. </t>
  </si>
  <si>
    <t>26.</t>
  </si>
  <si>
    <t xml:space="preserve">A.     
B.
C.
D. </t>
  </si>
  <si>
    <t>Program wieloletni ,,SENIOR+'' na lata 2015 - 2020 - Dzienny Dom Senior+ w Stodołach - Koloniach - trwałość projektu (2022 - 2024)</t>
  </si>
  <si>
    <t>Dzienny Dom ,,Senior+'' w Stodołach-Koloniach</t>
  </si>
  <si>
    <t>Program wieloletni ,,SENIOR+'' na lata 2015 - 2020 - Klub Senior+ w Ożarowie (2018 - 2025)</t>
  </si>
  <si>
    <t>Klub ,,Senior+'' w Ożarowie</t>
  </si>
  <si>
    <t>Przebudowa, zmiana sposobu użytkowania i termomodernizacja budynku w Ciszycy Górnej z przeznaczeniem na prowadzenie placówki opiekuńczo - wychowawczej typu specjalistyczno - terapeutycznego (2021 - 2024)</t>
  </si>
  <si>
    <t>Otwarta Strefa Aktywności w Powiecie Opatowskim w miejscowości Niemienice -  utrzymanie trwałości projektu (2020 - 2026)</t>
  </si>
  <si>
    <t xml:space="preserve">A.  
B.
C.
D. </t>
  </si>
  <si>
    <t>Otwarta Strefa Aktywności w Powiecie Opatowskim w miejscowości Sulejów -  utrzymanie trwałości projektu (2020 - 2026)</t>
  </si>
  <si>
    <t>Budowa obiektu sportowo - rekreacyjnego na terenie miejscowości Zwola -  utrzymanie trwałości projektu (2019 - 2025)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</si>
  <si>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</si>
  <si>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</si>
  <si>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</si>
  <si>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</si>
  <si>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C. Inne źródła - środki krajowe - kapitał ludzki.</t>
  </si>
  <si>
    <t xml:space="preserve">D. Inne źródła </t>
  </si>
  <si>
    <t>Nazwa zadania inwestycyjnego</t>
  </si>
  <si>
    <t>niewykorzystane środki pieniężne na r-ku bieżącym budżetu określone w odrębnych ustawach     §905¹</t>
  </si>
  <si>
    <t>dotacje i środki pochodzące
z innych  źr.*</t>
  </si>
  <si>
    <t xml:space="preserve">A. 
B.
C. 
D. </t>
  </si>
  <si>
    <t>Zarząd Dróg Powiatowych  w Opatowie</t>
  </si>
  <si>
    <t>2.</t>
  </si>
  <si>
    <t>3.</t>
  </si>
  <si>
    <t>4.</t>
  </si>
  <si>
    <t>5.</t>
  </si>
  <si>
    <t>6.</t>
  </si>
  <si>
    <t>7.</t>
  </si>
  <si>
    <t>8.</t>
  </si>
  <si>
    <t>Powiatowy Urząd  Pracy w Opatowie</t>
  </si>
  <si>
    <t>Razem</t>
  </si>
  <si>
    <t>* Wybrać odpowiednie oznaczenie źródła finansowania:</t>
  </si>
  <si>
    <t xml:space="preserve">C. Inne źródła </t>
  </si>
  <si>
    <t>Lp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</si>
  <si>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</si>
  <si>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</si>
  <si>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</si>
  <si>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</si>
  <si>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</si>
  <si>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</si>
  <si>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Wydatki bieżące:</t>
  </si>
  <si>
    <t>- środki z budżetu j.s.t.</t>
  </si>
  <si>
    <t>- środki z budżetu krajowego</t>
  </si>
  <si>
    <t>- środki z UE oraz innych źródeł zagranicznych</t>
  </si>
  <si>
    <t>Wydatki majątkowe:</t>
  </si>
  <si>
    <t>w tym: kredyty i pożyczki zaciągane na wydatki refundowane ze środków UE</t>
  </si>
  <si>
    <t xml:space="preserve">3. </t>
  </si>
  <si>
    <t>Ogółem wydatki</t>
  </si>
  <si>
    <t>Treść</t>
  </si>
  <si>
    <t>Klasyfikacja §</t>
  </si>
  <si>
    <t>Przychody ogółem:</t>
  </si>
  <si>
    <t>§ 952</t>
  </si>
  <si>
    <t>1.1</t>
  </si>
  <si>
    <t>zaciągnięte w związku z umową zawartą z podmiotem dysponujacym środkami pochodzącymi z budżetu U.E.</t>
  </si>
  <si>
    <t>Przychody z zaciągniętych pożyczek na finansowanie zadań realizowanych z udziałem środków pochodzących z budżetu U.E.</t>
  </si>
  <si>
    <t>§ 903</t>
  </si>
  <si>
    <t>Przychody ze spłat pożyczek udzielonych na finansowanie zadań realizowanych z udziałem środków pochodzących z budżetu U.E.</t>
  </si>
  <si>
    <t>§ 902</t>
  </si>
  <si>
    <t>Pożyczki i kredyty zaciągnięte na rynku zagranicznym, w tym:</t>
  </si>
  <si>
    <t>§ 953</t>
  </si>
  <si>
    <t>5.1</t>
  </si>
  <si>
    <t>§ 931</t>
  </si>
  <si>
    <t>6.1</t>
  </si>
  <si>
    <t>emitowane w związku z umową zawartą z podmiotem dysponujacym środkami pochodzącymi z budżetu U.E.</t>
  </si>
  <si>
    <t>§ 907</t>
  </si>
  <si>
    <t>§ 957</t>
  </si>
  <si>
    <t>§ 950</t>
  </si>
  <si>
    <t>11.</t>
  </si>
  <si>
    <t>Spłaty pożyczek udzielonych</t>
  </si>
  <si>
    <t>§ 951</t>
  </si>
  <si>
    <t>12.</t>
  </si>
  <si>
    <t>§ 905</t>
  </si>
  <si>
    <t>13.</t>
  </si>
  <si>
    <t>§ 906</t>
  </si>
  <si>
    <t>14.</t>
  </si>
  <si>
    <t>Przelewy z rachunku lokat</t>
  </si>
  <si>
    <t>§ 994</t>
  </si>
  <si>
    <t>15.</t>
  </si>
  <si>
    <t xml:space="preserve">Prywatyzacja majątku j.s.t </t>
  </si>
  <si>
    <t>§ 941-44</t>
  </si>
  <si>
    <t>Przychody z tytułu  innych rozliczeń krajowych art. 91a ust. 1 u.f.p</t>
  </si>
  <si>
    <t>§ 955</t>
  </si>
  <si>
    <t>Rozchody ogółem:</t>
  </si>
  <si>
    <t>§ 992</t>
  </si>
  <si>
    <t>zaciągniętych w związku z zawarciem umowy z podmiotem dysponujacym środkami pochodzącymi z budżetu U.E.</t>
  </si>
  <si>
    <t>Spłaty otrzymanych pożyczek krajowych</t>
  </si>
  <si>
    <t>Spłaty pożyczek otrzymanych na finansowanie zadań realizowanych z udziałem środków pochodzących z budżetu U.E.</t>
  </si>
  <si>
    <t>§ 963</t>
  </si>
  <si>
    <t>Pożyczki udzielone na finansowanie zadań realizowanych z udziałem środków pochodzących z budżetu U.E.</t>
  </si>
  <si>
    <t>§ 962</t>
  </si>
  <si>
    <t>Spłaty pożyczek i kredytów zagranicznych, w tym:</t>
  </si>
  <si>
    <t>§ 993</t>
  </si>
  <si>
    <t>§ 982</t>
  </si>
  <si>
    <t>wyemitowanych w związku z zawarciem umowy z podmiotem dysponujacym środkami pochodzącymi z budżetu U.E.</t>
  </si>
  <si>
    <t>§ 965</t>
  </si>
  <si>
    <t>Udzielone pożyczki</t>
  </si>
  <si>
    <t>§ 991</t>
  </si>
  <si>
    <t>Przelewy na rachunki lokat</t>
  </si>
  <si>
    <t>Rozchody z tytułu  innych rozliczeń krajowych art. 91a ust. 1 u.f.p</t>
  </si>
  <si>
    <t>w  złotych</t>
  </si>
  <si>
    <t>Dotacje ogółem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</si>
  <si>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</si>
  <si>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</si>
  <si>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</si>
  <si>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</si>
  <si>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</si>
  <si>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wniesienie wkładów do spółek prawa handlowego</t>
  </si>
  <si>
    <t>wydatki związane z realizacją statutowych zadań</t>
  </si>
  <si>
    <t>Nazwa zadania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</si>
  <si>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</si>
  <si>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</si>
  <si>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</si>
  <si>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</si>
  <si>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</si>
  <si>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</si>
  <si>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Orzekanie o niepełnosprawności</t>
  </si>
  <si>
    <t>Rehabilitacja osób niepełnosprawnych</t>
  </si>
  <si>
    <t>Utrzymanie dzieci w rodzinach</t>
  </si>
  <si>
    <t xml:space="preserve">Utrzymanie dzieci w placówkach </t>
  </si>
  <si>
    <t>Biblioteka publiczna</t>
  </si>
  <si>
    <t>Załącznik nr 10</t>
  </si>
  <si>
    <t>Nazwa jednostki otrzymującej dotacje</t>
  </si>
  <si>
    <t>Zakres</t>
  </si>
  <si>
    <t xml:space="preserve"> Ogółem kwota dotacji</t>
  </si>
  <si>
    <t>I. Dotacje  dla jednostek  sektora finansów publicznych</t>
  </si>
  <si>
    <t>Powiatowy Zakład Transportu w Opatowie</t>
  </si>
  <si>
    <t>Wykonywanie publicznego transportu zbiorowego</t>
  </si>
  <si>
    <t>Kwota dotacji</t>
  </si>
  <si>
    <t>I. Dotacje dla jednostek sektora finansów publicznych</t>
  </si>
  <si>
    <t>Powiatowe Centrum Kultury w Opatowie</t>
  </si>
  <si>
    <t>Organizowanie i prowadzenie działalności kulturalnej, turystycznej i rekreacyjnej</t>
  </si>
  <si>
    <t>II. Dotacje dla jednostek spoza sektora finansów publicznych</t>
  </si>
  <si>
    <t>Szkoły Niepubliczne</t>
  </si>
  <si>
    <t>Działalność oświatowa</t>
  </si>
  <si>
    <t>Stowarzyszenie Akademia Pomysłu w Bidzinach (WTZ Bidziny)</t>
  </si>
  <si>
    <t>Lokalna Grupa Działania Powiatu Opatowskiego (WTZ Czekarzewice Drugie)</t>
  </si>
  <si>
    <t>Powiaty, w których przebywają dzieci w rodzinach zastępczych</t>
  </si>
  <si>
    <t xml:space="preserve">Zwrot kosztów utrzymania dzieci </t>
  </si>
  <si>
    <t>Urząd Miasta i Gminy w Opatowie</t>
  </si>
  <si>
    <t>Dofinansowanie utrzymania biblioteki</t>
  </si>
  <si>
    <t>Organizacja pożytku publicznego</t>
  </si>
  <si>
    <t>Realizacja zadań w ramach nieodpłatnej pomocy prawnej</t>
  </si>
  <si>
    <t>Załącznik nr 13</t>
  </si>
  <si>
    <t>Wyszczególnienie</t>
  </si>
  <si>
    <t>Przychody</t>
  </si>
  <si>
    <t>Koszty</t>
  </si>
  <si>
    <t>ogółem</t>
  </si>
  <si>
    <t>w tym: dotacja
z budżetu</t>
  </si>
  <si>
    <t xml:space="preserve">w tym: </t>
  </si>
  <si>
    <t>przedmiotowa</t>
  </si>
  <si>
    <t>na pierwsze wyposażenie</t>
  </si>
  <si>
    <t>celowa na zadania realizowane z udziałem środków UE</t>
  </si>
  <si>
    <t>celowa na inwestycje</t>
  </si>
  <si>
    <t>wpłata do budżetu</t>
  </si>
  <si>
    <t>Stan środków finansowych na początek roku</t>
  </si>
  <si>
    <t>Dochody</t>
  </si>
  <si>
    <t>Wydatki</t>
  </si>
  <si>
    <t>Stan środków finansowych na koniec roku</t>
  </si>
  <si>
    <t>Zespół Szkół Nr 1 w Opatowie</t>
  </si>
  <si>
    <t>Zespół Szkół Nr 2 w Opatowie</t>
  </si>
  <si>
    <t>Zespół Szkół w Ożarowie</t>
  </si>
  <si>
    <t>300,00</t>
  </si>
  <si>
    <t>2 400,00</t>
  </si>
  <si>
    <t>400,00</t>
  </si>
  <si>
    <t>752</t>
  </si>
  <si>
    <t>Obrona narodowa</t>
  </si>
  <si>
    <t>75224</t>
  </si>
  <si>
    <t>Kwalifikacja wojskowa.</t>
  </si>
  <si>
    <t>0620</t>
  </si>
  <si>
    <t>Wpływy z opłat za zezwolenia, akredytacje oraz opłaty ewidencyjne, w tym opłaty za częstotliwości</t>
  </si>
  <si>
    <t>76 800,00</t>
  </si>
  <si>
    <t>6370</t>
  </si>
  <si>
    <t>Środki otrzymane z Rządowego Funduszu Polski Ład: Program Inwestycji Strategicznych na realizację zadań inwestycyjnych</t>
  </si>
  <si>
    <t/>
  </si>
  <si>
    <t>17.</t>
  </si>
  <si>
    <t>niewykorzystane środki pieniężne na r-ku bieżącym budżetu określone w odrębnych ustawach §905¹</t>
  </si>
  <si>
    <t>¹ Wykazać m.in. środki z Funduszu Dróg Samorządowych i Rządowego Funduszu Inwestycji Lokalnych</t>
  </si>
  <si>
    <t>² Wybrać odpowiednie oznaczenie źródła finansowania:</t>
  </si>
  <si>
    <t xml:space="preserve">Zakup piaskarki (nowej) </t>
  </si>
  <si>
    <t>22.</t>
  </si>
  <si>
    <t>Dochody i wydatki związane z realizacją zadań z zakresu administracji rządowej i innych zadań zleconych odrębnymi ustawami w 2024 r.</t>
  </si>
  <si>
    <t>Wydatki
na 2024 r.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</si>
  <si>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</si>
  <si>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</si>
  <si>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</si>
  <si>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</si>
  <si>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</si>
  <si>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</si>
  <si>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</si>
  <si>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</si>
  <si>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</si>
  <si>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Powiatowy Środowiskowy Dom Samopomocy typu A, B, C, D  w Opatowie</t>
  </si>
  <si>
    <t>Rozbudowa budynku użyteczności publicznej - budowa szybu windowego przy ul. Szpitalnej 4 (D) (2023-2024)</t>
  </si>
  <si>
    <t>31.</t>
  </si>
  <si>
    <t>Dom Pomocy Społecznej w Czachowie</t>
  </si>
  <si>
    <t>Przystosowanie ciągów komunikacyjnych do korzystania przez osoby niepełnosprawne z wymianą drzwi wewnętrznych (2023-2024)</t>
  </si>
  <si>
    <t>30.</t>
  </si>
  <si>
    <t>29.</t>
  </si>
  <si>
    <t>28.</t>
  </si>
  <si>
    <t>27.</t>
  </si>
  <si>
    <t>Projekt ,,Dziś uczeń - jutro student'' (2023-2027)</t>
  </si>
  <si>
    <t>Umowa na korzystanie z systemu LEX (2023-2024)</t>
  </si>
  <si>
    <t>Modernizacja ewidencji gruntów i budynków obrębu Łopatno gm. Iwaniska, powiat opatowski (wraz z inspektorem nadzoru) (2023-2024)</t>
  </si>
  <si>
    <t>Remont drogi powiatowej nr 1576T (stary nr 0763T) gr. woj. świętokrzyskiego - Ciszyca Górna - Maruszów - Linów w m. Słupia Nadbrzeżna od km 12+101 do km 12+981 na odcinku o dł. 0,880 km (2023-2024)</t>
  </si>
  <si>
    <t>Remont drogi powiatowej nr 1551T (stary nr 0722T) Mydłów - Przepiórów - Konary Kolonia w m. Przepiórów w km 2+948 – 3+100 odc. dł. 0,152 km (2023-2024)</t>
  </si>
  <si>
    <t>Przebudowa drogi powiatowej nr 1551T (stary nr 0722T) Mydłów - Przepiórów - Konary Kolonia w m. Przepiórów, Borków w km 2+318 – 2+948 odc. dł. 0,630 km  (2023-2024)</t>
  </si>
  <si>
    <t>Limity wydatków na wieloletnie przedsięwzięcia planowane do poniesienia w 2024 roku</t>
  </si>
  <si>
    <t>rok budżetowy 2024 (8+9+10+11)</t>
  </si>
  <si>
    <t xml:space="preserve"> Plan dochodów gromadzonych na wydzielonym rachunku jednostki budżetowej i wydatki nimi finansowane w 2024 roku</t>
  </si>
  <si>
    <t>Dochody i wydatki związane z realizacją zadań z zakresu administracji rządowej realizowanych na podstawie porozumień z organami administracji rządowej w 2024 r.</t>
  </si>
  <si>
    <t xml:space="preserve">A. 216 480,00     
B.
C.
D. </t>
  </si>
  <si>
    <t xml:space="preserve">A. 76 800,00    
B.
C.
D. </t>
  </si>
  <si>
    <t>Dochody i wydatki związane z realizacją zadań realizowanych na podstawie porozumień (umów) między jednostkami samorządu terytorialnego w 2024 r.</t>
  </si>
  <si>
    <t>Plan przychodów i kosztów samorządowych zakładów budżetowych na 2024 r.</t>
  </si>
  <si>
    <t>Dotacje przedmiotowe w 2024 roku</t>
  </si>
  <si>
    <t>Projekt ,,Dziś uczeń - jutro student''</t>
  </si>
  <si>
    <t>Działanie 08.03 Wysoka jakośc edukacji ponadpodstawowej ogólnej</t>
  </si>
  <si>
    <t>Priorytet 8. Edukacja na wszystkich etapach życia</t>
  </si>
  <si>
    <t>2023-2027</t>
  </si>
  <si>
    <t>Program regionalny Fundusze Europejskie dla Świętokrzyskiego 2021 - 2027</t>
  </si>
  <si>
    <t>Wydatki na programy i projekty realizowane ze środków pochodzących z budżetu Unii Europejskiej oraz innych źródeł zagranicznych, niepodlegających zwrotowi na 2024 rok</t>
  </si>
  <si>
    <t>Wydatki w roku budżetowym 2024</t>
  </si>
  <si>
    <t xml:space="preserve">A. 428 725,00  
B.
C.
D. </t>
  </si>
  <si>
    <t xml:space="preserve">A. 247 810,00  
B.
C.
D. </t>
  </si>
  <si>
    <t>Zakup samochodu służbowego</t>
  </si>
  <si>
    <t>Zadania inwestycyjne roczne w 2024 r.</t>
  </si>
  <si>
    <t>rok budżetowy 2024 (7+8+9+10)</t>
  </si>
  <si>
    <t>Powiat Sandomierz (WTZ Piotrowice)</t>
  </si>
  <si>
    <t>Dotacje celowe w 2024 roku</t>
  </si>
  <si>
    <t>2023-2024</t>
  </si>
  <si>
    <t>Projekt ,,Mobilność zagraniczna oknem na świat''</t>
  </si>
  <si>
    <t>Program Fundusze Europejskie dla Rozwoju Społecznego 2021 - 2027</t>
  </si>
  <si>
    <t>Dotacje podmiotowe w 2024 roku</t>
  </si>
  <si>
    <t>Dom Pomocy Społecznej w Sobowie</t>
  </si>
  <si>
    <t>Przebudowa łazienek  oraz modernizacja ciągów komunikacyjnych na budynku mieszkalnym damskim</t>
  </si>
  <si>
    <t>Projekt ,,Mobilność zagraniczna oknem na świat'' (2023-2024)</t>
  </si>
  <si>
    <t>Zakup urządzenia wielofunkcyjnego dla Wydziału Geodezji i Kartografii</t>
  </si>
  <si>
    <t>Zakup plotera wieloformatowego ze skanerem A1 dla Wydziału Geodezji i Kartografii</t>
  </si>
  <si>
    <t>Zakup traktora rolniczego z pługiem przednim odśnieżnym (nowy)</t>
  </si>
  <si>
    <t>01009</t>
  </si>
  <si>
    <t>Gminna spółka wodna</t>
  </si>
  <si>
    <t>Bieżące utrzymanie wód i urządzeń wodnych</t>
  </si>
  <si>
    <t>Opracowanie ,,Programu Ochrony Środowiska dla Powiatu Opatowskiego na lata 2024 - 2027 z perspektywą do 2031 r.'' wraz z prognozą oddziaływania na środowisko (2023-2024)</t>
  </si>
  <si>
    <t>Przebudowa części parteru budynku Zespołu Szkół Nr 2 w Opatowie ze zmianą sposobu użytkowania na bursę szkolną (2023 - 2024)</t>
  </si>
  <si>
    <t xml:space="preserve">A. 1 864 986,00  
B.
C.
D. </t>
  </si>
  <si>
    <t>Termomodernizacja budynków Domu Pomocy Społecznej w Czachowie (2020-2024)</t>
  </si>
  <si>
    <t>Przebudowa układu pomieszczeń budynku Starostwa Powiatowego w Opatowie oraz dostosowanie budynku do przepisów przeciwpożarowych (2020-2024)</t>
  </si>
  <si>
    <t xml:space="preserve">Zakup planu tyflograficznego (do zawieszenia na ścianie) na potrzeby zapewnienia dostępności osobom ze szczególnymi potrzebami </t>
  </si>
  <si>
    <t>Wykonanie dokumentacji projektowej dla zadania pn. ,,Przebudowa drogi powiatowej nr 1574T w m. Karsy polegająca na budowie chodnika  o dł. ok. 1,100 km, oraz regulacji stanu prawnego pasa drogowego'' (2023-2024)</t>
  </si>
  <si>
    <t>Wykonanie dokumentacji projektowej dla zadania pn. ,,Przebudowa obiektu mostowego o nr ewid. 30000612 położonego w m. Łężyce w ciągu drogi powiatowej nr 1535T Opatów - Jałowęsy - Niemienice w km 5+262'' (2023-2024)</t>
  </si>
  <si>
    <t>Wykonanie dokumentacji projektowej dla zadania pn. ,,Przebudowa DP nr 1537T gr. pow. opatowskiego - Wszachów - Iwaniska w m. Wszachów od km 1+740 do km 2+160 odc. dł. ok. 0,420 km'' (2023-2024)</t>
  </si>
  <si>
    <t xml:space="preserve">Wykonanie dokumentacji projektowej dla zadania pn. ,,Przebudowa obiektu mostowego w ciągu DP nr 1559T o nr ewid. (JNI): 30000606 w km 2+952 w m. Karwów wraz z dojazdami'' </t>
  </si>
  <si>
    <t>Przebudowa dróg powiatowych na terenie Powiatu Opatowskiego (2023-2024)</t>
  </si>
  <si>
    <t xml:space="preserve">A. 7 972 891,00 PŁ
B.
C.
D. </t>
  </si>
  <si>
    <t xml:space="preserve">A. 207 503,00 RFRD
B.
C.
D. </t>
  </si>
  <si>
    <t xml:space="preserve">A. 414 876,00 RFRD
B.
C.
D. </t>
  </si>
  <si>
    <t xml:space="preserve">A. 215 555,00 RFRD
B.
C.
D. </t>
  </si>
  <si>
    <t xml:space="preserve">A. 445 368,00
B.
C.
D. </t>
  </si>
  <si>
    <t xml:space="preserve">A. 761 185,00 RFRD
B.
C.
D. </t>
  </si>
  <si>
    <t xml:space="preserve">A. 274 024,00 RFRD
B.
C.
D. </t>
  </si>
  <si>
    <t xml:space="preserve">A. 387 741,00 RFRD
B.
C.
D. </t>
  </si>
  <si>
    <t xml:space="preserve">A. 922 434,00 RFRD
B.
C.
D. </t>
  </si>
  <si>
    <t xml:space="preserve">A. 379 049,00 RFRD
B.
C.
D. </t>
  </si>
  <si>
    <t xml:space="preserve">A. 377 239,00 RFRD
B.
C.
D. </t>
  </si>
  <si>
    <t xml:space="preserve">A. 386 134,00 RFRD
B.
C.
D. </t>
  </si>
  <si>
    <t xml:space="preserve">A. 339 690,00 RFRD
B.
C.
D. </t>
  </si>
  <si>
    <t xml:space="preserve">A. 827 927,00 RFRD
B.
C.
D. </t>
  </si>
  <si>
    <t>Parafia rzymsko - katolicka</t>
  </si>
  <si>
    <t>Budowa przejścia dla pieszych wraz z budową chodników w obrębie oddział. przejścia dla pieszych w ciągu drogi powiatowej nr 1587T (0776T) w m. Ujazd na odc. o dł. 0,146 km (2022-2024)</t>
  </si>
  <si>
    <t>Przebudowa przejścia dla pieszych wraz z budową chodnika w obrębie oddział. przejścia dla pieszych w ciągu drogi powiatowej nr 1545T (0716T) w m. Baćkowice na odc. o dł.0,079 km (2022-2024)</t>
  </si>
  <si>
    <t>Przebudowa przejść dla pieszych wraz z budową chodników w obrębie oddział. przejść dla pieszych w ciągu dróg powiatowych nr 1549T (0720T) i 1554T (0725T) w m. Włostów na odc. o dł. 0,200 km (2022-2024)</t>
  </si>
  <si>
    <t>Przebudowa przejść dla pieszych wraz z budową chodników w obrębie oddz. przejść dla pieszych w ciągu drogi powiatowej nr 1549T (0720T) i 1551T (0722T) w m. Mydłów (2022-2024)</t>
  </si>
  <si>
    <t>Budowa przejścia dla pieszych wraz z budową chodników w obrębie oddział. przejścia dla pieszych w ciągu drogi powiatowej nr 1519T (0685T) w m. Jakubowice na odc. o dł. 0,119 km (2022-2024)</t>
  </si>
  <si>
    <t>Budowa przejścia dla pieszych wraz z budową chodników w obrębie oddział. przejścia dla pieszych w ciągu drogi powiatowej nr 1519T (0685T) w m. Jakubowice na odc. o dł. 0,200 (2022-2024)</t>
  </si>
  <si>
    <t>Przebudowa drogi powiatowej nr 1533T w m. Sadowie na odc. o dł.0,200 km polegająca na budowie przejścia dla pieszych na wysokości ośrodka zdrowia NFZ oraz budowa chodnika w obrębie oddział. przejścia dla pieszych (2022-2024)</t>
  </si>
  <si>
    <t>Przebudowa drogi powiatowej nr 1533T w m. Sadowie na odc. o dł.0,200 km polegająca na budowie przejścia dla pieszych na wysokości szkoły podstawowej oraz budowa chodnika w obrębie oddział. przejścia dla pieszych (2022-2024)</t>
  </si>
  <si>
    <t>Budowa przejścia dla pieszych wraz z budową chodników w obrębie oddział. przejścia dla pieszych w ciągu drogi powiatowej nr 1520T (0686T) w m. Ciszyca Górna na odc. o dł. 0,200 km (2022-2024)</t>
  </si>
  <si>
    <t>Budowa przejścia dla pieszych wraz z budową chodników w obrębie oddział. przejścia dla pieszych w ciągu dróg powiatowych nr 1520T (0686T)  i 1576T (0763T) w m. Ciszyca Górna na odc. o łącz. dł. 0,332 km (2022-2024)</t>
  </si>
  <si>
    <t>Prace konserwatorskie obiektów zabytkowych</t>
  </si>
  <si>
    <t xml:space="preserve"> </t>
  </si>
  <si>
    <t>Przychody i rozchody budżetu w 2024 r.</t>
  </si>
  <si>
    <t>Kwota 2024 r.</t>
  </si>
  <si>
    <t>Zakup i montaż centrali telefonicznej</t>
  </si>
  <si>
    <t xml:space="preserve">A. 1 690 449,00    
B.
C.
D. </t>
  </si>
  <si>
    <t>Budowa Świętokrzyskiego Centrum Przedsiębiorczości Rolniczej (2020-2025)</t>
  </si>
  <si>
    <t>Dokończenie budowy w Szpitalu Św. Leona w Opatowie bud. A wraz z  dostosowaniem budynku do przepisów przeciwpożarowych (2020-2024)</t>
  </si>
  <si>
    <t>Historia ze smakiem – wzmocnienie i wykorzystanie potencjału  turystyczno - kulturalnego Powiatu Opatowskiego (2023 -2024)</t>
  </si>
  <si>
    <t>Przebudowa wraz ze zmianą sposobu użytkowania części pomieszczeń  zlokalizowanych na parterze Budynku C położonego przy ul. Szpitalnej 4 w Opatowie na potrzeby Zakładu Podstawowej Opieki Zdrowotnej (2021-2024)</t>
  </si>
  <si>
    <t>32.</t>
  </si>
  <si>
    <t>Wymiana drzwi wewnętrznych w budynku użyteczności publicznej Starostwa Powiatowego w Opatowie w celu dostosowania obiektu do potrzeb osób niepełnosprawnych – likwidacja barier architektonicznych w przestrzeni komunikacyjnej budynku (2023-2024)</t>
  </si>
  <si>
    <t>Zakup licencji na program antywirusowy</t>
  </si>
  <si>
    <t>Projekt ,,Profesjonaliści z regionu opatowskiego - podniesienie jakości szkolnictwa branżowego'' (2024-2025)</t>
  </si>
  <si>
    <t xml:space="preserve">A. 203 475,41      
B.
C.
D. </t>
  </si>
  <si>
    <t>Działanie 08.04 Rozwój szkolnictwa branżowego</t>
  </si>
  <si>
    <t>Projekt ,,Profesjonaliści z regionu opatowskiego - podniesienie jakości szkolnictwa branżowego''</t>
  </si>
  <si>
    <t>2024-2025</t>
  </si>
  <si>
    <t>3 482 351,00</t>
  </si>
  <si>
    <t>2 544 463,00</t>
  </si>
  <si>
    <t>2 384 463,00</t>
  </si>
  <si>
    <t>160 000,00</t>
  </si>
  <si>
    <t>928 288,00</t>
  </si>
  <si>
    <t>2700</t>
  </si>
  <si>
    <t>Środki na dofinansowanie własnych zadań bieżących gmin, powiatów (związków gmin, związków powiatowo-gminnych,związków powiatów), samorządów województw, pozyskane z innych źródeł</t>
  </si>
  <si>
    <t>9 600,00</t>
  </si>
  <si>
    <t>6 000,00</t>
  </si>
  <si>
    <t>2 300,00</t>
  </si>
  <si>
    <t>235 400,00</t>
  </si>
  <si>
    <t>81 000,00</t>
  </si>
  <si>
    <t>2360</t>
  </si>
  <si>
    <t>Dochody jednostek samorządu terytorialnego związane z realizacją zadań z zakresu administracji rządowej oraz innych zadań zleconych ustawami</t>
  </si>
  <si>
    <t>142 000,00</t>
  </si>
  <si>
    <t>1 750 000,00</t>
  </si>
  <si>
    <t>1 070 000,00</t>
  </si>
  <si>
    <t>700 000,00</t>
  </si>
  <si>
    <t>370 000,00</t>
  </si>
  <si>
    <t>680 000,00</t>
  </si>
  <si>
    <t>440 400,00</t>
  </si>
  <si>
    <t>267 000,00</t>
  </si>
  <si>
    <t>173 000,00</t>
  </si>
  <si>
    <t>68 311,00</t>
  </si>
  <si>
    <t>34 711,00</t>
  </si>
  <si>
    <t>33 600,00</t>
  </si>
  <si>
    <t>6 378 246,00</t>
  </si>
  <si>
    <t>140 712,00</t>
  </si>
  <si>
    <t>12 429 619,00</t>
  </si>
  <si>
    <t>913 000,00</t>
  </si>
  <si>
    <t>530 000,00</t>
  </si>
  <si>
    <t>2 000,00</t>
  </si>
  <si>
    <t>23 000,00</t>
  </si>
  <si>
    <t>Wpływy z opłat za wydanie prawa jazdy oraz innych dokumentów uprawniających do kierowania pojazdami</t>
  </si>
  <si>
    <t>8 000,00</t>
  </si>
  <si>
    <t>11 516 619,00</t>
  </si>
  <si>
    <t>9 212 098,00</t>
  </si>
  <si>
    <t>2 304 521,00</t>
  </si>
  <si>
    <t>75 084 141,00</t>
  </si>
  <si>
    <t>44 727 924,00</t>
  </si>
  <si>
    <t>24 210 948,00</t>
  </si>
  <si>
    <t>5 645 269,00</t>
  </si>
  <si>
    <t>2 122 715,74</t>
  </si>
  <si>
    <t>1 906 235,74</t>
  </si>
  <si>
    <t>203 475,41</t>
  </si>
  <si>
    <t>216 480,00</t>
  </si>
  <si>
    <t>34 849 206,00</t>
  </si>
  <si>
    <t>32 820 369,00</t>
  </si>
  <si>
    <t>27 324 460,00</t>
  </si>
  <si>
    <t>28 513,00</t>
  </si>
  <si>
    <t>5 438 496,00</t>
  </si>
  <si>
    <t>1 901 481,00</t>
  </si>
  <si>
    <t>264 990,00</t>
  </si>
  <si>
    <t>1 636 491,00</t>
  </si>
  <si>
    <t>127 356,00</t>
  </si>
  <si>
    <t>21 480,00</t>
  </si>
  <si>
    <t>25 480,00</t>
  </si>
  <si>
    <t>3 596,00</t>
  </si>
  <si>
    <t>260 850,00</t>
  </si>
  <si>
    <t>954 832,00</t>
  </si>
  <si>
    <t>944 032,00</t>
  </si>
  <si>
    <t>315 642,00</t>
  </si>
  <si>
    <t>219 000,00</t>
  </si>
  <si>
    <t>87 000,00</t>
  </si>
  <si>
    <t>120 000,00</t>
  </si>
  <si>
    <t>7 531 347,00</t>
  </si>
  <si>
    <t>306 149,00</t>
  </si>
  <si>
    <t>230 333,00</t>
  </si>
  <si>
    <t>75 816,00</t>
  </si>
  <si>
    <t>7 225 198,00</t>
  </si>
  <si>
    <t>805 321,00</t>
  </si>
  <si>
    <t>6 419 877,00</t>
  </si>
  <si>
    <t>508 000,00</t>
  </si>
  <si>
    <t>13 289 237,00</t>
  </si>
  <si>
    <t>6290</t>
  </si>
  <si>
    <t>Środki na dofinansowanie własnych inwestycji gmin, powiatów (związków gmin, zwiazków powiatowo-gminnych, związków powiatów), samorządów województw, pozyskane z innych źródeł</t>
  </si>
  <si>
    <t>5 316 346,00</t>
  </si>
  <si>
    <t>7 972 891,00</t>
  </si>
  <si>
    <t>7 500,00</t>
  </si>
  <si>
    <t>676 535,00</t>
  </si>
  <si>
    <t>247 810,00</t>
  </si>
  <si>
    <t>6350</t>
  </si>
  <si>
    <t>Środki otrzymane z państwowych funduszy celowych na finansowanie lub dofinansowanie kosztów realizacji inwestycji i zakupów inwestycyjnych jednostek sektora finansów publicznych</t>
  </si>
  <si>
    <t>428 725,00</t>
  </si>
  <si>
    <t>1 864 986,00</t>
  </si>
  <si>
    <t>1 690 449,00</t>
  </si>
  <si>
    <t>976 621,00</t>
  </si>
  <si>
    <t>92120</t>
  </si>
  <si>
    <t>Ochrona zabytków i opieka nad zabytkami</t>
  </si>
  <si>
    <t>6090</t>
  </si>
  <si>
    <t>Środki z Funduszu Przeciwdziałania COVID-19 na finansowanie lub dofinansowanie kosztów realizacji inwestycji i zakupów inwestycyjnych związanych z przeciwdziałaniem COVID-19</t>
  </si>
  <si>
    <t>Dochody budżetu powiatu na 2024 rok</t>
  </si>
  <si>
    <t>Wydatki budżetu powiatu na 2024 rok</t>
  </si>
  <si>
    <t>Spółki wodne</t>
  </si>
  <si>
    <t>85111</t>
  </si>
  <si>
    <t>Szpitale ogólne</t>
  </si>
  <si>
    <t>85326</t>
  </si>
  <si>
    <t>Fundusz Solidarnościowy</t>
  </si>
  <si>
    <r>
      <t>Kredyty</t>
    </r>
    <r>
      <rPr>
        <sz val="8"/>
        <rFont val="Calibri"/>
        <family val="2"/>
      </rPr>
      <t xml:space="preserve"> zaciągnięte na rynku krajowym, w tym:</t>
    </r>
  </si>
  <si>
    <r>
      <t>Pożyczki</t>
    </r>
    <r>
      <rPr>
        <sz val="8"/>
        <rFont val="Calibri"/>
        <family val="2"/>
      </rPr>
      <t xml:space="preserve"> zaciągnięte na rynku krajowym</t>
    </r>
  </si>
  <si>
    <r>
      <t>Papiery wartościowe (obligacje)</t>
    </r>
    <r>
      <rPr>
        <sz val="8"/>
        <rFont val="Calibri"/>
        <family val="2"/>
      </rPr>
      <t xml:space="preserve"> </t>
    </r>
    <r>
      <rPr>
        <u val="single"/>
        <sz val="8"/>
        <rFont val="Calibri"/>
        <family val="2"/>
      </rPr>
      <t xml:space="preserve">których </t>
    </r>
    <r>
      <rPr>
        <b/>
        <u val="single"/>
        <sz val="8"/>
        <rFont val="Calibri"/>
        <family val="2"/>
      </rPr>
      <t>zbywalność jest ograniczona</t>
    </r>
    <r>
      <rPr>
        <sz val="8"/>
        <rFont val="Calibri"/>
        <family val="2"/>
      </rPr>
      <t>, w tym:</t>
    </r>
  </si>
  <si>
    <r>
      <t xml:space="preserve">Papiery wartościowe (obligacje) </t>
    </r>
    <r>
      <rPr>
        <u val="single"/>
        <sz val="8"/>
        <rFont val="Calibri"/>
        <family val="2"/>
      </rPr>
      <t>dopuszczone do obrotu zorganizowanego</t>
    </r>
    <r>
      <rPr>
        <sz val="8"/>
        <rFont val="Calibri"/>
        <family val="2"/>
      </rPr>
      <t>, czyli takie, dla których istnieje płynny rynek wtórny</t>
    </r>
  </si>
  <si>
    <r>
      <t>Przychody</t>
    </r>
    <r>
      <rPr>
        <sz val="8"/>
        <rFont val="Calibri"/>
        <family val="2"/>
      </rPr>
      <t xml:space="preserve"> z tytułu zacjągniętych pożyczek i kredytów oraz wyemitowanych papierów wartościowych </t>
    </r>
    <r>
      <rPr>
        <b/>
        <sz val="8"/>
        <rFont val="Calibri"/>
        <family val="2"/>
      </rPr>
      <t>na spłatę wcześniej zacjągnietych zobowiązań</t>
    </r>
  </si>
  <si>
    <r>
      <t>Nadwyżka z lat ubiegłych</t>
    </r>
    <r>
      <rPr>
        <sz val="8"/>
        <rFont val="Calibri"/>
        <family val="2"/>
      </rPr>
      <t xml:space="preserve"> (pomniejszona o środki, o których mowa w art.. 217 ust. 2 pkt 8 u.f.p.)</t>
    </r>
  </si>
  <si>
    <r>
      <t>Wolne środki</t>
    </r>
    <r>
      <rPr>
        <sz val="8"/>
        <rFont val="Calibri"/>
        <family val="2"/>
      </rPr>
      <t xml:space="preserve"> art. 217 ust. 2 pkt. 6 u.f.p.</t>
    </r>
  </si>
  <si>
    <r>
      <t>Przychody z niewykorzystanych środków pieniężnych</t>
    </r>
    <r>
      <rPr>
        <sz val="8"/>
        <rFont val="Calibri"/>
        <family val="2"/>
      </rPr>
      <t xml:space="preserve"> na rachunku bieżącym budżetu, wynikających z rozliczenia dochodów i wydatków nimi finansowanych </t>
    </r>
    <r>
      <rPr>
        <b/>
        <sz val="8"/>
        <rFont val="Calibri"/>
        <family val="2"/>
      </rPr>
      <t>związanych ze szczególnymi zasadami wykonania budżetu</t>
    </r>
    <r>
      <rPr>
        <sz val="8"/>
        <rFont val="Calibri"/>
        <family val="2"/>
      </rPr>
      <t xml:space="preserve"> określonymi w odrębnych ustawach</t>
    </r>
  </si>
  <si>
    <r>
      <t>Przychody wynikające z rozliczenia</t>
    </r>
    <r>
      <rPr>
        <sz val="8"/>
        <rFont val="Calibri"/>
        <family val="2"/>
      </rPr>
      <t xml:space="preserve"> </t>
    </r>
    <r>
      <rPr>
        <b/>
        <sz val="8"/>
        <rFont val="Calibri"/>
        <family val="2"/>
      </rPr>
      <t>środków określonych w art. 5 ust. 1 pkt 2</t>
    </r>
    <r>
      <rPr>
        <sz val="8"/>
        <rFont val="Calibri"/>
        <family val="2"/>
      </rPr>
      <t xml:space="preserve"> u.f.p. i dotacji na realizację programu, projekt lub zadania finansowanego z udziałem tych środków</t>
    </r>
  </si>
  <si>
    <r>
      <t>Spłaty otrzymanych kredytów krajowych</t>
    </r>
    <r>
      <rPr>
        <sz val="8"/>
        <rFont val="Calibri"/>
        <family val="2"/>
      </rPr>
      <t>, w tym:</t>
    </r>
  </si>
  <si>
    <r>
      <t xml:space="preserve">Wykup obligacji komunalnych, </t>
    </r>
    <r>
      <rPr>
        <b/>
        <u val="single"/>
        <sz val="8"/>
        <rFont val="Calibri"/>
        <family val="2"/>
      </rPr>
      <t>których zbywalność jest ograniczona</t>
    </r>
    <r>
      <rPr>
        <b/>
        <sz val="8"/>
        <rFont val="Calibri"/>
        <family val="2"/>
      </rPr>
      <t>,</t>
    </r>
    <r>
      <rPr>
        <sz val="8"/>
        <rFont val="Calibri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</si>
  <si>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Calibri"/>
        <family val="2"/>
      </rPr>
      <t>dopuszczonych do obrotu zorganizowanego</t>
    </r>
    <r>
      <rPr>
        <sz val="8"/>
        <rFont val="Calibri"/>
        <family val="2"/>
      </rPr>
      <t>, czyli takie, dla których istnieje płynny rynek wtórny</t>
    </r>
  </si>
  <si>
    <r>
      <t xml:space="preserve">Wcześniejsza splata istniejącego długu </t>
    </r>
    <r>
      <rPr>
        <sz val="8"/>
        <rFont val="Calibri"/>
        <family val="2"/>
      </rPr>
      <t>jst.</t>
    </r>
  </si>
  <si>
    <t>Dom Pomocy Społecznej w Zochcinku</t>
  </si>
  <si>
    <t>Zakup pralnicowirówki wolnostojącej</t>
  </si>
  <si>
    <t>Powiat Ostrowiec Św. (WTZ Miłkowska Karczma)</t>
  </si>
  <si>
    <t>1 356 502,74</t>
  </si>
  <si>
    <t>1 153 027,33</t>
  </si>
  <si>
    <t>766 213,00</t>
  </si>
  <si>
    <t>549 733,00</t>
  </si>
  <si>
    <t>1 986 356,00</t>
  </si>
  <si>
    <t>455 032,00</t>
  </si>
  <si>
    <t>147 230 804,74</t>
  </si>
  <si>
    <t>630</t>
  </si>
  <si>
    <t>Turystyka</t>
  </si>
  <si>
    <t>63095</t>
  </si>
  <si>
    <t>90095</t>
  </si>
  <si>
    <t>Opracowanie dokumentacji projektowej wraz z opracowaniem map do celów projektowych „Przebudowa DP nr 1566T i 1588T w m. Usarzów na dł. ok. 1,800 km” (2023-2024)</t>
  </si>
  <si>
    <t>Opracowanie dokumentacji projektowej wraz z opracowaniem map do celów projektowych „Przebudowa DP nr 1551T w m. Borków, Mydłów na dł. ok. 2,095 km” (2023-2024)</t>
  </si>
  <si>
    <t>Usługi doradcze w zakresie przygotowania projektu realizowanego z konkursu grantowego Cyberbezpieczny Samorząd’’ (2023-2024)</t>
  </si>
  <si>
    <t>46.</t>
  </si>
  <si>
    <t>Opracowanie Strategii Rozwoju Elektromobilności Powiatu Opatowskiego na lata 2023 - 2035 (2023 - 2024)</t>
  </si>
  <si>
    <t>Umowa w zakresie przygotowania i złożenia projektu Strategicznego partnerstwa OSI Doliny Wisły oraz prowadzenia spraw bieżących Partnerstwa OSI Dolina Wisły, związanych z tym projektem (2023 - 2024)</t>
  </si>
  <si>
    <t>42.</t>
  </si>
  <si>
    <t>43.</t>
  </si>
  <si>
    <t>44.</t>
  </si>
  <si>
    <t>45.</t>
  </si>
  <si>
    <t>22 059 968,00</t>
  </si>
  <si>
    <t>22 052 468,00</t>
  </si>
  <si>
    <t>40 557 796,00</t>
  </si>
  <si>
    <t>187 788 600,74</t>
  </si>
  <si>
    <t xml:space="preserve">A. 22 052 468,00     
B.
C.
D. </t>
  </si>
  <si>
    <t>do uchwały Rady Powiatu w Opatowie Nr LXXXVIII.103.2023</t>
  </si>
  <si>
    <t>z dnia 28 grudnia 2023 r.</t>
  </si>
  <si>
    <t xml:space="preserve">do uchwały Rady Powiatu w Opatowie Nr LXXXVIII.103.2023  </t>
  </si>
  <si>
    <t xml:space="preserve">Załącznik nr 5                                                                                                        do uchwały Rady Powiatu w Opatowie nr LXXXVIII.103.2023                                                     z dnia 28 grudnia 2023 r. </t>
  </si>
  <si>
    <t>Załącznik Nr 3                                                                                                                                do uchwały Rady Powiatu w Opatowie nr LXXXVIII.103.2023                                                     z dnia 28 grudnia 2023 r.</t>
  </si>
  <si>
    <t>Załącznik nr 2                                                                                                                 do uchwały Rady Powiatu w Opatowie nr LXXXVIII.103.2023                                                     z dnia 28 grudnia 2023</t>
  </si>
  <si>
    <t>Załącznik nr 1                                                                               do uchwały Rady Powiatu w Opatowie nr LXXXVIII.103.2023                                                                         z dnia 28 grudnia 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</si>
</sst>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\ _z_ł_-;\-* #,##0\ _z_ł_-;_-* &quot;- &quot;_z_ł_-;_-@_-"/>
    <numFmt numFmtId="166" formatCode="#,##0.00_ ;\-#,##0.00\ "/>
    <numFmt numFmtId="167" formatCode="_-* #,##0.00\ _z_ł_-;\-* #,##0.00\ _z_ł_-;_-* &quot;-&quot;??\ _z_ł_-;_-@_-"/>
    <numFmt numFmtId="168" formatCode="_-* #,##0\ _z_ł_-;\-* #,##0\ _z_ł_-;_-* &quot;-&quot;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_z_ł_-;\-* #,##0.00\ _z_ł_-;_-* &quot;- &quot;_z_ł_-;_-@_-"/>
  </numFmts>
  <fonts count="89">
    <font>
      <sz val="8"/>
      <color indexed="8"/>
      <name val="Arial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8"/>
      <name val="Arial"/>
      <family val="2"/>
    </font>
    <font>
      <sz val="10"/>
      <color indexed="53"/>
      <name val="Arial CE"/>
      <family val="2"/>
    </font>
    <font>
      <sz val="8"/>
      <color indexed="53"/>
      <name val="Times New Roman"/>
      <family val="1"/>
    </font>
    <font>
      <sz val="8"/>
      <name val="Arial CE"/>
      <family val="2"/>
    </font>
    <font>
      <sz val="8"/>
      <name val="Times New Roman CE"/>
      <family val="1"/>
    </font>
    <font>
      <sz val="8"/>
      <name val="Czcionka tekstu podstawowego"/>
      <family val="0"/>
    </font>
    <font>
      <sz val="10"/>
      <name val="Times New Roman CE"/>
      <family val="1"/>
    </font>
    <font>
      <sz val="10"/>
      <name val="Calibri"/>
      <family val="2"/>
    </font>
    <font>
      <b/>
      <sz val="14"/>
      <name val="Arial CE"/>
      <family val="2"/>
    </font>
    <font>
      <sz val="5"/>
      <name val="Calibri"/>
      <family val="2"/>
    </font>
    <font>
      <sz val="10"/>
      <name val="Times New Roman"/>
      <family val="1"/>
    </font>
    <font>
      <sz val="10"/>
      <color indexed="53"/>
      <name val="Times New Roman"/>
      <family val="1"/>
    </font>
    <font>
      <b/>
      <sz val="10"/>
      <name val="Arial CE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b/>
      <sz val="13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8"/>
      <name val="Calibri"/>
      <family val="2"/>
    </font>
    <font>
      <b/>
      <u val="single"/>
      <sz val="8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36"/>
      <name val="Calibri"/>
      <family val="2"/>
    </font>
    <font>
      <sz val="10"/>
      <color indexed="10"/>
      <name val="Arial CE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6"/>
      <color rgb="FF000000"/>
      <name val="Arial"/>
      <family val="2"/>
    </font>
    <font>
      <b/>
      <sz val="6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9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0" fillId="0" borderId="0" applyNumberFormat="0" applyFill="0" applyBorder="0" applyProtection="0">
      <alignment vertical="top"/>
    </xf>
    <xf numFmtId="0" fontId="2" fillId="0" borderId="0">
      <alignment/>
      <protection/>
    </xf>
    <xf numFmtId="0" fontId="0" fillId="0" borderId="0">
      <alignment vertical="top"/>
      <protection/>
    </xf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9" fontId="1" fillId="0" borderId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2" borderId="0" applyNumberFormat="0" applyBorder="0" applyAlignment="0" applyProtection="0"/>
  </cellStyleXfs>
  <cellXfs count="378">
    <xf numFmtId="0" fontId="0" fillId="0" borderId="0" xfId="0" applyAlignment="1">
      <alignment vertical="top"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4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5" fillId="0" borderId="0" xfId="52" applyNumberFormat="1" applyFont="1" applyFill="1" applyBorder="1" applyAlignment="1" applyProtection="1">
      <alignment wrapText="1"/>
      <protection locked="0"/>
    </xf>
    <xf numFmtId="0" fontId="2" fillId="0" borderId="0" xfId="53" applyAlignment="1">
      <alignment vertical="center"/>
      <protection/>
    </xf>
    <xf numFmtId="0" fontId="2" fillId="0" borderId="0" xfId="53" applyFont="1" applyAlignment="1">
      <alignment vertical="center"/>
      <protection/>
    </xf>
    <xf numFmtId="165" fontId="2" fillId="0" borderId="0" xfId="53" applyNumberFormat="1" applyFont="1" applyAlignment="1">
      <alignment vertical="center"/>
      <protection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>
      <alignment/>
      <protection/>
    </xf>
    <xf numFmtId="0" fontId="2" fillId="33" borderId="0" xfId="53" applyFont="1" applyFill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vertical="center" wrapText="1"/>
      <protection/>
    </xf>
    <xf numFmtId="0" fontId="1" fillId="0" borderId="0" xfId="53" applyFont="1">
      <alignment/>
      <protection/>
    </xf>
    <xf numFmtId="165" fontId="8" fillId="0" borderId="0" xfId="53" applyNumberFormat="1" applyFont="1" applyBorder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2" fillId="0" borderId="0" xfId="53" applyNumberFormat="1" applyAlignment="1">
      <alignment vertical="center"/>
      <protection/>
    </xf>
    <xf numFmtId="0" fontId="15" fillId="0" borderId="0" xfId="53" applyFont="1" applyAlignment="1">
      <alignment vertical="center"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 vertical="center"/>
      <protection/>
    </xf>
    <xf numFmtId="0" fontId="16" fillId="0" borderId="0" xfId="53" applyFont="1" applyAlignment="1">
      <alignment vertical="center"/>
      <protection/>
    </xf>
    <xf numFmtId="0" fontId="16" fillId="0" borderId="0" xfId="53" applyFont="1">
      <alignment/>
      <protection/>
    </xf>
    <xf numFmtId="0" fontId="7" fillId="0" borderId="0" xfId="53" applyFont="1">
      <alignment/>
      <protection/>
    </xf>
    <xf numFmtId="165" fontId="16" fillId="0" borderId="0" xfId="53" applyNumberFormat="1" applyFont="1">
      <alignment/>
      <protection/>
    </xf>
    <xf numFmtId="0" fontId="16" fillId="0" borderId="0" xfId="53" applyFont="1" applyAlignment="1">
      <alignment horizontal="center" vertical="center"/>
      <protection/>
    </xf>
    <xf numFmtId="165" fontId="15" fillId="0" borderId="0" xfId="53" applyNumberFormat="1" applyFont="1" applyAlignment="1">
      <alignment vertical="center"/>
      <protection/>
    </xf>
    <xf numFmtId="165" fontId="16" fillId="0" borderId="0" xfId="53" applyNumberFormat="1" applyFont="1" applyAlignment="1">
      <alignment vertical="center"/>
      <protection/>
    </xf>
    <xf numFmtId="0" fontId="2" fillId="33" borderId="0" xfId="53" applyFill="1">
      <alignment/>
      <protection/>
    </xf>
    <xf numFmtId="0" fontId="12" fillId="33" borderId="0" xfId="53" applyFont="1" applyFill="1">
      <alignment/>
      <protection/>
    </xf>
    <xf numFmtId="0" fontId="15" fillId="33" borderId="0" xfId="53" applyFont="1" applyFill="1">
      <alignment/>
      <protection/>
    </xf>
    <xf numFmtId="0" fontId="17" fillId="33" borderId="0" xfId="53" applyFont="1" applyFill="1">
      <alignment/>
      <protection/>
    </xf>
    <xf numFmtId="0" fontId="17" fillId="0" borderId="0" xfId="53" applyFont="1">
      <alignment/>
      <protection/>
    </xf>
    <xf numFmtId="3" fontId="18" fillId="33" borderId="0" xfId="53" applyNumberFormat="1" applyFont="1" applyFill="1" applyAlignment="1">
      <alignment vertical="center" wrapText="1"/>
      <protection/>
    </xf>
    <xf numFmtId="0" fontId="12" fillId="0" borderId="0" xfId="53" applyFont="1" applyAlignment="1">
      <alignment vertical="center"/>
      <protection/>
    </xf>
    <xf numFmtId="165" fontId="18" fillId="0" borderId="0" xfId="53" applyNumberFormat="1" applyFont="1" applyAlignment="1">
      <alignment vertical="center"/>
      <protection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" fillId="0" borderId="0" xfId="52" applyNumberFormat="1" applyFont="1" applyFill="1" applyBorder="1" applyAlignment="1" applyProtection="1">
      <alignment horizontal="right"/>
      <protection locked="0"/>
    </xf>
    <xf numFmtId="0" fontId="12" fillId="0" borderId="0" xfId="52" applyNumberFormat="1" applyFont="1" applyFill="1" applyBorder="1" applyAlignment="1" applyProtection="1">
      <alignment horizontal="right"/>
      <protection locked="0"/>
    </xf>
    <xf numFmtId="0" fontId="18" fillId="0" borderId="0" xfId="52" applyNumberFormat="1" applyFont="1" applyFill="1" applyBorder="1" applyAlignment="1" applyProtection="1">
      <alignment wrapText="1"/>
      <protection locked="0"/>
    </xf>
    <xf numFmtId="1" fontId="1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0" fillId="33" borderId="0" xfId="52" applyNumberFormat="1" applyFont="1" applyFill="1" applyBorder="1" applyAlignment="1" applyProtection="1">
      <alignment horizontal="left" vertical="center" wrapText="1" shrinkToFit="1"/>
      <protection locked="0"/>
    </xf>
    <xf numFmtId="0" fontId="21" fillId="33" borderId="10" xfId="0" applyFont="1" applyFill="1" applyBorder="1" applyAlignment="1">
      <alignment horizontal="center" vertical="top" wrapText="1"/>
    </xf>
    <xf numFmtId="0" fontId="14" fillId="33" borderId="11" xfId="53" applyFont="1" applyFill="1" applyBorder="1" applyAlignment="1">
      <alignment horizontal="center" vertical="center" wrapText="1"/>
      <protection/>
    </xf>
    <xf numFmtId="0" fontId="12" fillId="33" borderId="12" xfId="53" applyFont="1" applyFill="1" applyBorder="1" applyAlignment="1">
      <alignment horizontal="center" vertical="center"/>
      <protection/>
    </xf>
    <xf numFmtId="0" fontId="12" fillId="33" borderId="12" xfId="53" applyFont="1" applyFill="1" applyBorder="1" applyAlignment="1">
      <alignment vertical="center" wrapText="1"/>
      <protection/>
    </xf>
    <xf numFmtId="0" fontId="3" fillId="34" borderId="0" xfId="52" applyNumberFormat="1" applyFont="1" applyFill="1" applyBorder="1" applyAlignment="1" applyProtection="1">
      <alignment horizontal="left"/>
      <protection locked="0"/>
    </xf>
    <xf numFmtId="49" fontId="20" fillId="35" borderId="13" xfId="53" applyNumberFormat="1" applyFont="1" applyFill="1" applyBorder="1" applyAlignment="1">
      <alignment horizontal="center" vertical="center" wrapText="1"/>
      <protection/>
    </xf>
    <xf numFmtId="0" fontId="2" fillId="33" borderId="0" xfId="53" applyFill="1" applyAlignment="1">
      <alignment vertical="center" wrapText="1"/>
      <protection/>
    </xf>
    <xf numFmtId="0" fontId="10" fillId="0" borderId="0" xfId="53" applyFont="1" applyAlignment="1">
      <alignment horizontal="right" vertical="top"/>
      <protection/>
    </xf>
    <xf numFmtId="0" fontId="9" fillId="0" borderId="0" xfId="53" applyFont="1">
      <alignment/>
      <protection/>
    </xf>
    <xf numFmtId="0" fontId="18" fillId="34" borderId="13" xfId="53" applyFont="1" applyFill="1" applyBorder="1" applyAlignment="1">
      <alignment wrapText="1"/>
      <protection/>
    </xf>
    <xf numFmtId="0" fontId="18" fillId="34" borderId="13" xfId="53" applyFont="1" applyFill="1" applyBorder="1" applyAlignment="1">
      <alignment horizontal="center" vertical="top"/>
      <protection/>
    </xf>
    <xf numFmtId="0" fontId="18" fillId="34" borderId="13" xfId="53" applyFont="1" applyFill="1" applyBorder="1">
      <alignment/>
      <protection/>
    </xf>
    <xf numFmtId="0" fontId="19" fillId="34" borderId="13" xfId="53" applyFont="1" applyFill="1" applyBorder="1">
      <alignment/>
      <protection/>
    </xf>
    <xf numFmtId="0" fontId="18" fillId="34" borderId="13" xfId="53" applyFont="1" applyFill="1" applyBorder="1" applyAlignment="1">
      <alignment vertical="top"/>
      <protection/>
    </xf>
    <xf numFmtId="0" fontId="19" fillId="34" borderId="13" xfId="53" applyFont="1" applyFill="1" applyBorder="1" applyAlignment="1">
      <alignment vertical="top"/>
      <protection/>
    </xf>
    <xf numFmtId="0" fontId="19" fillId="34" borderId="13" xfId="53" applyFont="1" applyFill="1" applyBorder="1" applyAlignment="1">
      <alignment horizontal="center" vertical="top"/>
      <protection/>
    </xf>
    <xf numFmtId="0" fontId="86" fillId="0" borderId="0" xfId="53" applyFont="1">
      <alignment/>
      <protection/>
    </xf>
    <xf numFmtId="4" fontId="19" fillId="35" borderId="13" xfId="53" applyNumberFormat="1" applyFont="1" applyFill="1" applyBorder="1" applyAlignment="1">
      <alignment horizontal="right" vertical="top" wrapText="1"/>
      <protection/>
    </xf>
    <xf numFmtId="4" fontId="19" fillId="34" borderId="13" xfId="53" applyNumberFormat="1" applyFont="1" applyFill="1" applyBorder="1" applyAlignment="1">
      <alignment horizontal="right" vertical="top" wrapText="1"/>
      <protection/>
    </xf>
    <xf numFmtId="4" fontId="18" fillId="34" borderId="13" xfId="53" applyNumberFormat="1" applyFont="1" applyFill="1" applyBorder="1" applyAlignment="1">
      <alignment horizontal="right" vertical="top" wrapText="1"/>
      <protection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18" fillId="33" borderId="0" xfId="53" applyFont="1" applyFill="1" applyAlignment="1">
      <alignment vertical="center" wrapText="1"/>
      <protection/>
    </xf>
    <xf numFmtId="0" fontId="18" fillId="34" borderId="13" xfId="53" applyFont="1" applyFill="1" applyBorder="1" applyAlignment="1">
      <alignment vertical="top" wrapText="1"/>
      <protection/>
    </xf>
    <xf numFmtId="49" fontId="5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52" applyNumberFormat="1" applyFont="1" applyFill="1" applyBorder="1" applyAlignment="1" applyProtection="1">
      <alignment/>
      <protection locked="0"/>
    </xf>
    <xf numFmtId="0" fontId="18" fillId="0" borderId="0" xfId="53" applyFont="1" applyAlignment="1">
      <alignment horizontal="right" vertical="center"/>
      <protection/>
    </xf>
    <xf numFmtId="0" fontId="25" fillId="33" borderId="13" xfId="53" applyFont="1" applyFill="1" applyBorder="1" applyAlignment="1">
      <alignment horizontal="center" vertical="center"/>
      <protection/>
    </xf>
    <xf numFmtId="0" fontId="25" fillId="33" borderId="13" xfId="53" applyFont="1" applyFill="1" applyBorder="1" applyAlignment="1">
      <alignment horizontal="center" vertical="center" wrapText="1"/>
      <protection/>
    </xf>
    <xf numFmtId="0" fontId="25" fillId="33" borderId="15" xfId="53" applyFont="1" applyFill="1" applyBorder="1" applyAlignment="1">
      <alignment horizontal="center" vertical="center" wrapText="1"/>
      <protection/>
    </xf>
    <xf numFmtId="0" fontId="21" fillId="33" borderId="13" xfId="53" applyFont="1" applyFill="1" applyBorder="1" applyAlignment="1">
      <alignment horizontal="center" vertical="center"/>
      <protection/>
    </xf>
    <xf numFmtId="165" fontId="12" fillId="33" borderId="12" xfId="53" applyNumberFormat="1" applyFont="1" applyFill="1" applyBorder="1" applyAlignment="1">
      <alignment horizontal="center" vertical="center"/>
      <protection/>
    </xf>
    <xf numFmtId="165" fontId="12" fillId="33" borderId="12" xfId="53" applyNumberFormat="1" applyFont="1" applyFill="1" applyBorder="1" applyAlignment="1">
      <alignment vertical="center"/>
      <protection/>
    </xf>
    <xf numFmtId="0" fontId="12" fillId="33" borderId="11" xfId="53" applyFont="1" applyFill="1" applyBorder="1" applyAlignment="1">
      <alignment horizontal="center" vertical="center"/>
      <protection/>
    </xf>
    <xf numFmtId="0" fontId="12" fillId="33" borderId="11" xfId="53" applyFont="1" applyFill="1" applyBorder="1" applyAlignment="1">
      <alignment vertical="center" wrapText="1"/>
      <protection/>
    </xf>
    <xf numFmtId="165" fontId="12" fillId="33" borderId="11" xfId="53" applyNumberFormat="1" applyFont="1" applyFill="1" applyBorder="1" applyAlignment="1">
      <alignment horizontal="center" vertical="center"/>
      <protection/>
    </xf>
    <xf numFmtId="165" fontId="12" fillId="33" borderId="11" xfId="53" applyNumberFormat="1" applyFont="1" applyFill="1" applyBorder="1" applyAlignment="1">
      <alignment vertical="center"/>
      <protection/>
    </xf>
    <xf numFmtId="0" fontId="25" fillId="33" borderId="13" xfId="53" applyFont="1" applyFill="1" applyBorder="1" applyAlignment="1">
      <alignment vertical="center"/>
      <protection/>
    </xf>
    <xf numFmtId="165" fontId="25" fillId="33" borderId="13" xfId="53" applyNumberFormat="1" applyFont="1" applyFill="1" applyBorder="1" applyAlignment="1">
      <alignment horizontal="center" vertical="center"/>
      <protection/>
    </xf>
    <xf numFmtId="165" fontId="25" fillId="33" borderId="13" xfId="53" applyNumberFormat="1" applyFont="1" applyFill="1" applyBorder="1" applyAlignment="1">
      <alignment vertical="center"/>
      <protection/>
    </xf>
    <xf numFmtId="0" fontId="12" fillId="33" borderId="0" xfId="52" applyNumberFormat="1" applyFont="1" applyFill="1" applyBorder="1" applyAlignment="1" applyProtection="1">
      <alignment horizontal="left"/>
      <protection locked="0"/>
    </xf>
    <xf numFmtId="0" fontId="19" fillId="33" borderId="0" xfId="53" applyFont="1" applyFill="1" applyAlignment="1">
      <alignment vertical="center" wrapText="1"/>
      <protection/>
    </xf>
    <xf numFmtId="0" fontId="19" fillId="35" borderId="13" xfId="53" applyFont="1" applyFill="1" applyBorder="1" applyAlignment="1">
      <alignment vertical="center" wrapText="1"/>
      <protection/>
    </xf>
    <xf numFmtId="0" fontId="18" fillId="35" borderId="13" xfId="53" applyFont="1" applyFill="1" applyBorder="1" applyAlignment="1">
      <alignment horizontal="center" vertical="center" wrapText="1"/>
      <protection/>
    </xf>
    <xf numFmtId="0" fontId="18" fillId="35" borderId="0" xfId="52" applyNumberFormat="1" applyFont="1" applyFill="1" applyBorder="1" applyAlignment="1" applyProtection="1">
      <alignment horizontal="left" vertical="center" wrapText="1"/>
      <protection locked="0"/>
    </xf>
    <xf numFmtId="164" fontId="18" fillId="35" borderId="13" xfId="53" applyNumberFormat="1" applyFont="1" applyFill="1" applyBorder="1" applyAlignment="1">
      <alignment horizontal="center" vertical="center" wrapText="1"/>
      <protection/>
    </xf>
    <xf numFmtId="49" fontId="23" fillId="35" borderId="13" xfId="53" applyNumberFormat="1" applyFont="1" applyFill="1" applyBorder="1" applyAlignment="1">
      <alignment vertical="center" wrapText="1"/>
      <protection/>
    </xf>
    <xf numFmtId="0" fontId="18" fillId="35" borderId="13" xfId="53" applyFont="1" applyFill="1" applyBorder="1" applyAlignment="1">
      <alignment vertical="center" wrapText="1"/>
      <protection/>
    </xf>
    <xf numFmtId="0" fontId="23" fillId="35" borderId="13" xfId="53" applyFont="1" applyFill="1" applyBorder="1" applyAlignment="1">
      <alignment vertical="center" wrapText="1"/>
      <protection/>
    </xf>
    <xf numFmtId="167" fontId="18" fillId="35" borderId="13" xfId="53" applyNumberFormat="1" applyFont="1" applyFill="1" applyBorder="1" applyAlignment="1">
      <alignment horizontal="center" vertical="center" wrapText="1"/>
      <protection/>
    </xf>
    <xf numFmtId="164" fontId="23" fillId="35" borderId="13" xfId="53" applyNumberFormat="1" applyFont="1" applyFill="1" applyBorder="1" applyAlignment="1">
      <alignment horizontal="center" vertical="center" wrapText="1"/>
      <protection/>
    </xf>
    <xf numFmtId="0" fontId="18" fillId="34" borderId="16" xfId="53" applyFont="1" applyFill="1" applyBorder="1" applyAlignment="1">
      <alignment horizontal="center" vertical="center" wrapText="1"/>
      <protection/>
    </xf>
    <xf numFmtId="0" fontId="18" fillId="34" borderId="17" xfId="53" applyFont="1" applyFill="1" applyBorder="1" applyAlignment="1">
      <alignment horizontal="center" vertical="center" wrapText="1"/>
      <protection/>
    </xf>
    <xf numFmtId="0" fontId="23" fillId="34" borderId="0" xfId="0" applyFont="1" applyFill="1" applyAlignment="1" applyProtection="1">
      <alignment horizontal="left" vertical="center" wrapText="1"/>
      <protection locked="0"/>
    </xf>
    <xf numFmtId="167" fontId="18" fillId="34" borderId="17" xfId="53" applyNumberFormat="1" applyFont="1" applyFill="1" applyBorder="1" applyAlignment="1">
      <alignment horizontal="center" vertical="center" wrapText="1"/>
      <protection/>
    </xf>
    <xf numFmtId="167" fontId="18" fillId="34" borderId="16" xfId="53" applyNumberFormat="1" applyFont="1" applyFill="1" applyBorder="1" applyAlignment="1">
      <alignment horizontal="center" vertical="center" wrapText="1"/>
      <protection/>
    </xf>
    <xf numFmtId="49" fontId="23" fillId="34" borderId="16" xfId="53" applyNumberFormat="1" applyFont="1" applyFill="1" applyBorder="1" applyAlignment="1">
      <alignment vertical="center" wrapText="1"/>
      <protection/>
    </xf>
    <xf numFmtId="0" fontId="18" fillId="34" borderId="16" xfId="53" applyFont="1" applyFill="1" applyBorder="1" applyAlignment="1">
      <alignment vertical="center" wrapText="1"/>
      <protection/>
    </xf>
    <xf numFmtId="168" fontId="18" fillId="34" borderId="18" xfId="53" applyNumberFormat="1" applyFont="1" applyFill="1" applyBorder="1" applyAlignment="1">
      <alignment horizontal="left" vertical="center" wrapText="1"/>
      <protection/>
    </xf>
    <xf numFmtId="168" fontId="18" fillId="34" borderId="19" xfId="53" applyNumberFormat="1" applyFont="1" applyFill="1" applyBorder="1" applyAlignment="1">
      <alignment horizontal="left" vertical="center" wrapText="1"/>
      <protection/>
    </xf>
    <xf numFmtId="168" fontId="18" fillId="34" borderId="16" xfId="53" applyNumberFormat="1" applyFont="1" applyFill="1" applyBorder="1" applyAlignment="1">
      <alignment horizontal="center" vertical="center" wrapText="1"/>
      <protection/>
    </xf>
    <xf numFmtId="168" fontId="23" fillId="34" borderId="16" xfId="53" applyNumberFormat="1" applyFont="1" applyFill="1" applyBorder="1" applyAlignment="1">
      <alignment vertical="center" wrapText="1"/>
      <protection/>
    </xf>
    <xf numFmtId="0" fontId="18" fillId="35" borderId="13" xfId="53" applyFont="1" applyFill="1" applyBorder="1" applyAlignment="1">
      <alignment horizontal="center" vertical="center"/>
      <protection/>
    </xf>
    <xf numFmtId="164" fontId="19" fillId="35" borderId="13" xfId="53" applyNumberFormat="1" applyFont="1" applyFill="1" applyBorder="1" applyAlignment="1">
      <alignment horizontal="center" vertical="center" wrapText="1"/>
      <protection/>
    </xf>
    <xf numFmtId="0" fontId="26" fillId="33" borderId="0" xfId="53" applyFont="1" applyFill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21" fillId="33" borderId="13" xfId="53" applyFont="1" applyFill="1" applyBorder="1" applyAlignment="1">
      <alignment horizontal="center" vertical="center"/>
      <protection/>
    </xf>
    <xf numFmtId="0" fontId="12" fillId="0" borderId="0" xfId="53" applyFont="1" applyAlignment="1" applyProtection="1">
      <alignment horizontal="left"/>
      <protection locked="0"/>
    </xf>
    <xf numFmtId="0" fontId="19" fillId="0" borderId="13" xfId="53" applyFont="1" applyBorder="1" applyAlignment="1">
      <alignment horizontal="center" vertical="center" wrapText="1"/>
      <protection/>
    </xf>
    <xf numFmtId="0" fontId="18" fillId="0" borderId="13" xfId="53" applyFont="1" applyBorder="1" applyAlignment="1">
      <alignment horizontal="center" vertical="center" wrapText="1"/>
      <protection/>
    </xf>
    <xf numFmtId="0" fontId="18" fillId="35" borderId="15" xfId="53" applyFont="1" applyFill="1" applyBorder="1" applyAlignment="1">
      <alignment horizontal="center" vertical="top"/>
      <protection/>
    </xf>
    <xf numFmtId="0" fontId="18" fillId="35" borderId="15" xfId="53" applyFont="1" applyFill="1" applyBorder="1" applyAlignment="1">
      <alignment vertical="top" wrapText="1"/>
      <protection/>
    </xf>
    <xf numFmtId="49" fontId="18" fillId="35" borderId="15" xfId="53" applyNumberFormat="1" applyFont="1" applyFill="1" applyBorder="1" applyAlignment="1">
      <alignment horizontal="center" vertical="top" wrapText="1"/>
      <protection/>
    </xf>
    <xf numFmtId="0" fontId="19" fillId="35" borderId="13" xfId="53" applyFont="1" applyFill="1" applyBorder="1" applyAlignment="1">
      <alignment vertical="top"/>
      <protection/>
    </xf>
    <xf numFmtId="0" fontId="18" fillId="35" borderId="11" xfId="53" applyFont="1" applyFill="1" applyBorder="1" applyAlignment="1">
      <alignment horizontal="center" vertical="top"/>
      <protection/>
    </xf>
    <xf numFmtId="0" fontId="18" fillId="35" borderId="11" xfId="53" applyFont="1" applyFill="1" applyBorder="1" applyAlignment="1">
      <alignment vertical="top" wrapText="1"/>
      <protection/>
    </xf>
    <xf numFmtId="0" fontId="18" fillId="35" borderId="13" xfId="53" applyFont="1" applyFill="1" applyBorder="1" applyAlignment="1">
      <alignment vertical="top"/>
      <protection/>
    </xf>
    <xf numFmtId="0" fontId="18" fillId="35" borderId="13" xfId="53" applyFont="1" applyFill="1" applyBorder="1" applyAlignment="1">
      <alignment vertical="top" wrapText="1"/>
      <protection/>
    </xf>
    <xf numFmtId="4" fontId="18" fillId="35" borderId="13" xfId="53" applyNumberFormat="1" applyFont="1" applyFill="1" applyBorder="1" applyAlignment="1">
      <alignment horizontal="right" vertical="top" wrapText="1"/>
      <protection/>
    </xf>
    <xf numFmtId="0" fontId="18" fillId="35" borderId="20" xfId="53" applyFont="1" applyFill="1" applyBorder="1" applyAlignment="1">
      <alignment horizontal="center" vertical="top"/>
      <protection/>
    </xf>
    <xf numFmtId="0" fontId="18" fillId="35" borderId="20" xfId="53" applyFont="1" applyFill="1" applyBorder="1" applyAlignment="1">
      <alignment vertical="top" wrapText="1"/>
      <protection/>
    </xf>
    <xf numFmtId="0" fontId="25" fillId="33" borderId="0" xfId="53" applyFont="1" applyFill="1" applyAlignment="1">
      <alignment horizontal="left" vertical="center"/>
      <protection/>
    </xf>
    <xf numFmtId="0" fontId="12" fillId="33" borderId="0" xfId="53" applyFont="1" applyFill="1" applyAlignment="1">
      <alignment vertical="center"/>
      <protection/>
    </xf>
    <xf numFmtId="0" fontId="27" fillId="33" borderId="0" xfId="53" applyFont="1" applyFill="1" applyAlignment="1">
      <alignment horizontal="right" vertical="top"/>
      <protection/>
    </xf>
    <xf numFmtId="0" fontId="28" fillId="0" borderId="13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165" fontId="29" fillId="33" borderId="13" xfId="53" applyNumberFormat="1" applyFont="1" applyFill="1" applyBorder="1" applyAlignment="1">
      <alignment vertical="center"/>
      <protection/>
    </xf>
    <xf numFmtId="49" fontId="18" fillId="0" borderId="13" xfId="53" applyNumberFormat="1" applyFont="1" applyBorder="1" applyAlignment="1">
      <alignment horizontal="left" vertical="center"/>
      <protection/>
    </xf>
    <xf numFmtId="0" fontId="19" fillId="33" borderId="13" xfId="53" applyFont="1" applyFill="1" applyBorder="1" applyAlignment="1">
      <alignment vertical="center"/>
      <protection/>
    </xf>
    <xf numFmtId="165" fontId="28" fillId="33" borderId="13" xfId="53" applyNumberFormat="1" applyFont="1" applyFill="1" applyBorder="1" applyAlignment="1">
      <alignment vertical="center"/>
      <protection/>
    </xf>
    <xf numFmtId="49" fontId="18" fillId="0" borderId="13" xfId="53" applyNumberFormat="1" applyFont="1" applyBorder="1" applyAlignment="1">
      <alignment horizontal="left" vertical="center" wrapText="1"/>
      <protection/>
    </xf>
    <xf numFmtId="0" fontId="18" fillId="0" borderId="13" xfId="53" applyFont="1" applyBorder="1" applyAlignment="1">
      <alignment vertical="center" wrapText="1"/>
      <protection/>
    </xf>
    <xf numFmtId="0" fontId="28" fillId="0" borderId="13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vertical="center" wrapText="1"/>
      <protection/>
    </xf>
    <xf numFmtId="0" fontId="29" fillId="0" borderId="13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vertical="center"/>
      <protection/>
    </xf>
    <xf numFmtId="0" fontId="18" fillId="0" borderId="13" xfId="53" applyFont="1" applyBorder="1" applyAlignment="1">
      <alignment vertical="center"/>
      <protection/>
    </xf>
    <xf numFmtId="0" fontId="18" fillId="0" borderId="13" xfId="53" applyFont="1" applyBorder="1" applyAlignment="1">
      <alignment horizontal="left" vertical="center"/>
      <protection/>
    </xf>
    <xf numFmtId="0" fontId="32" fillId="0" borderId="0" xfId="53" applyFont="1" applyAlignment="1">
      <alignment horizontal="center" vertical="center"/>
      <protection/>
    </xf>
    <xf numFmtId="0" fontId="33" fillId="0" borderId="0" xfId="53" applyFont="1" applyAlignment="1">
      <alignment horizontal="center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20" fillId="0" borderId="20" xfId="53" applyFont="1" applyFill="1" applyBorder="1" applyAlignment="1">
      <alignment horizontal="center"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49" fontId="34" fillId="33" borderId="13" xfId="53" applyNumberFormat="1" applyFont="1" applyFill="1" applyBorder="1" applyAlignment="1">
      <alignment horizontal="center" vertical="center" wrapText="1"/>
      <protection/>
    </xf>
    <xf numFmtId="49" fontId="35" fillId="33" borderId="13" xfId="53" applyNumberFormat="1" applyFont="1" applyFill="1" applyBorder="1" applyAlignment="1">
      <alignment horizontal="center" vertical="center" wrapText="1"/>
      <protection/>
    </xf>
    <xf numFmtId="0" fontId="19" fillId="33" borderId="13" xfId="53" applyFont="1" applyFill="1" applyBorder="1" applyAlignment="1">
      <alignment horizontal="center" vertical="center"/>
      <protection/>
    </xf>
    <xf numFmtId="166" fontId="19" fillId="33" borderId="13" xfId="53" applyNumberFormat="1" applyFont="1" applyFill="1" applyBorder="1" applyAlignment="1">
      <alignment vertical="center" wrapText="1"/>
      <protection/>
    </xf>
    <xf numFmtId="165" fontId="19" fillId="33" borderId="13" xfId="53" applyNumberFormat="1" applyFont="1" applyFill="1" applyBorder="1" applyAlignment="1">
      <alignment vertical="center" wrapText="1"/>
      <protection/>
    </xf>
    <xf numFmtId="49" fontId="12" fillId="33" borderId="13" xfId="53" applyNumberFormat="1" applyFont="1" applyFill="1" applyBorder="1" applyAlignment="1">
      <alignment horizontal="center" vertical="center" wrapText="1"/>
      <protection/>
    </xf>
    <xf numFmtId="49" fontId="18" fillId="33" borderId="13" xfId="53" applyNumberFormat="1" applyFont="1" applyFill="1" applyBorder="1" applyAlignment="1">
      <alignment horizontal="center" vertical="center" wrapText="1"/>
      <protection/>
    </xf>
    <xf numFmtId="0" fontId="18" fillId="33" borderId="13" xfId="53" applyFont="1" applyFill="1" applyBorder="1" applyAlignment="1">
      <alignment horizontal="center" vertical="center"/>
      <protection/>
    </xf>
    <xf numFmtId="166" fontId="18" fillId="33" borderId="13" xfId="53" applyNumberFormat="1" applyFont="1" applyFill="1" applyBorder="1" applyAlignment="1">
      <alignment vertical="center" wrapText="1"/>
      <protection/>
    </xf>
    <xf numFmtId="166" fontId="18" fillId="33" borderId="13" xfId="53" applyNumberFormat="1" applyFont="1" applyFill="1" applyBorder="1" applyAlignment="1">
      <alignment vertical="center"/>
      <protection/>
    </xf>
    <xf numFmtId="165" fontId="18" fillId="33" borderId="13" xfId="53" applyNumberFormat="1" applyFont="1" applyFill="1" applyBorder="1" applyAlignment="1">
      <alignment vertical="center"/>
      <protection/>
    </xf>
    <xf numFmtId="0" fontId="34" fillId="33" borderId="13" xfId="53" applyFont="1" applyFill="1" applyBorder="1" applyAlignment="1">
      <alignment horizontal="center" vertical="center" wrapText="1"/>
      <protection/>
    </xf>
    <xf numFmtId="0" fontId="35" fillId="33" borderId="13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 wrapText="1"/>
      <protection/>
    </xf>
    <xf numFmtId="0" fontId="18" fillId="33" borderId="13" xfId="53" applyFont="1" applyFill="1" applyBorder="1" applyAlignment="1">
      <alignment horizontal="center" vertical="center" wrapText="1"/>
      <protection/>
    </xf>
    <xf numFmtId="49" fontId="19" fillId="33" borderId="13" xfId="53" applyNumberFormat="1" applyFont="1" applyFill="1" applyBorder="1" applyAlignment="1">
      <alignment horizontal="center" vertical="center" wrapText="1"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166" fontId="19" fillId="33" borderId="13" xfId="53" applyNumberFormat="1" applyFont="1" applyFill="1" applyBorder="1" applyAlignment="1">
      <alignment vertical="center"/>
      <protection/>
    </xf>
    <xf numFmtId="165" fontId="19" fillId="33" borderId="13" xfId="53" applyNumberFormat="1" applyFont="1" applyFill="1" applyBorder="1" applyAlignment="1">
      <alignment vertical="center"/>
      <protection/>
    </xf>
    <xf numFmtId="166" fontId="19" fillId="0" borderId="13" xfId="53" applyNumberFormat="1" applyFont="1" applyFill="1" applyBorder="1" applyAlignment="1">
      <alignment vertical="center"/>
      <protection/>
    </xf>
    <xf numFmtId="165" fontId="19" fillId="0" borderId="13" xfId="53" applyNumberFormat="1" applyFont="1" applyFill="1" applyBorder="1" applyAlignment="1">
      <alignment vertical="center"/>
      <protection/>
    </xf>
    <xf numFmtId="0" fontId="32" fillId="33" borderId="0" xfId="53" applyFont="1" applyFill="1" applyAlignment="1">
      <alignment horizontal="center" vertical="center"/>
      <protection/>
    </xf>
    <xf numFmtId="0" fontId="12" fillId="33" borderId="0" xfId="53" applyFont="1" applyFill="1" applyAlignment="1">
      <alignment horizontal="center" vertical="center"/>
      <protection/>
    </xf>
    <xf numFmtId="0" fontId="33" fillId="33" borderId="0" xfId="53" applyFont="1" applyFill="1" applyAlignment="1">
      <alignment horizontal="center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0" fontId="19" fillId="33" borderId="20" xfId="53" applyFont="1" applyFill="1" applyBorder="1" applyAlignment="1">
      <alignment horizontal="center" vertical="center" wrapText="1"/>
      <protection/>
    </xf>
    <xf numFmtId="0" fontId="12" fillId="33" borderId="13" xfId="53" applyFont="1" applyFill="1" applyBorder="1" applyAlignment="1">
      <alignment horizontal="center" vertical="center"/>
      <protection/>
    </xf>
    <xf numFmtId="165" fontId="12" fillId="33" borderId="13" xfId="53" applyNumberFormat="1" applyFont="1" applyFill="1" applyBorder="1" applyAlignment="1">
      <alignment horizontal="center" vertical="center" wrapText="1"/>
      <protection/>
    </xf>
    <xf numFmtId="165" fontId="12" fillId="33" borderId="15" xfId="53" applyNumberFormat="1" applyFont="1" applyFill="1" applyBorder="1" applyAlignment="1">
      <alignment horizontal="center" vertical="center" wrapText="1"/>
      <protection/>
    </xf>
    <xf numFmtId="165" fontId="12" fillId="33" borderId="21" xfId="53" applyNumberFormat="1" applyFont="1" applyFill="1" applyBorder="1" applyAlignment="1">
      <alignment horizontal="center" vertical="center" wrapText="1"/>
      <protection/>
    </xf>
    <xf numFmtId="165" fontId="12" fillId="33" borderId="21" xfId="53" applyNumberFormat="1" applyFont="1" applyFill="1" applyBorder="1" applyAlignment="1">
      <alignment horizontal="center" vertical="center"/>
      <protection/>
    </xf>
    <xf numFmtId="165" fontId="25" fillId="33" borderId="13" xfId="53" applyNumberFormat="1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19" fillId="0" borderId="20" xfId="53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center" vertical="center" wrapText="1"/>
      <protection/>
    </xf>
    <xf numFmtId="49" fontId="25" fillId="0" borderId="13" xfId="53" applyNumberFormat="1" applyFont="1" applyFill="1" applyBorder="1" applyAlignment="1">
      <alignment horizontal="center" vertical="center" wrapText="1"/>
      <protection/>
    </xf>
    <xf numFmtId="165" fontId="25" fillId="0" borderId="13" xfId="53" applyNumberFormat="1" applyFont="1" applyFill="1" applyBorder="1" applyAlignment="1">
      <alignment horizontal="center" vertical="center" wrapText="1"/>
      <protection/>
    </xf>
    <xf numFmtId="0" fontId="18" fillId="33" borderId="13" xfId="53" applyFont="1" applyFill="1" applyBorder="1" applyAlignment="1">
      <alignment vertical="center" wrapText="1"/>
      <protection/>
    </xf>
    <xf numFmtId="165" fontId="12" fillId="0" borderId="13" xfId="53" applyNumberFormat="1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vertical="center" wrapText="1"/>
      <protection/>
    </xf>
    <xf numFmtId="49" fontId="18" fillId="0" borderId="13" xfId="53" applyNumberFormat="1" applyFont="1" applyFill="1" applyBorder="1" applyAlignment="1">
      <alignment horizontal="center" vertical="center" wrapText="1"/>
      <protection/>
    </xf>
    <xf numFmtId="165" fontId="12" fillId="0" borderId="13" xfId="53" applyNumberFormat="1" applyFont="1" applyFill="1" applyBorder="1" applyAlignment="1">
      <alignment horizontal="right" vertical="center"/>
      <protection/>
    </xf>
    <xf numFmtId="0" fontId="25" fillId="33" borderId="0" xfId="53" applyFont="1" applyFill="1" applyAlignment="1">
      <alignment horizontal="left"/>
      <protection/>
    </xf>
    <xf numFmtId="0" fontId="12" fillId="33" borderId="0" xfId="53" applyNumberFormat="1" applyFont="1" applyFill="1" applyBorder="1" applyAlignment="1" applyProtection="1">
      <alignment horizontal="right" vertical="center"/>
      <protection locked="0"/>
    </xf>
    <xf numFmtId="0" fontId="12" fillId="33" borderId="0" xfId="53" applyFont="1" applyFill="1" applyAlignment="1">
      <alignment horizontal="center"/>
      <protection/>
    </xf>
    <xf numFmtId="0" fontId="12" fillId="33" borderId="0" xfId="53" applyNumberFormat="1" applyFont="1" applyFill="1" applyBorder="1" applyAlignment="1" applyProtection="1">
      <alignment horizontal="right"/>
      <protection locked="0"/>
    </xf>
    <xf numFmtId="0" fontId="18" fillId="33" borderId="0" xfId="53" applyFont="1" applyFill="1" applyAlignment="1">
      <alignment horizontal="right" vertical="center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15" xfId="53" applyFont="1" applyBorder="1" applyAlignment="1">
      <alignment horizontal="center" vertical="center"/>
      <protection/>
    </xf>
    <xf numFmtId="0" fontId="12" fillId="0" borderId="15" xfId="53" applyFont="1" applyBorder="1">
      <alignment/>
      <protection/>
    </xf>
    <xf numFmtId="0" fontId="12" fillId="0" borderId="13" xfId="53" applyFont="1" applyBorder="1" applyAlignment="1">
      <alignment horizontal="left" vertical="top" wrapText="1"/>
      <protection/>
    </xf>
    <xf numFmtId="0" fontId="12" fillId="0" borderId="13" xfId="53" applyFont="1" applyBorder="1" applyAlignment="1">
      <alignment horizontal="left" vertical="center" wrapText="1"/>
      <protection/>
    </xf>
    <xf numFmtId="3" fontId="12" fillId="0" borderId="13" xfId="53" applyNumberFormat="1" applyFont="1" applyBorder="1" applyAlignment="1">
      <alignment horizontal="right" vertical="center"/>
      <protection/>
    </xf>
    <xf numFmtId="0" fontId="25" fillId="33" borderId="10" xfId="53" applyFont="1" applyFill="1" applyBorder="1" applyAlignment="1">
      <alignment horizontal="center" vertical="center"/>
      <protection/>
    </xf>
    <xf numFmtId="165" fontId="25" fillId="0" borderId="13" xfId="53" applyNumberFormat="1" applyFont="1" applyBorder="1" applyAlignment="1">
      <alignment horizontal="right" vertical="center" wrapText="1"/>
      <protection/>
    </xf>
    <xf numFmtId="0" fontId="36" fillId="33" borderId="13" xfId="53" applyFont="1" applyFill="1" applyBorder="1" applyAlignment="1">
      <alignment horizontal="center" vertical="center"/>
      <protection/>
    </xf>
    <xf numFmtId="0" fontId="36" fillId="33" borderId="13" xfId="53" applyFont="1" applyFill="1" applyBorder="1" applyAlignment="1">
      <alignment horizontal="center" vertical="center" wrapText="1"/>
      <protection/>
    </xf>
    <xf numFmtId="3" fontId="25" fillId="33" borderId="15" xfId="53" applyNumberFormat="1" applyFont="1" applyFill="1" applyBorder="1">
      <alignment/>
      <protection/>
    </xf>
    <xf numFmtId="0" fontId="12" fillId="33" borderId="13" xfId="53" applyFont="1" applyFill="1" applyBorder="1" applyAlignment="1">
      <alignment horizontal="left" vertical="center" wrapText="1"/>
      <protection/>
    </xf>
    <xf numFmtId="0" fontId="28" fillId="33" borderId="13" xfId="53" applyFont="1" applyFill="1" applyBorder="1" applyAlignment="1">
      <alignment horizontal="left" vertical="center" wrapText="1"/>
      <protection/>
    </xf>
    <xf numFmtId="3" fontId="12" fillId="33" borderId="13" xfId="53" applyNumberFormat="1" applyFont="1" applyFill="1" applyBorder="1" applyAlignment="1">
      <alignment vertical="center"/>
      <protection/>
    </xf>
    <xf numFmtId="0" fontId="22" fillId="33" borderId="10" xfId="53" applyFont="1" applyFill="1" applyBorder="1" applyAlignment="1">
      <alignment horizontal="center" vertical="center"/>
      <protection/>
    </xf>
    <xf numFmtId="3" fontId="36" fillId="33" borderId="13" xfId="53" applyNumberFormat="1" applyFont="1" applyFill="1" applyBorder="1" applyAlignment="1">
      <alignment vertical="center"/>
      <protection/>
    </xf>
    <xf numFmtId="4" fontId="25" fillId="33" borderId="15" xfId="53" applyNumberFormat="1" applyFont="1" applyFill="1" applyBorder="1" applyAlignment="1">
      <alignment horizontal="right" vertical="center" wrapText="1"/>
      <protection/>
    </xf>
    <xf numFmtId="4" fontId="12" fillId="33" borderId="13" xfId="53" applyNumberFormat="1" applyFont="1" applyFill="1" applyBorder="1" applyAlignment="1">
      <alignment vertical="center"/>
      <protection/>
    </xf>
    <xf numFmtId="4" fontId="12" fillId="33" borderId="13" xfId="53" applyNumberFormat="1" applyFont="1" applyFill="1" applyBorder="1" applyAlignment="1">
      <alignment horizontal="right" vertical="center" wrapText="1"/>
      <protection/>
    </xf>
    <xf numFmtId="0" fontId="12" fillId="35" borderId="13" xfId="53" applyFont="1" applyFill="1" applyBorder="1" applyAlignment="1">
      <alignment horizontal="center" vertical="center" wrapText="1"/>
      <protection/>
    </xf>
    <xf numFmtId="49" fontId="12" fillId="35" borderId="13" xfId="53" applyNumberFormat="1" applyFont="1" applyFill="1" applyBorder="1" applyAlignment="1">
      <alignment horizontal="center" vertical="center" wrapText="1"/>
      <protection/>
    </xf>
    <xf numFmtId="0" fontId="12" fillId="35" borderId="13" xfId="53" applyFont="1" applyFill="1" applyBorder="1" applyAlignment="1">
      <alignment horizontal="left" vertical="center" wrapText="1"/>
      <protection/>
    </xf>
    <xf numFmtId="165" fontId="12" fillId="35" borderId="13" xfId="53" applyNumberFormat="1" applyFont="1" applyFill="1" applyBorder="1" applyAlignment="1">
      <alignment horizontal="right" vertical="center" wrapText="1"/>
      <protection/>
    </xf>
    <xf numFmtId="4" fontId="12" fillId="35" borderId="13" xfId="53" applyNumberFormat="1" applyFont="1" applyFill="1" applyBorder="1" applyAlignment="1">
      <alignment horizontal="right" vertical="center" wrapText="1"/>
      <protection/>
    </xf>
    <xf numFmtId="0" fontId="12" fillId="33" borderId="13" xfId="53" applyFont="1" applyFill="1" applyBorder="1" applyAlignment="1">
      <alignment vertical="center"/>
      <protection/>
    </xf>
    <xf numFmtId="4" fontId="25" fillId="33" borderId="13" xfId="53" applyNumberFormat="1" applyFont="1" applyFill="1" applyBorder="1" applyAlignment="1">
      <alignment horizontal="right" vertical="center" wrapText="1"/>
      <protection/>
    </xf>
    <xf numFmtId="0" fontId="26" fillId="33" borderId="0" xfId="53" applyFont="1" applyFill="1" applyAlignment="1">
      <alignment horizontal="center" vertical="center"/>
      <protection/>
    </xf>
    <xf numFmtId="0" fontId="21" fillId="0" borderId="13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left" vertical="center" indent="2"/>
      <protection/>
    </xf>
    <xf numFmtId="165" fontId="28" fillId="0" borderId="12" xfId="53" applyNumberFormat="1" applyFont="1" applyBorder="1" applyAlignment="1">
      <alignment vertical="center"/>
      <protection/>
    </xf>
    <xf numFmtId="165" fontId="29" fillId="0" borderId="13" xfId="53" applyNumberFormat="1" applyFont="1" applyBorder="1" applyAlignment="1">
      <alignment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59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87" fillId="37" borderId="22" xfId="0" applyFont="1" applyFill="1" applyBorder="1" applyAlignment="1">
      <alignment horizontal="center" vertical="center" wrapText="1"/>
    </xf>
    <xf numFmtId="39" fontId="87" fillId="37" borderId="22" xfId="0" applyNumberFormat="1" applyFont="1" applyFill="1" applyBorder="1" applyAlignment="1">
      <alignment horizontal="right" vertical="center" wrapText="1"/>
    </xf>
    <xf numFmtId="39" fontId="88" fillId="37" borderId="22" xfId="0" applyNumberFormat="1" applyFont="1" applyFill="1" applyBorder="1" applyAlignment="1">
      <alignment horizontal="right" vertical="center" wrapText="1"/>
    </xf>
    <xf numFmtId="0" fontId="38" fillId="37" borderId="0" xfId="0" applyFont="1" applyFill="1" applyAlignment="1">
      <alignment horizontal="left" vertical="top" wrapText="1"/>
    </xf>
    <xf numFmtId="0" fontId="18" fillId="35" borderId="0" xfId="0" applyFont="1" applyFill="1" applyAlignment="1" applyProtection="1">
      <alignment horizontal="left" vertical="center" wrapText="1"/>
      <protection locked="0"/>
    </xf>
    <xf numFmtId="0" fontId="18" fillId="34" borderId="23" xfId="0" applyFont="1" applyFill="1" applyBorder="1" applyAlignment="1">
      <alignment vertical="center" wrapText="1"/>
    </xf>
    <xf numFmtId="3" fontId="18" fillId="34" borderId="24" xfId="0" applyNumberFormat="1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vertical="center" wrapText="1"/>
    </xf>
    <xf numFmtId="3" fontId="18" fillId="34" borderId="26" xfId="0" applyNumberFormat="1" applyFont="1" applyFill="1" applyBorder="1" applyAlignment="1">
      <alignment horizontal="center" vertical="center" wrapText="1"/>
    </xf>
    <xf numFmtId="165" fontId="18" fillId="35" borderId="13" xfId="53" applyNumberFormat="1" applyFont="1" applyFill="1" applyBorder="1" applyAlignment="1">
      <alignment vertical="center"/>
      <protection/>
    </xf>
    <xf numFmtId="165" fontId="23" fillId="35" borderId="13" xfId="53" applyNumberFormat="1" applyFont="1" applyFill="1" applyBorder="1" applyAlignment="1">
      <alignment vertical="center"/>
      <protection/>
    </xf>
    <xf numFmtId="165" fontId="23" fillId="35" borderId="13" xfId="53" applyNumberFormat="1" applyFont="1" applyFill="1" applyBorder="1" applyAlignment="1">
      <alignment vertical="center" wrapText="1"/>
      <protection/>
    </xf>
    <xf numFmtId="165" fontId="23" fillId="35" borderId="13" xfId="53" applyNumberFormat="1" applyFont="1" applyFill="1" applyBorder="1" applyAlignment="1">
      <alignment horizontal="left" vertical="center" wrapText="1"/>
      <protection/>
    </xf>
    <xf numFmtId="165" fontId="19" fillId="35" borderId="13" xfId="53" applyNumberFormat="1" applyFont="1" applyFill="1" applyBorder="1" applyAlignment="1">
      <alignment vertical="center"/>
      <protection/>
    </xf>
    <xf numFmtId="165" fontId="20" fillId="35" borderId="13" xfId="53" applyNumberFormat="1" applyFont="1" applyFill="1" applyBorder="1" applyAlignment="1">
      <alignment vertical="center"/>
      <protection/>
    </xf>
    <xf numFmtId="165" fontId="20" fillId="35" borderId="13" xfId="53" applyNumberFormat="1" applyFont="1" applyFill="1" applyBorder="1" applyAlignment="1">
      <alignment vertical="center" wrapText="1"/>
      <protection/>
    </xf>
    <xf numFmtId="0" fontId="20" fillId="35" borderId="13" xfId="53" applyFont="1" applyFill="1" applyBorder="1" applyAlignment="1">
      <alignment horizontal="center" vertical="center"/>
      <protection/>
    </xf>
    <xf numFmtId="164" fontId="18" fillId="35" borderId="13" xfId="53" applyNumberFormat="1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vertical="center" wrapText="1"/>
      <protection/>
    </xf>
    <xf numFmtId="0" fontId="20" fillId="35" borderId="13" xfId="53" applyFont="1" applyFill="1" applyBorder="1" applyAlignment="1">
      <alignment horizontal="center" vertical="center" wrapText="1"/>
      <protection/>
    </xf>
    <xf numFmtId="0" fontId="18" fillId="35" borderId="13" xfId="53" applyFont="1" applyFill="1" applyBorder="1" applyAlignment="1">
      <alignment horizontal="center" vertical="center" wrapText="1"/>
      <protection/>
    </xf>
    <xf numFmtId="0" fontId="18" fillId="34" borderId="18" xfId="53" applyFont="1" applyFill="1" applyBorder="1" applyAlignment="1">
      <alignment horizontal="left" vertical="center" wrapText="1"/>
      <protection/>
    </xf>
    <xf numFmtId="0" fontId="18" fillId="34" borderId="19" xfId="53" applyFont="1" applyFill="1" applyBorder="1" applyAlignment="1">
      <alignment horizontal="left" vertical="center" wrapText="1"/>
      <protection/>
    </xf>
    <xf numFmtId="0" fontId="1" fillId="0" borderId="0" xfId="52" applyNumberFormat="1" applyFont="1" applyFill="1" applyBorder="1" applyAlignment="1" applyProtection="1">
      <alignment horizontal="left"/>
      <protection locked="0"/>
    </xf>
    <xf numFmtId="0" fontId="22" fillId="0" borderId="0" xfId="52" applyNumberFormat="1" applyFont="1" applyFill="1" applyBorder="1" applyAlignment="1" applyProtection="1">
      <alignment horizontal="center"/>
      <protection locked="0"/>
    </xf>
    <xf numFmtId="49" fontId="25" fillId="33" borderId="0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52" applyNumberFormat="1" applyFont="1" applyFill="1" applyBorder="1" applyAlignment="1" applyProtection="1">
      <alignment horizontal="center"/>
      <protection locked="0"/>
    </xf>
    <xf numFmtId="49" fontId="59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0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1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2" fillId="36" borderId="13" xfId="0" applyNumberFormat="1" applyFont="1" applyFill="1" applyBorder="1" applyAlignment="1" applyProtection="1">
      <alignment horizontal="left" vertical="center" wrapText="1"/>
      <protection locked="0"/>
    </xf>
    <xf numFmtId="49" fontId="62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4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5" fillId="36" borderId="27" xfId="0" applyNumberFormat="1" applyFont="1" applyFill="1" applyBorder="1" applyAlignment="1" applyProtection="1">
      <alignment horizontal="right" vertical="center" wrapText="1"/>
      <protection locked="0"/>
    </xf>
    <xf numFmtId="49" fontId="6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62" fillId="36" borderId="28" xfId="0" applyNumberFormat="1" applyFont="1" applyFill="1" applyBorder="1" applyAlignment="1" applyProtection="1">
      <alignment horizontal="left" vertical="center" wrapText="1"/>
      <protection locked="0"/>
    </xf>
    <xf numFmtId="49" fontId="65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64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64" fillId="36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2" applyNumberFormat="1" applyFont="1" applyFill="1" applyBorder="1" applyAlignment="1" applyProtection="1">
      <alignment horizontal="right" wrapText="1"/>
      <protection locked="0"/>
    </xf>
    <xf numFmtId="0" fontId="22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23" fillId="33" borderId="0" xfId="5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0" xfId="52" applyNumberFormat="1" applyFont="1" applyFill="1" applyBorder="1" applyAlignment="1" applyProtection="1">
      <alignment horizontal="left"/>
      <protection locked="0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37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 applyProtection="1">
      <alignment horizontal="center" vertical="center" wrapText="1"/>
      <protection/>
    </xf>
    <xf numFmtId="0" fontId="87" fillId="37" borderId="22" xfId="0" applyFont="1" applyFill="1" applyBorder="1" applyAlignment="1">
      <alignment horizontal="left" vertical="center" wrapText="1"/>
    </xf>
    <xf numFmtId="39" fontId="87" fillId="37" borderId="22" xfId="0" applyNumberFormat="1" applyFont="1" applyFill="1" applyBorder="1" applyAlignment="1">
      <alignment horizontal="right" vertical="center" wrapText="1"/>
    </xf>
    <xf numFmtId="0" fontId="88" fillId="37" borderId="22" xfId="0" applyFont="1" applyFill="1" applyBorder="1" applyAlignment="1">
      <alignment horizontal="center" vertical="center" wrapText="1"/>
    </xf>
    <xf numFmtId="39" fontId="88" fillId="37" borderId="22" xfId="0" applyNumberFormat="1" applyFont="1" applyFill="1" applyBorder="1" applyAlignment="1">
      <alignment horizontal="right" vertical="center" wrapText="1"/>
    </xf>
    <xf numFmtId="0" fontId="18" fillId="35" borderId="13" xfId="53" applyFont="1" applyFill="1" applyBorder="1" applyAlignment="1">
      <alignment horizontal="left" vertical="center" wrapText="1"/>
      <protection/>
    </xf>
    <xf numFmtId="0" fontId="18" fillId="34" borderId="18" xfId="53" applyFont="1" applyFill="1" applyBorder="1" applyAlignment="1">
      <alignment horizontal="left" vertical="center" wrapText="1"/>
      <protection/>
    </xf>
    <xf numFmtId="0" fontId="18" fillId="34" borderId="19" xfId="53" applyFont="1" applyFill="1" applyBorder="1" applyAlignment="1">
      <alignment horizontal="left" vertical="center" wrapText="1"/>
      <protection/>
    </xf>
    <xf numFmtId="164" fontId="18" fillId="35" borderId="13" xfId="53" applyNumberFormat="1" applyFont="1" applyFill="1" applyBorder="1" applyAlignment="1">
      <alignment horizontal="center" vertical="center" wrapText="1"/>
      <protection/>
    </xf>
    <xf numFmtId="0" fontId="18" fillId="33" borderId="0" xfId="53" applyFont="1" applyFill="1" applyAlignment="1">
      <alignment vertical="center" wrapText="1"/>
      <protection/>
    </xf>
    <xf numFmtId="0" fontId="19" fillId="35" borderId="13" xfId="53" applyFont="1" applyFill="1" applyBorder="1" applyAlignment="1">
      <alignment horizontal="center" vertical="center" wrapText="1"/>
      <protection/>
    </xf>
    <xf numFmtId="4" fontId="19" fillId="35" borderId="13" xfId="53" applyNumberFormat="1" applyFont="1" applyFill="1" applyBorder="1" applyAlignment="1">
      <alignment horizontal="right" vertical="center" wrapText="1"/>
      <protection/>
    </xf>
    <xf numFmtId="0" fontId="18" fillId="33" borderId="0" xfId="53" applyFont="1" applyFill="1" applyAlignment="1">
      <alignment horizontal="left" vertical="center" wrapText="1"/>
      <protection/>
    </xf>
    <xf numFmtId="0" fontId="18" fillId="33" borderId="28" xfId="53" applyFont="1" applyFill="1" applyBorder="1" applyAlignment="1">
      <alignment horizontal="center" vertical="center" wrapText="1"/>
      <protection/>
    </xf>
    <xf numFmtId="164" fontId="19" fillId="35" borderId="13" xfId="53" applyNumberFormat="1" applyFont="1" applyFill="1" applyBorder="1" applyAlignment="1">
      <alignment horizontal="right" vertical="center" wrapText="1"/>
      <protection/>
    </xf>
    <xf numFmtId="0" fontId="18" fillId="35" borderId="27" xfId="53" applyFont="1" applyFill="1" applyBorder="1" applyAlignment="1">
      <alignment horizontal="left" vertical="center" wrapText="1"/>
      <protection/>
    </xf>
    <xf numFmtId="0" fontId="18" fillId="35" borderId="10" xfId="53" applyFont="1" applyFill="1" applyBorder="1" applyAlignment="1">
      <alignment horizontal="left" vertical="center" wrapText="1"/>
      <protection/>
    </xf>
    <xf numFmtId="0" fontId="18" fillId="35" borderId="13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vertical="center" wrapText="1"/>
      <protection/>
    </xf>
    <xf numFmtId="0" fontId="20" fillId="35" borderId="13" xfId="53" applyFont="1" applyFill="1" applyBorder="1" applyAlignment="1">
      <alignment horizontal="center" vertical="center" wrapText="1"/>
      <protection/>
    </xf>
    <xf numFmtId="0" fontId="66" fillId="35" borderId="13" xfId="53" applyFont="1" applyFill="1" applyBorder="1" applyAlignment="1">
      <alignment horizontal="center" vertical="center" wrapText="1"/>
      <protection/>
    </xf>
    <xf numFmtId="0" fontId="66" fillId="35" borderId="13" xfId="53" applyFont="1" applyFill="1" applyBorder="1" applyAlignment="1">
      <alignment vertical="center" wrapText="1"/>
      <protection/>
    </xf>
    <xf numFmtId="0" fontId="18" fillId="33" borderId="0" xfId="52" applyNumberFormat="1" applyFont="1" applyFill="1" applyBorder="1" applyAlignment="1" applyProtection="1">
      <alignment horizontal="right" vertical="top" wrapText="1"/>
      <protection locked="0"/>
    </xf>
    <xf numFmtId="0" fontId="22" fillId="33" borderId="0" xfId="53" applyFont="1" applyFill="1" applyAlignment="1">
      <alignment horizontal="center" vertical="center" wrapText="1"/>
      <protection/>
    </xf>
    <xf numFmtId="0" fontId="18" fillId="33" borderId="14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18" fillId="0" borderId="14" xfId="53" applyFont="1" applyBorder="1" applyAlignment="1">
      <alignment horizontal="center" vertical="center"/>
      <protection/>
    </xf>
    <xf numFmtId="0" fontId="19" fillId="33" borderId="13" xfId="53" applyFont="1" applyFill="1" applyBorder="1" applyAlignment="1">
      <alignment horizontal="center" vertical="center"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0" fontId="19" fillId="35" borderId="13" xfId="53" applyFont="1" applyFill="1" applyBorder="1" applyAlignment="1">
      <alignment horizontal="center" vertical="center"/>
      <protection/>
    </xf>
    <xf numFmtId="0" fontId="20" fillId="33" borderId="13" xfId="53" applyFont="1" applyFill="1" applyBorder="1" applyAlignment="1">
      <alignment horizontal="center" vertical="center" wrapText="1"/>
      <protection/>
    </xf>
    <xf numFmtId="0" fontId="19" fillId="33" borderId="27" xfId="53" applyFont="1" applyFill="1" applyBorder="1" applyAlignment="1">
      <alignment horizontal="center" vertical="center" wrapText="1"/>
      <protection/>
    </xf>
    <xf numFmtId="0" fontId="66" fillId="33" borderId="13" xfId="53" applyFont="1" applyFill="1" applyBorder="1" applyAlignment="1">
      <alignment horizontal="center" vertical="center" wrapText="1"/>
      <protection/>
    </xf>
    <xf numFmtId="0" fontId="18" fillId="34" borderId="13" xfId="53" applyFont="1" applyFill="1" applyBorder="1" applyAlignment="1">
      <alignment vertical="top" wrapText="1"/>
      <protection/>
    </xf>
    <xf numFmtId="0" fontId="9" fillId="0" borderId="0" xfId="53" applyFont="1" applyAlignment="1">
      <alignment horizontal="left" wrapText="1"/>
      <protection/>
    </xf>
    <xf numFmtId="0" fontId="10" fillId="33" borderId="0" xfId="53" applyFont="1" applyFill="1" applyAlignment="1">
      <alignment horizontal="right" vertical="top"/>
      <protection/>
    </xf>
    <xf numFmtId="0" fontId="9" fillId="33" borderId="0" xfId="53" applyFont="1" applyFill="1" applyAlignment="1">
      <alignment horizontal="left" wrapText="1"/>
      <protection/>
    </xf>
    <xf numFmtId="0" fontId="19" fillId="34" borderId="13" xfId="53" applyFont="1" applyFill="1" applyBorder="1" applyAlignment="1">
      <alignment vertical="top" wrapText="1"/>
      <protection/>
    </xf>
    <xf numFmtId="0" fontId="18" fillId="35" borderId="11" xfId="53" applyFont="1" applyFill="1" applyBorder="1" applyAlignment="1">
      <alignment horizontal="left" vertical="top" wrapText="1"/>
      <protection/>
    </xf>
    <xf numFmtId="0" fontId="18" fillId="35" borderId="20" xfId="53" applyFont="1" applyFill="1" applyBorder="1" applyAlignment="1">
      <alignment horizontal="left" vertical="top" wrapText="1"/>
      <protection/>
    </xf>
    <xf numFmtId="0" fontId="19" fillId="0" borderId="13" xfId="53" applyFont="1" applyBorder="1" applyAlignment="1">
      <alignment horizontal="center" vertical="center" wrapText="1"/>
      <protection/>
    </xf>
    <xf numFmtId="0" fontId="18" fillId="35" borderId="13" xfId="53" applyFont="1" applyFill="1" applyBorder="1" applyAlignment="1">
      <alignment horizontal="left" vertical="top" wrapText="1"/>
      <protection/>
    </xf>
    <xf numFmtId="0" fontId="18" fillId="35" borderId="15" xfId="53" applyFont="1" applyFill="1" applyBorder="1" applyAlignment="1">
      <alignment horizontal="left" vertical="top" wrapText="1"/>
      <protection/>
    </xf>
    <xf numFmtId="0" fontId="23" fillId="0" borderId="0" xfId="53" applyFont="1" applyAlignment="1">
      <alignment horizontal="right" wrapText="1"/>
      <protection/>
    </xf>
    <xf numFmtId="0" fontId="25" fillId="0" borderId="0" xfId="53" applyFont="1" applyAlignment="1" applyProtection="1">
      <alignment horizontal="center" wrapText="1"/>
      <protection locked="0"/>
    </xf>
    <xf numFmtId="0" fontId="19" fillId="0" borderId="13" xfId="53" applyFont="1" applyBorder="1" applyAlignment="1">
      <alignment horizontal="center" vertical="center"/>
      <protection/>
    </xf>
    <xf numFmtId="0" fontId="26" fillId="33" borderId="0" xfId="53" applyFont="1" applyFill="1" applyBorder="1" applyAlignment="1">
      <alignment horizontal="center" vertical="center"/>
      <protection/>
    </xf>
    <xf numFmtId="0" fontId="25" fillId="33" borderId="13" xfId="53" applyFont="1" applyFill="1" applyBorder="1" applyAlignment="1">
      <alignment horizontal="center" vertical="center"/>
      <protection/>
    </xf>
    <xf numFmtId="0" fontId="25" fillId="33" borderId="13" xfId="53" applyFont="1" applyFill="1" applyBorder="1" applyAlignment="1">
      <alignment horizontal="center" vertical="center" wrapText="1"/>
      <protection/>
    </xf>
    <xf numFmtId="0" fontId="25" fillId="33" borderId="13" xfId="0" applyFont="1" applyFill="1" applyBorder="1" applyAlignment="1">
      <alignment horizontal="center" vertical="center" wrapText="1"/>
    </xf>
    <xf numFmtId="0" fontId="29" fillId="0" borderId="13" xfId="53" applyFont="1" applyBorder="1" applyAlignment="1">
      <alignment horizontal="center" vertical="center"/>
      <protection/>
    </xf>
    <xf numFmtId="0" fontId="26" fillId="0" borderId="0" xfId="53" applyFont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 wrapText="1"/>
      <protection/>
    </xf>
    <xf numFmtId="0" fontId="20" fillId="0" borderId="13" xfId="53" applyFont="1" applyFill="1" applyBorder="1" applyAlignment="1">
      <alignment horizontal="center" vertical="center" wrapText="1"/>
      <protection/>
    </xf>
    <xf numFmtId="0" fontId="36" fillId="0" borderId="13" xfId="53" applyFont="1" applyFill="1" applyBorder="1" applyAlignment="1">
      <alignment horizontal="center" vertical="center"/>
      <protection/>
    </xf>
    <xf numFmtId="0" fontId="23" fillId="0" borderId="13" xfId="53" applyFont="1" applyFill="1" applyBorder="1" applyAlignment="1">
      <alignment horizontal="center" vertical="center"/>
      <protection/>
    </xf>
    <xf numFmtId="0" fontId="20" fillId="0" borderId="27" xfId="53" applyFont="1" applyFill="1" applyBorder="1" applyAlignment="1">
      <alignment horizontal="center" vertical="center" wrapText="1"/>
      <protection/>
    </xf>
    <xf numFmtId="0" fontId="26" fillId="33" borderId="0" xfId="53" applyFont="1" applyFill="1" applyBorder="1" applyAlignment="1">
      <alignment horizontal="center" vertical="center" wrapText="1"/>
      <protection/>
    </xf>
    <xf numFmtId="0" fontId="19" fillId="33" borderId="13" xfId="53" applyFont="1" applyFill="1" applyBorder="1" applyAlignment="1">
      <alignment horizontal="center" vertical="center" wrapText="1"/>
      <protection/>
    </xf>
    <xf numFmtId="0" fontId="25" fillId="33" borderId="20" xfId="53" applyFont="1" applyFill="1" applyBorder="1" applyAlignment="1">
      <alignment horizontal="center" vertical="center" wrapText="1"/>
      <protection/>
    </xf>
    <xf numFmtId="0" fontId="18" fillId="33" borderId="13" xfId="53" applyFont="1" applyFill="1" applyBorder="1" applyAlignment="1">
      <alignment horizontal="center" vertical="center"/>
      <protection/>
    </xf>
    <xf numFmtId="0" fontId="19" fillId="33" borderId="27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/>
      <protection/>
    </xf>
    <xf numFmtId="0" fontId="19" fillId="0" borderId="27" xfId="53" applyFont="1" applyFill="1" applyBorder="1" applyAlignment="1">
      <alignment horizontal="center" vertical="center" wrapText="1"/>
      <protection/>
    </xf>
    <xf numFmtId="0" fontId="19" fillId="0" borderId="13" xfId="53" applyFont="1" applyFill="1" applyBorder="1" applyAlignment="1">
      <alignment vertical="center" wrapText="1"/>
      <protection/>
    </xf>
    <xf numFmtId="0" fontId="24" fillId="33" borderId="0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left" vertical="center"/>
      <protection/>
    </xf>
    <xf numFmtId="0" fontId="37" fillId="33" borderId="13" xfId="53" applyFont="1" applyFill="1" applyBorder="1" applyAlignment="1">
      <alignment horizontal="left" vertical="center"/>
      <protection/>
    </xf>
    <xf numFmtId="0" fontId="36" fillId="33" borderId="13" xfId="53" applyFont="1" applyFill="1" applyBorder="1" applyAlignment="1">
      <alignment horizontal="center" vertical="center"/>
      <protection/>
    </xf>
    <xf numFmtId="0" fontId="24" fillId="33" borderId="0" xfId="53" applyFont="1" applyFill="1" applyBorder="1" applyAlignment="1">
      <alignment horizontal="center" vertical="center"/>
      <protection/>
    </xf>
    <xf numFmtId="0" fontId="25" fillId="33" borderId="15" xfId="53" applyFont="1" applyFill="1" applyBorder="1" applyAlignment="1">
      <alignment horizontal="center" vertical="center" wrapText="1"/>
      <protection/>
    </xf>
    <xf numFmtId="0" fontId="29" fillId="33" borderId="13" xfId="53" applyFont="1" applyFill="1" applyBorder="1" applyAlignment="1">
      <alignment horizontal="center" vertical="center" wrapTex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/>
      <protection/>
    </xf>
    <xf numFmtId="0" fontId="23" fillId="34" borderId="25" xfId="54" applyFont="1" applyFill="1" applyBorder="1" applyAlignment="1">
      <alignment vertical="center" wrapText="1"/>
      <protection/>
    </xf>
    <xf numFmtId="165" fontId="21" fillId="35" borderId="13" xfId="53" applyNumberFormat="1" applyFont="1" applyFill="1" applyBorder="1" applyAlignment="1">
      <alignment horizontal="left" vertical="center" wrapText="1"/>
      <protection/>
    </xf>
    <xf numFmtId="0" fontId="18" fillId="34" borderId="0" xfId="0" applyFont="1" applyFill="1" applyAlignment="1" applyProtection="1">
      <alignment horizontal="left" vertical="center" wrapText="1"/>
      <protection locked="0"/>
    </xf>
    <xf numFmtId="167" fontId="18" fillId="34" borderId="39" xfId="53" applyNumberFormat="1" applyFont="1" applyFill="1" applyBorder="1" applyAlignment="1">
      <alignment horizontal="center" vertical="center" wrapText="1"/>
      <protection/>
    </xf>
    <xf numFmtId="167" fontId="18" fillId="34" borderId="40" xfId="53" applyNumberFormat="1" applyFont="1" applyFill="1" applyBorder="1" applyAlignment="1">
      <alignment horizontal="center" vertical="center" wrapText="1"/>
      <protection/>
    </xf>
    <xf numFmtId="167" fontId="18" fillId="34" borderId="18" xfId="53" applyNumberFormat="1" applyFont="1" applyFill="1" applyBorder="1" applyAlignment="1">
      <alignment horizontal="center" vertical="center" wrapText="1"/>
      <protection/>
    </xf>
    <xf numFmtId="167" fontId="18" fillId="34" borderId="19" xfId="53" applyNumberFormat="1" applyFont="1" applyFill="1" applyBorder="1" applyAlignment="1">
      <alignment horizontal="center" vertical="center" wrapText="1"/>
      <protection/>
    </xf>
    <xf numFmtId="0" fontId="28" fillId="0" borderId="0" xfId="52" applyNumberFormat="1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98</xdr:row>
      <xdr:rowOff>0</xdr:rowOff>
    </xdr:from>
    <xdr:to>
      <xdr:col>8</xdr:col>
      <xdr:colOff>476250</xdr:colOff>
      <xdr:row>98</xdr:row>
      <xdr:rowOff>257175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042225"/>
          <a:ext cx="476250" cy="25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476250</xdr:colOff>
      <xdr:row>98</xdr:row>
      <xdr:rowOff>257175</xdr:rowOff>
    </xdr:to>
    <xdr:pic>
      <xdr:nvPicPr>
        <xdr:cNvPr id="2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33042225"/>
          <a:ext cx="476250" cy="2571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04"/>
  <sheetViews>
    <sheetView tabSelected="1" zoomScalePageLayoutView="0" workbookViewId="0" topLeftCell="A1">
      <selection activeCell="P4" sqref="P4"/>
    </sheetView>
  </sheetViews>
  <sheetFormatPr defaultColWidth="9.33203125" defaultRowHeight="11.2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53.25" customHeight="1">
      <c r="A1" s="3"/>
      <c r="B1" s="3"/>
      <c r="C1" s="3"/>
      <c r="D1" s="3"/>
      <c r="E1" s="3"/>
      <c r="F1" s="377" t="s">
        <v>738</v>
      </c>
      <c r="G1" s="377"/>
      <c r="H1" s="377"/>
      <c r="I1" s="377"/>
      <c r="J1" s="377"/>
      <c r="K1" s="377"/>
      <c r="L1" s="377"/>
    </row>
    <row r="2" spans="1:12" ht="17.25" customHeight="1">
      <c r="A2" s="260"/>
      <c r="B2" s="260"/>
      <c r="C2" s="260"/>
      <c r="D2" s="260"/>
      <c r="E2" s="260"/>
      <c r="F2" s="260"/>
      <c r="G2" s="260"/>
      <c r="H2" s="260"/>
      <c r="I2" s="70"/>
      <c r="J2" s="260"/>
      <c r="K2" s="260"/>
      <c r="L2" s="3"/>
    </row>
    <row r="3" spans="1:12" ht="13.5" customHeight="1">
      <c r="A3" s="261" t="s">
        <v>683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</row>
    <row r="4" spans="1:12" ht="13.5" customHeight="1">
      <c r="A4" s="67"/>
      <c r="B4" s="262"/>
      <c r="C4" s="262"/>
      <c r="D4" s="262"/>
      <c r="E4" s="262"/>
      <c r="F4" s="71"/>
      <c r="G4" s="71"/>
      <c r="H4" s="71"/>
      <c r="I4" s="263" t="s">
        <v>0</v>
      </c>
      <c r="J4" s="263"/>
      <c r="K4" s="263"/>
      <c r="L4" s="67"/>
    </row>
    <row r="5" spans="1:12" ht="36" customHeight="1">
      <c r="A5" s="233" t="s">
        <v>1</v>
      </c>
      <c r="B5" s="233" t="s">
        <v>2</v>
      </c>
      <c r="C5" s="264" t="s">
        <v>3</v>
      </c>
      <c r="D5" s="264"/>
      <c r="E5" s="264" t="s">
        <v>4</v>
      </c>
      <c r="F5" s="264"/>
      <c r="G5" s="264"/>
      <c r="H5" s="264" t="s">
        <v>5</v>
      </c>
      <c r="I5" s="264"/>
      <c r="J5" s="264"/>
      <c r="K5" s="264"/>
      <c r="L5" s="264"/>
    </row>
    <row r="6" spans="1:12" ht="13.5" customHeight="1">
      <c r="A6" s="234" t="s">
        <v>6</v>
      </c>
      <c r="B6" s="234" t="s">
        <v>7</v>
      </c>
      <c r="C6" s="265" t="s">
        <v>8</v>
      </c>
      <c r="D6" s="265"/>
      <c r="E6" s="265" t="s">
        <v>9</v>
      </c>
      <c r="F6" s="265"/>
      <c r="G6" s="265"/>
      <c r="H6" s="265" t="s">
        <v>10</v>
      </c>
      <c r="I6" s="265"/>
      <c r="J6" s="265"/>
      <c r="K6" s="265"/>
      <c r="L6" s="265"/>
    </row>
    <row r="7" spans="1:12" ht="20.25" customHeight="1">
      <c r="A7" s="266" t="s">
        <v>11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</row>
    <row r="8" spans="1:12" ht="22.5" customHeight="1">
      <c r="A8" s="236" t="s">
        <v>18</v>
      </c>
      <c r="B8" s="235"/>
      <c r="C8" s="267"/>
      <c r="D8" s="267"/>
      <c r="E8" s="268" t="s">
        <v>19</v>
      </c>
      <c r="F8" s="268"/>
      <c r="G8" s="268"/>
      <c r="H8" s="269" t="s">
        <v>86</v>
      </c>
      <c r="I8" s="269"/>
      <c r="J8" s="269"/>
      <c r="K8" s="269"/>
      <c r="L8" s="269"/>
    </row>
    <row r="9" spans="1:12" ht="33" customHeight="1">
      <c r="A9" s="236"/>
      <c r="B9" s="235"/>
      <c r="C9" s="267"/>
      <c r="D9" s="267"/>
      <c r="E9" s="268" t="s">
        <v>14</v>
      </c>
      <c r="F9" s="268"/>
      <c r="G9" s="268"/>
      <c r="H9" s="269" t="s">
        <v>15</v>
      </c>
      <c r="I9" s="269"/>
      <c r="J9" s="269"/>
      <c r="K9" s="269"/>
      <c r="L9" s="269"/>
    </row>
    <row r="10" spans="1:12" ht="20.25" customHeight="1">
      <c r="A10" s="235"/>
      <c r="B10" s="236" t="s">
        <v>20</v>
      </c>
      <c r="C10" s="267"/>
      <c r="D10" s="267"/>
      <c r="E10" s="268" t="s">
        <v>21</v>
      </c>
      <c r="F10" s="268"/>
      <c r="G10" s="268"/>
      <c r="H10" s="269" t="s">
        <v>86</v>
      </c>
      <c r="I10" s="269"/>
      <c r="J10" s="269"/>
      <c r="K10" s="269"/>
      <c r="L10" s="269"/>
    </row>
    <row r="11" spans="1:12" ht="33" customHeight="1">
      <c r="A11" s="235"/>
      <c r="B11" s="236"/>
      <c r="C11" s="267"/>
      <c r="D11" s="267"/>
      <c r="E11" s="268" t="s">
        <v>14</v>
      </c>
      <c r="F11" s="268"/>
      <c r="G11" s="268"/>
      <c r="H11" s="269" t="s">
        <v>15</v>
      </c>
      <c r="I11" s="269"/>
      <c r="J11" s="269"/>
      <c r="K11" s="269"/>
      <c r="L11" s="269"/>
    </row>
    <row r="12" spans="1:12" ht="42" customHeight="1">
      <c r="A12" s="235"/>
      <c r="B12" s="235"/>
      <c r="C12" s="270" t="s">
        <v>16</v>
      </c>
      <c r="D12" s="270"/>
      <c r="E12" s="268" t="s">
        <v>17</v>
      </c>
      <c r="F12" s="268"/>
      <c r="G12" s="268"/>
      <c r="H12" s="269" t="s">
        <v>86</v>
      </c>
      <c r="I12" s="269"/>
      <c r="J12" s="269"/>
      <c r="K12" s="269"/>
      <c r="L12" s="269"/>
    </row>
    <row r="13" spans="1:12" ht="20.25" customHeight="1">
      <c r="A13" s="236" t="s">
        <v>22</v>
      </c>
      <c r="B13" s="235"/>
      <c r="C13" s="267"/>
      <c r="D13" s="267"/>
      <c r="E13" s="268" t="s">
        <v>23</v>
      </c>
      <c r="F13" s="268"/>
      <c r="G13" s="268"/>
      <c r="H13" s="269" t="s">
        <v>592</v>
      </c>
      <c r="I13" s="269"/>
      <c r="J13" s="269"/>
      <c r="K13" s="269"/>
      <c r="L13" s="269"/>
    </row>
    <row r="14" spans="1:12" ht="32.25" customHeight="1">
      <c r="A14" s="236"/>
      <c r="B14" s="235"/>
      <c r="C14" s="267"/>
      <c r="D14" s="267"/>
      <c r="E14" s="268" t="s">
        <v>14</v>
      </c>
      <c r="F14" s="268"/>
      <c r="G14" s="268"/>
      <c r="H14" s="269" t="s">
        <v>15</v>
      </c>
      <c r="I14" s="269"/>
      <c r="J14" s="269"/>
      <c r="K14" s="269"/>
      <c r="L14" s="269"/>
    </row>
    <row r="15" spans="1:12" ht="20.25" customHeight="1">
      <c r="A15" s="235"/>
      <c r="B15" s="236" t="s">
        <v>24</v>
      </c>
      <c r="C15" s="267"/>
      <c r="D15" s="267"/>
      <c r="E15" s="268" t="s">
        <v>25</v>
      </c>
      <c r="F15" s="268"/>
      <c r="G15" s="268"/>
      <c r="H15" s="269" t="s">
        <v>593</v>
      </c>
      <c r="I15" s="269"/>
      <c r="J15" s="269"/>
      <c r="K15" s="269"/>
      <c r="L15" s="269"/>
    </row>
    <row r="16" spans="1:12" ht="33.75" customHeight="1">
      <c r="A16" s="235"/>
      <c r="B16" s="236"/>
      <c r="C16" s="267"/>
      <c r="D16" s="267"/>
      <c r="E16" s="268" t="s">
        <v>14</v>
      </c>
      <c r="F16" s="268"/>
      <c r="G16" s="268"/>
      <c r="H16" s="269" t="s">
        <v>15</v>
      </c>
      <c r="I16" s="269"/>
      <c r="J16" s="269"/>
      <c r="K16" s="269"/>
      <c r="L16" s="269"/>
    </row>
    <row r="17" spans="1:12" ht="44.25" customHeight="1">
      <c r="A17" s="235"/>
      <c r="B17" s="235"/>
      <c r="C17" s="270" t="s">
        <v>26</v>
      </c>
      <c r="D17" s="270"/>
      <c r="E17" s="268" t="s">
        <v>27</v>
      </c>
      <c r="F17" s="268"/>
      <c r="G17" s="268"/>
      <c r="H17" s="269" t="s">
        <v>594</v>
      </c>
      <c r="I17" s="269"/>
      <c r="J17" s="269"/>
      <c r="K17" s="269"/>
      <c r="L17" s="269"/>
    </row>
    <row r="18" spans="1:12" ht="39.75" customHeight="1">
      <c r="A18" s="235"/>
      <c r="B18" s="235"/>
      <c r="C18" s="270" t="s">
        <v>28</v>
      </c>
      <c r="D18" s="270"/>
      <c r="E18" s="268" t="s">
        <v>29</v>
      </c>
      <c r="F18" s="268"/>
      <c r="G18" s="268"/>
      <c r="H18" s="269" t="s">
        <v>595</v>
      </c>
      <c r="I18" s="269"/>
      <c r="J18" s="269"/>
      <c r="K18" s="269"/>
      <c r="L18" s="269"/>
    </row>
    <row r="19" spans="1:12" ht="21" customHeight="1">
      <c r="A19" s="235"/>
      <c r="B19" s="236" t="s">
        <v>161</v>
      </c>
      <c r="C19" s="267"/>
      <c r="D19" s="267"/>
      <c r="E19" s="268" t="s">
        <v>162</v>
      </c>
      <c r="F19" s="268"/>
      <c r="G19" s="268"/>
      <c r="H19" s="269" t="s">
        <v>596</v>
      </c>
      <c r="I19" s="269"/>
      <c r="J19" s="269"/>
      <c r="K19" s="269"/>
      <c r="L19" s="269"/>
    </row>
    <row r="20" spans="1:12" ht="33.75" customHeight="1">
      <c r="A20" s="235"/>
      <c r="B20" s="236"/>
      <c r="C20" s="267"/>
      <c r="D20" s="267"/>
      <c r="E20" s="268" t="s">
        <v>14</v>
      </c>
      <c r="F20" s="268"/>
      <c r="G20" s="268"/>
      <c r="H20" s="269" t="s">
        <v>15</v>
      </c>
      <c r="I20" s="269"/>
      <c r="J20" s="269"/>
      <c r="K20" s="269"/>
      <c r="L20" s="269"/>
    </row>
    <row r="21" spans="1:12" ht="48.75" customHeight="1">
      <c r="A21" s="235"/>
      <c r="B21" s="235"/>
      <c r="C21" s="270" t="s">
        <v>597</v>
      </c>
      <c r="D21" s="270"/>
      <c r="E21" s="268" t="s">
        <v>598</v>
      </c>
      <c r="F21" s="268"/>
      <c r="G21" s="268"/>
      <c r="H21" s="269" t="s">
        <v>596</v>
      </c>
      <c r="I21" s="269"/>
      <c r="J21" s="269"/>
      <c r="K21" s="269"/>
      <c r="L21" s="269"/>
    </row>
    <row r="22" spans="1:12" ht="24.75" customHeight="1">
      <c r="A22" s="235"/>
      <c r="B22" s="236" t="s">
        <v>31</v>
      </c>
      <c r="C22" s="267"/>
      <c r="D22" s="267"/>
      <c r="E22" s="268" t="s">
        <v>32</v>
      </c>
      <c r="F22" s="268"/>
      <c r="G22" s="268"/>
      <c r="H22" s="269" t="s">
        <v>599</v>
      </c>
      <c r="I22" s="269"/>
      <c r="J22" s="269"/>
      <c r="K22" s="269"/>
      <c r="L22" s="269"/>
    </row>
    <row r="23" spans="1:12" ht="30" customHeight="1">
      <c r="A23" s="235"/>
      <c r="B23" s="236"/>
      <c r="C23" s="267"/>
      <c r="D23" s="267"/>
      <c r="E23" s="268" t="s">
        <v>14</v>
      </c>
      <c r="F23" s="268"/>
      <c r="G23" s="268"/>
      <c r="H23" s="269" t="s">
        <v>15</v>
      </c>
      <c r="I23" s="269"/>
      <c r="J23" s="269"/>
      <c r="K23" s="269"/>
      <c r="L23" s="269"/>
    </row>
    <row r="24" spans="1:12" ht="38.25" customHeight="1">
      <c r="A24" s="235"/>
      <c r="B24" s="235"/>
      <c r="C24" s="270" t="s">
        <v>33</v>
      </c>
      <c r="D24" s="270"/>
      <c r="E24" s="268" t="s">
        <v>34</v>
      </c>
      <c r="F24" s="268"/>
      <c r="G24" s="268"/>
      <c r="H24" s="269" t="s">
        <v>600</v>
      </c>
      <c r="I24" s="269"/>
      <c r="J24" s="269"/>
      <c r="K24" s="269"/>
      <c r="L24" s="269"/>
    </row>
    <row r="25" spans="1:12" ht="33.75" customHeight="1">
      <c r="A25" s="235"/>
      <c r="B25" s="235"/>
      <c r="C25" s="270" t="s">
        <v>35</v>
      </c>
      <c r="D25" s="270"/>
      <c r="E25" s="268" t="s">
        <v>36</v>
      </c>
      <c r="F25" s="268"/>
      <c r="G25" s="268"/>
      <c r="H25" s="269" t="s">
        <v>457</v>
      </c>
      <c r="I25" s="269"/>
      <c r="J25" s="269"/>
      <c r="K25" s="269"/>
      <c r="L25" s="269"/>
    </row>
    <row r="26" spans="1:12" ht="27" customHeight="1">
      <c r="A26" s="235"/>
      <c r="B26" s="235"/>
      <c r="C26" s="270" t="s">
        <v>38</v>
      </c>
      <c r="D26" s="270"/>
      <c r="E26" s="268" t="s">
        <v>39</v>
      </c>
      <c r="F26" s="268"/>
      <c r="G26" s="268"/>
      <c r="H26" s="269" t="s">
        <v>37</v>
      </c>
      <c r="I26" s="269"/>
      <c r="J26" s="269"/>
      <c r="K26" s="269"/>
      <c r="L26" s="269"/>
    </row>
    <row r="27" spans="1:12" ht="39.75" customHeight="1">
      <c r="A27" s="235"/>
      <c r="B27" s="235"/>
      <c r="C27" s="270" t="s">
        <v>16</v>
      </c>
      <c r="D27" s="270"/>
      <c r="E27" s="268" t="s">
        <v>17</v>
      </c>
      <c r="F27" s="268"/>
      <c r="G27" s="268"/>
      <c r="H27" s="269" t="s">
        <v>601</v>
      </c>
      <c r="I27" s="269"/>
      <c r="J27" s="269"/>
      <c r="K27" s="269"/>
      <c r="L27" s="269"/>
    </row>
    <row r="28" spans="1:12" ht="21.75" customHeight="1">
      <c r="A28" s="236" t="s">
        <v>40</v>
      </c>
      <c r="B28" s="235"/>
      <c r="C28" s="267"/>
      <c r="D28" s="267"/>
      <c r="E28" s="268" t="s">
        <v>41</v>
      </c>
      <c r="F28" s="268"/>
      <c r="G28" s="268"/>
      <c r="H28" s="269" t="s">
        <v>602</v>
      </c>
      <c r="I28" s="269"/>
      <c r="J28" s="269"/>
      <c r="K28" s="269"/>
      <c r="L28" s="269"/>
    </row>
    <row r="29" spans="1:12" ht="31.5" customHeight="1">
      <c r="A29" s="236"/>
      <c r="B29" s="235"/>
      <c r="C29" s="267"/>
      <c r="D29" s="267"/>
      <c r="E29" s="268" t="s">
        <v>14</v>
      </c>
      <c r="F29" s="268"/>
      <c r="G29" s="268"/>
      <c r="H29" s="269" t="s">
        <v>15</v>
      </c>
      <c r="I29" s="269"/>
      <c r="J29" s="269"/>
      <c r="K29" s="269"/>
      <c r="L29" s="269"/>
    </row>
    <row r="30" spans="1:12" ht="23.25" customHeight="1">
      <c r="A30" s="235"/>
      <c r="B30" s="236" t="s">
        <v>42</v>
      </c>
      <c r="C30" s="267"/>
      <c r="D30" s="267"/>
      <c r="E30" s="268" t="s">
        <v>43</v>
      </c>
      <c r="F30" s="268"/>
      <c r="G30" s="268"/>
      <c r="H30" s="269" t="s">
        <v>602</v>
      </c>
      <c r="I30" s="269"/>
      <c r="J30" s="269"/>
      <c r="K30" s="269"/>
      <c r="L30" s="269"/>
    </row>
    <row r="31" spans="1:12" ht="30.75" customHeight="1">
      <c r="A31" s="235"/>
      <c r="B31" s="236"/>
      <c r="C31" s="267"/>
      <c r="D31" s="267"/>
      <c r="E31" s="268" t="s">
        <v>14</v>
      </c>
      <c r="F31" s="268"/>
      <c r="G31" s="268"/>
      <c r="H31" s="269" t="s">
        <v>15</v>
      </c>
      <c r="I31" s="269"/>
      <c r="J31" s="269"/>
      <c r="K31" s="269"/>
      <c r="L31" s="269"/>
    </row>
    <row r="32" spans="1:12" ht="25.5" customHeight="1">
      <c r="A32" s="235"/>
      <c r="B32" s="235"/>
      <c r="C32" s="270" t="s">
        <v>44</v>
      </c>
      <c r="D32" s="270"/>
      <c r="E32" s="268" t="s">
        <v>45</v>
      </c>
      <c r="F32" s="268"/>
      <c r="G32" s="268"/>
      <c r="H32" s="269" t="s">
        <v>46</v>
      </c>
      <c r="I32" s="269"/>
      <c r="J32" s="269"/>
      <c r="K32" s="269"/>
      <c r="L32" s="269"/>
    </row>
    <row r="33" spans="1:12" ht="51" customHeight="1">
      <c r="A33" s="235"/>
      <c r="B33" s="235"/>
      <c r="C33" s="270" t="s">
        <v>47</v>
      </c>
      <c r="D33" s="270"/>
      <c r="E33" s="268" t="s">
        <v>48</v>
      </c>
      <c r="F33" s="268"/>
      <c r="G33" s="268"/>
      <c r="H33" s="269" t="s">
        <v>458</v>
      </c>
      <c r="I33" s="269"/>
      <c r="J33" s="269"/>
      <c r="K33" s="269"/>
      <c r="L33" s="269"/>
    </row>
    <row r="34" spans="1:12" ht="40.5" customHeight="1">
      <c r="A34" s="235"/>
      <c r="B34" s="235"/>
      <c r="C34" s="270" t="s">
        <v>16</v>
      </c>
      <c r="D34" s="270"/>
      <c r="E34" s="268" t="s">
        <v>17</v>
      </c>
      <c r="F34" s="268"/>
      <c r="G34" s="268"/>
      <c r="H34" s="269" t="s">
        <v>603</v>
      </c>
      <c r="I34" s="269"/>
      <c r="J34" s="269"/>
      <c r="K34" s="269"/>
      <c r="L34" s="269"/>
    </row>
    <row r="35" spans="1:12" ht="37.5" customHeight="1">
      <c r="A35" s="235"/>
      <c r="B35" s="235"/>
      <c r="C35" s="270" t="s">
        <v>604</v>
      </c>
      <c r="D35" s="270"/>
      <c r="E35" s="268" t="s">
        <v>605</v>
      </c>
      <c r="F35" s="268"/>
      <c r="G35" s="268"/>
      <c r="H35" s="269" t="s">
        <v>606</v>
      </c>
      <c r="I35" s="269"/>
      <c r="J35" s="269"/>
      <c r="K35" s="269"/>
      <c r="L35" s="269"/>
    </row>
    <row r="36" spans="1:12" ht="21" customHeight="1">
      <c r="A36" s="236" t="s">
        <v>50</v>
      </c>
      <c r="B36" s="235"/>
      <c r="C36" s="267"/>
      <c r="D36" s="267"/>
      <c r="E36" s="268" t="s">
        <v>51</v>
      </c>
      <c r="F36" s="268"/>
      <c r="G36" s="268"/>
      <c r="H36" s="269" t="s">
        <v>607</v>
      </c>
      <c r="I36" s="269"/>
      <c r="J36" s="269"/>
      <c r="K36" s="269"/>
      <c r="L36" s="269"/>
    </row>
    <row r="37" spans="1:12" ht="33" customHeight="1">
      <c r="A37" s="236"/>
      <c r="B37" s="235"/>
      <c r="C37" s="267"/>
      <c r="D37" s="267"/>
      <c r="E37" s="268" t="s">
        <v>14</v>
      </c>
      <c r="F37" s="268"/>
      <c r="G37" s="268"/>
      <c r="H37" s="269" t="s">
        <v>15</v>
      </c>
      <c r="I37" s="269"/>
      <c r="J37" s="269"/>
      <c r="K37" s="269"/>
      <c r="L37" s="269"/>
    </row>
    <row r="38" spans="1:12" ht="26.25" customHeight="1">
      <c r="A38" s="235"/>
      <c r="B38" s="236" t="s">
        <v>52</v>
      </c>
      <c r="C38" s="267"/>
      <c r="D38" s="267"/>
      <c r="E38" s="268" t="s">
        <v>53</v>
      </c>
      <c r="F38" s="268"/>
      <c r="G38" s="268"/>
      <c r="H38" s="269" t="s">
        <v>608</v>
      </c>
      <c r="I38" s="269"/>
      <c r="J38" s="269"/>
      <c r="K38" s="269"/>
      <c r="L38" s="269"/>
    </row>
    <row r="39" spans="1:12" ht="33.75" customHeight="1">
      <c r="A39" s="235"/>
      <c r="B39" s="236"/>
      <c r="C39" s="267"/>
      <c r="D39" s="267"/>
      <c r="E39" s="268" t="s">
        <v>14</v>
      </c>
      <c r="F39" s="268"/>
      <c r="G39" s="268"/>
      <c r="H39" s="269" t="s">
        <v>15</v>
      </c>
      <c r="I39" s="269"/>
      <c r="J39" s="269"/>
      <c r="K39" s="269"/>
      <c r="L39" s="269"/>
    </row>
    <row r="40" spans="1:12" ht="24" customHeight="1">
      <c r="A40" s="235"/>
      <c r="B40" s="235"/>
      <c r="C40" s="270" t="s">
        <v>54</v>
      </c>
      <c r="D40" s="270"/>
      <c r="E40" s="268" t="s">
        <v>55</v>
      </c>
      <c r="F40" s="268"/>
      <c r="G40" s="268"/>
      <c r="H40" s="269" t="s">
        <v>609</v>
      </c>
      <c r="I40" s="269"/>
      <c r="J40" s="269"/>
      <c r="K40" s="269"/>
      <c r="L40" s="269"/>
    </row>
    <row r="41" spans="1:12" ht="33.75" customHeight="1">
      <c r="A41" s="235"/>
      <c r="B41" s="235"/>
      <c r="C41" s="270" t="s">
        <v>16</v>
      </c>
      <c r="D41" s="270"/>
      <c r="E41" s="268" t="s">
        <v>17</v>
      </c>
      <c r="F41" s="268"/>
      <c r="G41" s="268"/>
      <c r="H41" s="269" t="s">
        <v>610</v>
      </c>
      <c r="I41" s="269"/>
      <c r="J41" s="269"/>
      <c r="K41" s="269"/>
      <c r="L41" s="269"/>
    </row>
    <row r="42" spans="1:12" ht="20.25" customHeight="1">
      <c r="A42" s="235"/>
      <c r="B42" s="236" t="s">
        <v>57</v>
      </c>
      <c r="C42" s="267"/>
      <c r="D42" s="267"/>
      <c r="E42" s="268" t="s">
        <v>58</v>
      </c>
      <c r="F42" s="268"/>
      <c r="G42" s="268"/>
      <c r="H42" s="269" t="s">
        <v>611</v>
      </c>
      <c r="I42" s="269"/>
      <c r="J42" s="269"/>
      <c r="K42" s="269"/>
      <c r="L42" s="269"/>
    </row>
    <row r="43" spans="1:12" ht="32.25" customHeight="1">
      <c r="A43" s="235"/>
      <c r="B43" s="236"/>
      <c r="C43" s="267"/>
      <c r="D43" s="267"/>
      <c r="E43" s="268" t="s">
        <v>14</v>
      </c>
      <c r="F43" s="268"/>
      <c r="G43" s="268"/>
      <c r="H43" s="269" t="s">
        <v>15</v>
      </c>
      <c r="I43" s="269"/>
      <c r="J43" s="269"/>
      <c r="K43" s="269"/>
      <c r="L43" s="269"/>
    </row>
    <row r="44" spans="1:12" ht="39" customHeight="1">
      <c r="A44" s="235"/>
      <c r="B44" s="235"/>
      <c r="C44" s="270" t="s">
        <v>16</v>
      </c>
      <c r="D44" s="270"/>
      <c r="E44" s="268" t="s">
        <v>17</v>
      </c>
      <c r="F44" s="268"/>
      <c r="G44" s="268"/>
      <c r="H44" s="269" t="s">
        <v>611</v>
      </c>
      <c r="I44" s="269"/>
      <c r="J44" s="269"/>
      <c r="K44" s="269"/>
      <c r="L44" s="269"/>
    </row>
    <row r="45" spans="1:12" ht="19.5" customHeight="1">
      <c r="A45" s="236" t="s">
        <v>62</v>
      </c>
      <c r="B45" s="235"/>
      <c r="C45" s="267"/>
      <c r="D45" s="267"/>
      <c r="E45" s="268" t="s">
        <v>63</v>
      </c>
      <c r="F45" s="268"/>
      <c r="G45" s="268"/>
      <c r="H45" s="269" t="s">
        <v>612</v>
      </c>
      <c r="I45" s="269"/>
      <c r="J45" s="269"/>
      <c r="K45" s="269"/>
      <c r="L45" s="269"/>
    </row>
    <row r="46" spans="1:12" ht="33.75" customHeight="1">
      <c r="A46" s="236"/>
      <c r="B46" s="235"/>
      <c r="C46" s="267"/>
      <c r="D46" s="267"/>
      <c r="E46" s="268" t="s">
        <v>14</v>
      </c>
      <c r="F46" s="268"/>
      <c r="G46" s="268"/>
      <c r="H46" s="269" t="s">
        <v>15</v>
      </c>
      <c r="I46" s="269"/>
      <c r="J46" s="269"/>
      <c r="K46" s="269"/>
      <c r="L46" s="269"/>
    </row>
    <row r="47" spans="1:12" ht="20.25" customHeight="1">
      <c r="A47" s="235"/>
      <c r="B47" s="236" t="s">
        <v>64</v>
      </c>
      <c r="C47" s="267"/>
      <c r="D47" s="267"/>
      <c r="E47" s="268" t="s">
        <v>65</v>
      </c>
      <c r="F47" s="268"/>
      <c r="G47" s="268"/>
      <c r="H47" s="269" t="s">
        <v>612</v>
      </c>
      <c r="I47" s="269"/>
      <c r="J47" s="269"/>
      <c r="K47" s="269"/>
      <c r="L47" s="269"/>
    </row>
    <row r="48" spans="1:12" ht="34.5" customHeight="1">
      <c r="A48" s="235"/>
      <c r="B48" s="236"/>
      <c r="C48" s="267"/>
      <c r="D48" s="267"/>
      <c r="E48" s="268" t="s">
        <v>14</v>
      </c>
      <c r="F48" s="268"/>
      <c r="G48" s="268"/>
      <c r="H48" s="269" t="s">
        <v>15</v>
      </c>
      <c r="I48" s="269"/>
      <c r="J48" s="269"/>
      <c r="K48" s="269"/>
      <c r="L48" s="269"/>
    </row>
    <row r="49" spans="1:12" ht="20.25" customHeight="1">
      <c r="A49" s="235"/>
      <c r="B49" s="235"/>
      <c r="C49" s="270" t="s">
        <v>54</v>
      </c>
      <c r="D49" s="270"/>
      <c r="E49" s="268" t="s">
        <v>55</v>
      </c>
      <c r="F49" s="268"/>
      <c r="G49" s="268"/>
      <c r="H49" s="269" t="s">
        <v>459</v>
      </c>
      <c r="I49" s="269"/>
      <c r="J49" s="269"/>
      <c r="K49" s="269"/>
      <c r="L49" s="269"/>
    </row>
    <row r="50" spans="1:12" ht="48.75" customHeight="1">
      <c r="A50" s="235"/>
      <c r="B50" s="235"/>
      <c r="C50" s="270" t="s">
        <v>47</v>
      </c>
      <c r="D50" s="270"/>
      <c r="E50" s="268" t="s">
        <v>48</v>
      </c>
      <c r="F50" s="268"/>
      <c r="G50" s="268"/>
      <c r="H50" s="269" t="s">
        <v>613</v>
      </c>
      <c r="I50" s="269"/>
      <c r="J50" s="269"/>
      <c r="K50" s="269"/>
      <c r="L50" s="269"/>
    </row>
    <row r="51" spans="1:12" ht="25.5" customHeight="1">
      <c r="A51" s="235"/>
      <c r="B51" s="235"/>
      <c r="C51" s="270" t="s">
        <v>38</v>
      </c>
      <c r="D51" s="270"/>
      <c r="E51" s="268" t="s">
        <v>39</v>
      </c>
      <c r="F51" s="268"/>
      <c r="G51" s="268"/>
      <c r="H51" s="269" t="s">
        <v>614</v>
      </c>
      <c r="I51" s="269"/>
      <c r="J51" s="269"/>
      <c r="K51" s="269"/>
      <c r="L51" s="269"/>
    </row>
    <row r="52" spans="1:12" ht="21" customHeight="1">
      <c r="A52" s="236" t="s">
        <v>460</v>
      </c>
      <c r="B52" s="235"/>
      <c r="C52" s="267"/>
      <c r="D52" s="267"/>
      <c r="E52" s="268" t="s">
        <v>461</v>
      </c>
      <c r="F52" s="268"/>
      <c r="G52" s="268"/>
      <c r="H52" s="269" t="s">
        <v>615</v>
      </c>
      <c r="I52" s="269"/>
      <c r="J52" s="269"/>
      <c r="K52" s="269"/>
      <c r="L52" s="269"/>
    </row>
    <row r="53" spans="1:12" ht="33.75" customHeight="1">
      <c r="A53" s="236"/>
      <c r="B53" s="235"/>
      <c r="C53" s="267"/>
      <c r="D53" s="267"/>
      <c r="E53" s="268" t="s">
        <v>14</v>
      </c>
      <c r="F53" s="268"/>
      <c r="G53" s="268"/>
      <c r="H53" s="269" t="s">
        <v>15</v>
      </c>
      <c r="I53" s="269"/>
      <c r="J53" s="269"/>
      <c r="K53" s="269"/>
      <c r="L53" s="269"/>
    </row>
    <row r="54" spans="1:12" ht="20.25" customHeight="1">
      <c r="A54" s="235"/>
      <c r="B54" s="236" t="s">
        <v>462</v>
      </c>
      <c r="C54" s="267"/>
      <c r="D54" s="267"/>
      <c r="E54" s="268" t="s">
        <v>463</v>
      </c>
      <c r="F54" s="268"/>
      <c r="G54" s="268"/>
      <c r="H54" s="269" t="s">
        <v>615</v>
      </c>
      <c r="I54" s="269"/>
      <c r="J54" s="269"/>
      <c r="K54" s="269"/>
      <c r="L54" s="269"/>
    </row>
    <row r="55" spans="1:12" ht="34.5" customHeight="1">
      <c r="A55" s="235"/>
      <c r="B55" s="236"/>
      <c r="C55" s="267"/>
      <c r="D55" s="267"/>
      <c r="E55" s="268" t="s">
        <v>14</v>
      </c>
      <c r="F55" s="268"/>
      <c r="G55" s="268"/>
      <c r="H55" s="269" t="s">
        <v>15</v>
      </c>
      <c r="I55" s="269"/>
      <c r="J55" s="269"/>
      <c r="K55" s="269"/>
      <c r="L55" s="269"/>
    </row>
    <row r="56" spans="1:12" ht="39" customHeight="1">
      <c r="A56" s="235"/>
      <c r="B56" s="235"/>
      <c r="C56" s="270" t="s">
        <v>16</v>
      </c>
      <c r="D56" s="270"/>
      <c r="E56" s="268" t="s">
        <v>17</v>
      </c>
      <c r="F56" s="268"/>
      <c r="G56" s="268"/>
      <c r="H56" s="269" t="s">
        <v>616</v>
      </c>
      <c r="I56" s="269"/>
      <c r="J56" s="269"/>
      <c r="K56" s="269"/>
      <c r="L56" s="269"/>
    </row>
    <row r="57" spans="1:12" ht="45" customHeight="1">
      <c r="A57" s="235"/>
      <c r="B57" s="235"/>
      <c r="C57" s="270" t="s">
        <v>67</v>
      </c>
      <c r="D57" s="270"/>
      <c r="E57" s="268" t="s">
        <v>68</v>
      </c>
      <c r="F57" s="268"/>
      <c r="G57" s="268"/>
      <c r="H57" s="269" t="s">
        <v>617</v>
      </c>
      <c r="I57" s="269"/>
      <c r="J57" s="269"/>
      <c r="K57" s="269"/>
      <c r="L57" s="269"/>
    </row>
    <row r="58" spans="1:12" ht="24.75" customHeight="1">
      <c r="A58" s="236" t="s">
        <v>69</v>
      </c>
      <c r="B58" s="235"/>
      <c r="C58" s="267"/>
      <c r="D58" s="267"/>
      <c r="E58" s="268" t="s">
        <v>70</v>
      </c>
      <c r="F58" s="268"/>
      <c r="G58" s="268"/>
      <c r="H58" s="269" t="s">
        <v>618</v>
      </c>
      <c r="I58" s="269"/>
      <c r="J58" s="269"/>
      <c r="K58" s="269"/>
      <c r="L58" s="269"/>
    </row>
    <row r="59" spans="1:12" ht="30.75" customHeight="1">
      <c r="A59" s="236"/>
      <c r="B59" s="235"/>
      <c r="C59" s="267"/>
      <c r="D59" s="267"/>
      <c r="E59" s="268" t="s">
        <v>14</v>
      </c>
      <c r="F59" s="268"/>
      <c r="G59" s="268"/>
      <c r="H59" s="269" t="s">
        <v>15</v>
      </c>
      <c r="I59" s="269"/>
      <c r="J59" s="269"/>
      <c r="K59" s="269"/>
      <c r="L59" s="269"/>
    </row>
    <row r="60" spans="1:12" ht="24.75" customHeight="1">
      <c r="A60" s="235"/>
      <c r="B60" s="236" t="s">
        <v>71</v>
      </c>
      <c r="C60" s="267"/>
      <c r="D60" s="267"/>
      <c r="E60" s="268" t="s">
        <v>72</v>
      </c>
      <c r="F60" s="268"/>
      <c r="G60" s="268"/>
      <c r="H60" s="269" t="s">
        <v>618</v>
      </c>
      <c r="I60" s="269"/>
      <c r="J60" s="269"/>
      <c r="K60" s="269"/>
      <c r="L60" s="269"/>
    </row>
    <row r="61" spans="1:12" ht="31.5" customHeight="1">
      <c r="A61" s="235"/>
      <c r="B61" s="236"/>
      <c r="C61" s="267"/>
      <c r="D61" s="267"/>
      <c r="E61" s="268" t="s">
        <v>14</v>
      </c>
      <c r="F61" s="268"/>
      <c r="G61" s="268"/>
      <c r="H61" s="269" t="s">
        <v>15</v>
      </c>
      <c r="I61" s="269"/>
      <c r="J61" s="269"/>
      <c r="K61" s="269"/>
      <c r="L61" s="269"/>
    </row>
    <row r="62" spans="1:12" ht="38.25" customHeight="1">
      <c r="A62" s="235"/>
      <c r="B62" s="235"/>
      <c r="C62" s="270" t="s">
        <v>16</v>
      </c>
      <c r="D62" s="270"/>
      <c r="E62" s="268" t="s">
        <v>17</v>
      </c>
      <c r="F62" s="268"/>
      <c r="G62" s="268"/>
      <c r="H62" s="269" t="s">
        <v>618</v>
      </c>
      <c r="I62" s="269"/>
      <c r="J62" s="269"/>
      <c r="K62" s="269"/>
      <c r="L62" s="269"/>
    </row>
    <row r="63" spans="1:12" ht="26.25" customHeight="1">
      <c r="A63" s="236" t="s">
        <v>73</v>
      </c>
      <c r="B63" s="235"/>
      <c r="C63" s="267"/>
      <c r="D63" s="267"/>
      <c r="E63" s="268" t="s">
        <v>74</v>
      </c>
      <c r="F63" s="268"/>
      <c r="G63" s="268"/>
      <c r="H63" s="269" t="s">
        <v>619</v>
      </c>
      <c r="I63" s="269"/>
      <c r="J63" s="269"/>
      <c r="K63" s="269"/>
      <c r="L63" s="269"/>
    </row>
    <row r="64" spans="1:12" ht="33" customHeight="1">
      <c r="A64" s="236"/>
      <c r="B64" s="235"/>
      <c r="C64" s="267"/>
      <c r="D64" s="267"/>
      <c r="E64" s="268" t="s">
        <v>14</v>
      </c>
      <c r="F64" s="268"/>
      <c r="G64" s="268"/>
      <c r="H64" s="269" t="s">
        <v>15</v>
      </c>
      <c r="I64" s="269"/>
      <c r="J64" s="269"/>
      <c r="K64" s="269"/>
      <c r="L64" s="269"/>
    </row>
    <row r="65" spans="1:12" ht="24" customHeight="1">
      <c r="A65" s="235"/>
      <c r="B65" s="236" t="s">
        <v>75</v>
      </c>
      <c r="C65" s="267"/>
      <c r="D65" s="267"/>
      <c r="E65" s="268" t="s">
        <v>76</v>
      </c>
      <c r="F65" s="268"/>
      <c r="G65" s="268"/>
      <c r="H65" s="269" t="s">
        <v>619</v>
      </c>
      <c r="I65" s="269"/>
      <c r="J65" s="269"/>
      <c r="K65" s="269"/>
      <c r="L65" s="269"/>
    </row>
    <row r="66" spans="1:12" ht="33.75" customHeight="1">
      <c r="A66" s="235"/>
      <c r="B66" s="236"/>
      <c r="C66" s="267"/>
      <c r="D66" s="267"/>
      <c r="E66" s="268" t="s">
        <v>14</v>
      </c>
      <c r="F66" s="268"/>
      <c r="G66" s="268"/>
      <c r="H66" s="269" t="s">
        <v>15</v>
      </c>
      <c r="I66" s="269"/>
      <c r="J66" s="269"/>
      <c r="K66" s="269"/>
      <c r="L66" s="269"/>
    </row>
    <row r="67" spans="1:12" ht="42.75" customHeight="1">
      <c r="A67" s="235"/>
      <c r="B67" s="235"/>
      <c r="C67" s="270" t="s">
        <v>16</v>
      </c>
      <c r="D67" s="270"/>
      <c r="E67" s="268" t="s">
        <v>17</v>
      </c>
      <c r="F67" s="268"/>
      <c r="G67" s="268"/>
      <c r="H67" s="269" t="s">
        <v>619</v>
      </c>
      <c r="I67" s="269"/>
      <c r="J67" s="269"/>
      <c r="K67" s="269"/>
      <c r="L67" s="269"/>
    </row>
    <row r="68" spans="1:12" ht="34.5" customHeight="1">
      <c r="A68" s="236" t="s">
        <v>77</v>
      </c>
      <c r="B68" s="235"/>
      <c r="C68" s="267"/>
      <c r="D68" s="267"/>
      <c r="E68" s="268" t="s">
        <v>78</v>
      </c>
      <c r="F68" s="268"/>
      <c r="G68" s="268"/>
      <c r="H68" s="269" t="s">
        <v>620</v>
      </c>
      <c r="I68" s="269"/>
      <c r="J68" s="269"/>
      <c r="K68" s="269"/>
      <c r="L68" s="269"/>
    </row>
    <row r="69" spans="1:12" ht="32.25" customHeight="1">
      <c r="A69" s="236"/>
      <c r="B69" s="235"/>
      <c r="C69" s="267"/>
      <c r="D69" s="267"/>
      <c r="E69" s="268" t="s">
        <v>14</v>
      </c>
      <c r="F69" s="268"/>
      <c r="G69" s="268"/>
      <c r="H69" s="269" t="s">
        <v>15</v>
      </c>
      <c r="I69" s="269"/>
      <c r="J69" s="269"/>
      <c r="K69" s="269"/>
      <c r="L69" s="269"/>
    </row>
    <row r="70" spans="1:12" ht="29.25" customHeight="1">
      <c r="A70" s="235"/>
      <c r="B70" s="236" t="s">
        <v>79</v>
      </c>
      <c r="C70" s="267"/>
      <c r="D70" s="267"/>
      <c r="E70" s="268" t="s">
        <v>80</v>
      </c>
      <c r="F70" s="268"/>
      <c r="G70" s="268"/>
      <c r="H70" s="269" t="s">
        <v>621</v>
      </c>
      <c r="I70" s="269"/>
      <c r="J70" s="269"/>
      <c r="K70" s="269"/>
      <c r="L70" s="269"/>
    </row>
    <row r="71" spans="1:12" ht="33.75" customHeight="1">
      <c r="A71" s="235"/>
      <c r="B71" s="236"/>
      <c r="C71" s="267"/>
      <c r="D71" s="267"/>
      <c r="E71" s="268" t="s">
        <v>14</v>
      </c>
      <c r="F71" s="268"/>
      <c r="G71" s="268"/>
      <c r="H71" s="269" t="s">
        <v>15</v>
      </c>
      <c r="I71" s="269"/>
      <c r="J71" s="269"/>
      <c r="K71" s="269"/>
      <c r="L71" s="269"/>
    </row>
    <row r="72" spans="1:12" ht="22.5" customHeight="1">
      <c r="A72" s="235"/>
      <c r="B72" s="235"/>
      <c r="C72" s="270" t="s">
        <v>81</v>
      </c>
      <c r="D72" s="270"/>
      <c r="E72" s="268" t="s">
        <v>82</v>
      </c>
      <c r="F72" s="268"/>
      <c r="G72" s="268"/>
      <c r="H72" s="269" t="s">
        <v>622</v>
      </c>
      <c r="I72" s="269"/>
      <c r="J72" s="269"/>
      <c r="K72" s="269"/>
      <c r="L72" s="269"/>
    </row>
    <row r="73" spans="1:12" ht="33.75" customHeight="1">
      <c r="A73" s="235"/>
      <c r="B73" s="235"/>
      <c r="C73" s="270" t="s">
        <v>33</v>
      </c>
      <c r="D73" s="270"/>
      <c r="E73" s="268" t="s">
        <v>34</v>
      </c>
      <c r="F73" s="268"/>
      <c r="G73" s="268"/>
      <c r="H73" s="269" t="s">
        <v>66</v>
      </c>
      <c r="I73" s="269"/>
      <c r="J73" s="269"/>
      <c r="K73" s="269"/>
      <c r="L73" s="269"/>
    </row>
    <row r="74" spans="1:12" ht="24" customHeight="1">
      <c r="A74" s="235"/>
      <c r="B74" s="235"/>
      <c r="C74" s="270" t="s">
        <v>83</v>
      </c>
      <c r="D74" s="270"/>
      <c r="E74" s="268" t="s">
        <v>84</v>
      </c>
      <c r="F74" s="268"/>
      <c r="G74" s="268"/>
      <c r="H74" s="269" t="s">
        <v>623</v>
      </c>
      <c r="I74" s="269"/>
      <c r="J74" s="269"/>
      <c r="K74" s="269"/>
      <c r="L74" s="269"/>
    </row>
    <row r="75" spans="1:12" ht="33" customHeight="1">
      <c r="A75" s="235"/>
      <c r="B75" s="235"/>
      <c r="C75" s="270" t="s">
        <v>464</v>
      </c>
      <c r="D75" s="270"/>
      <c r="E75" s="268" t="s">
        <v>465</v>
      </c>
      <c r="F75" s="268"/>
      <c r="G75" s="268"/>
      <c r="H75" s="269" t="s">
        <v>624</v>
      </c>
      <c r="I75" s="269"/>
      <c r="J75" s="269"/>
      <c r="K75" s="269"/>
      <c r="L75" s="269"/>
    </row>
    <row r="76" spans="1:12" ht="33" customHeight="1">
      <c r="A76" s="235"/>
      <c r="B76" s="235"/>
      <c r="C76" s="270" t="s">
        <v>85</v>
      </c>
      <c r="D76" s="270"/>
      <c r="E76" s="268" t="s">
        <v>625</v>
      </c>
      <c r="F76" s="268"/>
      <c r="G76" s="268"/>
      <c r="H76" s="269" t="s">
        <v>30</v>
      </c>
      <c r="I76" s="269"/>
      <c r="J76" s="269"/>
      <c r="K76" s="269"/>
      <c r="L76" s="269"/>
    </row>
    <row r="77" spans="1:12" ht="22.5" customHeight="1">
      <c r="A77" s="235"/>
      <c r="B77" s="235"/>
      <c r="C77" s="270" t="s">
        <v>38</v>
      </c>
      <c r="D77" s="270"/>
      <c r="E77" s="268" t="s">
        <v>39</v>
      </c>
      <c r="F77" s="268"/>
      <c r="G77" s="268"/>
      <c r="H77" s="269" t="s">
        <v>626</v>
      </c>
      <c r="I77" s="269"/>
      <c r="J77" s="269"/>
      <c r="K77" s="269"/>
      <c r="L77" s="269"/>
    </row>
    <row r="78" spans="1:12" ht="30.75" customHeight="1">
      <c r="A78" s="235"/>
      <c r="B78" s="236" t="s">
        <v>87</v>
      </c>
      <c r="C78" s="267"/>
      <c r="D78" s="267"/>
      <c r="E78" s="268" t="s">
        <v>88</v>
      </c>
      <c r="F78" s="268"/>
      <c r="G78" s="268"/>
      <c r="H78" s="269" t="s">
        <v>627</v>
      </c>
      <c r="I78" s="269"/>
      <c r="J78" s="269"/>
      <c r="K78" s="269"/>
      <c r="L78" s="269"/>
    </row>
    <row r="79" spans="1:12" ht="33" customHeight="1">
      <c r="A79" s="235"/>
      <c r="B79" s="236"/>
      <c r="C79" s="267"/>
      <c r="D79" s="267"/>
      <c r="E79" s="268" t="s">
        <v>14</v>
      </c>
      <c r="F79" s="268"/>
      <c r="G79" s="268"/>
      <c r="H79" s="269" t="s">
        <v>15</v>
      </c>
      <c r="I79" s="269"/>
      <c r="J79" s="269"/>
      <c r="K79" s="269"/>
      <c r="L79" s="269"/>
    </row>
    <row r="80" spans="1:12" ht="28.5" customHeight="1">
      <c r="A80" s="235"/>
      <c r="B80" s="235"/>
      <c r="C80" s="270" t="s">
        <v>89</v>
      </c>
      <c r="D80" s="270"/>
      <c r="E80" s="268" t="s">
        <v>90</v>
      </c>
      <c r="F80" s="268"/>
      <c r="G80" s="268"/>
      <c r="H80" s="269" t="s">
        <v>628</v>
      </c>
      <c r="I80" s="269"/>
      <c r="J80" s="269"/>
      <c r="K80" s="269"/>
      <c r="L80" s="269"/>
    </row>
    <row r="81" spans="1:12" ht="22.5" customHeight="1">
      <c r="A81" s="235"/>
      <c r="B81" s="235"/>
      <c r="C81" s="270" t="s">
        <v>91</v>
      </c>
      <c r="D81" s="270"/>
      <c r="E81" s="268" t="s">
        <v>92</v>
      </c>
      <c r="F81" s="268"/>
      <c r="G81" s="268"/>
      <c r="H81" s="269" t="s">
        <v>629</v>
      </c>
      <c r="I81" s="269"/>
      <c r="J81" s="269"/>
      <c r="K81" s="269"/>
      <c r="L81" s="269"/>
    </row>
    <row r="82" spans="1:12" ht="21.75" customHeight="1">
      <c r="A82" s="236" t="s">
        <v>93</v>
      </c>
      <c r="B82" s="235"/>
      <c r="C82" s="267"/>
      <c r="D82" s="267"/>
      <c r="E82" s="268" t="s">
        <v>94</v>
      </c>
      <c r="F82" s="268"/>
      <c r="G82" s="268"/>
      <c r="H82" s="269" t="s">
        <v>630</v>
      </c>
      <c r="I82" s="269"/>
      <c r="J82" s="269"/>
      <c r="K82" s="269"/>
      <c r="L82" s="269"/>
    </row>
    <row r="83" spans="1:12" ht="34.5" customHeight="1">
      <c r="A83" s="236"/>
      <c r="B83" s="235"/>
      <c r="C83" s="267"/>
      <c r="D83" s="267"/>
      <c r="E83" s="268" t="s">
        <v>14</v>
      </c>
      <c r="F83" s="268"/>
      <c r="G83" s="268"/>
      <c r="H83" s="269" t="s">
        <v>15</v>
      </c>
      <c r="I83" s="269"/>
      <c r="J83" s="269"/>
      <c r="K83" s="269"/>
      <c r="L83" s="269"/>
    </row>
    <row r="84" spans="1:12" ht="31.5" customHeight="1">
      <c r="A84" s="235"/>
      <c r="B84" s="236" t="s">
        <v>95</v>
      </c>
      <c r="C84" s="267"/>
      <c r="D84" s="267"/>
      <c r="E84" s="268" t="s">
        <v>96</v>
      </c>
      <c r="F84" s="268"/>
      <c r="G84" s="268"/>
      <c r="H84" s="269" t="s">
        <v>631</v>
      </c>
      <c r="I84" s="269"/>
      <c r="J84" s="269"/>
      <c r="K84" s="269"/>
      <c r="L84" s="269"/>
    </row>
    <row r="85" spans="1:12" ht="31.5" customHeight="1">
      <c r="A85" s="235"/>
      <c r="B85" s="236"/>
      <c r="C85" s="267"/>
      <c r="D85" s="267"/>
      <c r="E85" s="268" t="s">
        <v>14</v>
      </c>
      <c r="F85" s="268"/>
      <c r="G85" s="268"/>
      <c r="H85" s="269" t="s">
        <v>15</v>
      </c>
      <c r="I85" s="269"/>
      <c r="J85" s="269"/>
      <c r="K85" s="269"/>
      <c r="L85" s="269"/>
    </row>
    <row r="86" spans="1:12" ht="24" customHeight="1">
      <c r="A86" s="235"/>
      <c r="B86" s="235"/>
      <c r="C86" s="270" t="s">
        <v>97</v>
      </c>
      <c r="D86" s="270"/>
      <c r="E86" s="268" t="s">
        <v>98</v>
      </c>
      <c r="F86" s="268"/>
      <c r="G86" s="268"/>
      <c r="H86" s="269" t="s">
        <v>631</v>
      </c>
      <c r="I86" s="269"/>
      <c r="J86" s="269"/>
      <c r="K86" s="269"/>
      <c r="L86" s="269"/>
    </row>
    <row r="87" spans="1:12" ht="23.25" customHeight="1">
      <c r="A87" s="235"/>
      <c r="B87" s="236" t="s">
        <v>99</v>
      </c>
      <c r="C87" s="267"/>
      <c r="D87" s="267"/>
      <c r="E87" s="268" t="s">
        <v>100</v>
      </c>
      <c r="F87" s="268"/>
      <c r="G87" s="268"/>
      <c r="H87" s="269" t="s">
        <v>632</v>
      </c>
      <c r="I87" s="269"/>
      <c r="J87" s="269"/>
      <c r="K87" s="269"/>
      <c r="L87" s="269"/>
    </row>
    <row r="88" spans="1:12" ht="32.25" customHeight="1">
      <c r="A88" s="235"/>
      <c r="B88" s="236"/>
      <c r="C88" s="267"/>
      <c r="D88" s="267"/>
      <c r="E88" s="268" t="s">
        <v>14</v>
      </c>
      <c r="F88" s="268"/>
      <c r="G88" s="268"/>
      <c r="H88" s="269" t="s">
        <v>15</v>
      </c>
      <c r="I88" s="269"/>
      <c r="J88" s="269"/>
      <c r="K88" s="269"/>
      <c r="L88" s="269"/>
    </row>
    <row r="89" spans="1:12" ht="21.75" customHeight="1">
      <c r="A89" s="235"/>
      <c r="B89" s="235"/>
      <c r="C89" s="270" t="s">
        <v>97</v>
      </c>
      <c r="D89" s="270"/>
      <c r="E89" s="268" t="s">
        <v>98</v>
      </c>
      <c r="F89" s="268"/>
      <c r="G89" s="268"/>
      <c r="H89" s="269" t="s">
        <v>632</v>
      </c>
      <c r="I89" s="269"/>
      <c r="J89" s="269"/>
      <c r="K89" s="269"/>
      <c r="L89" s="269"/>
    </row>
    <row r="90" spans="1:12" ht="21" customHeight="1">
      <c r="A90" s="235"/>
      <c r="B90" s="236" t="s">
        <v>101</v>
      </c>
      <c r="C90" s="267"/>
      <c r="D90" s="267"/>
      <c r="E90" s="268" t="s">
        <v>102</v>
      </c>
      <c r="F90" s="268"/>
      <c r="G90" s="268"/>
      <c r="H90" s="269" t="s">
        <v>56</v>
      </c>
      <c r="I90" s="269"/>
      <c r="J90" s="269"/>
      <c r="K90" s="269"/>
      <c r="L90" s="269"/>
    </row>
    <row r="91" spans="1:12" ht="34.5" customHeight="1">
      <c r="A91" s="235"/>
      <c r="B91" s="236"/>
      <c r="C91" s="267"/>
      <c r="D91" s="267"/>
      <c r="E91" s="268" t="s">
        <v>14</v>
      </c>
      <c r="F91" s="268"/>
      <c r="G91" s="268"/>
      <c r="H91" s="269" t="s">
        <v>15</v>
      </c>
      <c r="I91" s="269"/>
      <c r="J91" s="269"/>
      <c r="K91" s="269"/>
      <c r="L91" s="269"/>
    </row>
    <row r="92" spans="1:12" ht="24" customHeight="1">
      <c r="A92" s="235"/>
      <c r="B92" s="235"/>
      <c r="C92" s="270" t="s">
        <v>103</v>
      </c>
      <c r="D92" s="270"/>
      <c r="E92" s="268" t="s">
        <v>104</v>
      </c>
      <c r="F92" s="268"/>
      <c r="G92" s="268"/>
      <c r="H92" s="269" t="s">
        <v>56</v>
      </c>
      <c r="I92" s="269"/>
      <c r="J92" s="269"/>
      <c r="K92" s="269"/>
      <c r="L92" s="269"/>
    </row>
    <row r="93" spans="1:12" ht="21.75" customHeight="1">
      <c r="A93" s="235"/>
      <c r="B93" s="236" t="s">
        <v>105</v>
      </c>
      <c r="C93" s="267"/>
      <c r="D93" s="267"/>
      <c r="E93" s="268" t="s">
        <v>106</v>
      </c>
      <c r="F93" s="268"/>
      <c r="G93" s="268"/>
      <c r="H93" s="269" t="s">
        <v>633</v>
      </c>
      <c r="I93" s="269"/>
      <c r="J93" s="269"/>
      <c r="K93" s="269"/>
      <c r="L93" s="269"/>
    </row>
    <row r="94" spans="1:12" ht="32.25" customHeight="1">
      <c r="A94" s="235"/>
      <c r="B94" s="236"/>
      <c r="C94" s="267"/>
      <c r="D94" s="267"/>
      <c r="E94" s="268" t="s">
        <v>14</v>
      </c>
      <c r="F94" s="268"/>
      <c r="G94" s="268"/>
      <c r="H94" s="269" t="s">
        <v>15</v>
      </c>
      <c r="I94" s="269"/>
      <c r="J94" s="269"/>
      <c r="K94" s="269"/>
      <c r="L94" s="269"/>
    </row>
    <row r="95" spans="1:12" ht="25.5" customHeight="1">
      <c r="A95" s="235"/>
      <c r="B95" s="235"/>
      <c r="C95" s="270" t="s">
        <v>97</v>
      </c>
      <c r="D95" s="270"/>
      <c r="E95" s="268" t="s">
        <v>98</v>
      </c>
      <c r="F95" s="268"/>
      <c r="G95" s="268"/>
      <c r="H95" s="269" t="s">
        <v>633</v>
      </c>
      <c r="I95" s="269"/>
      <c r="J95" s="269"/>
      <c r="K95" s="269"/>
      <c r="L95" s="269"/>
    </row>
    <row r="96" spans="1:12" ht="23.25" customHeight="1">
      <c r="A96" s="236" t="s">
        <v>107</v>
      </c>
      <c r="B96" s="235"/>
      <c r="C96" s="267"/>
      <c r="D96" s="267"/>
      <c r="E96" s="268" t="s">
        <v>108</v>
      </c>
      <c r="F96" s="268"/>
      <c r="G96" s="268"/>
      <c r="H96" s="269" t="s">
        <v>634</v>
      </c>
      <c r="I96" s="269"/>
      <c r="J96" s="269"/>
      <c r="K96" s="269"/>
      <c r="L96" s="269"/>
    </row>
    <row r="97" spans="1:12" ht="33.75" customHeight="1">
      <c r="A97" s="236"/>
      <c r="B97" s="235"/>
      <c r="C97" s="267"/>
      <c r="D97" s="267"/>
      <c r="E97" s="268" t="s">
        <v>14</v>
      </c>
      <c r="F97" s="268"/>
      <c r="G97" s="268"/>
      <c r="H97" s="269" t="s">
        <v>635</v>
      </c>
      <c r="I97" s="269"/>
      <c r="J97" s="269"/>
      <c r="K97" s="269"/>
      <c r="L97" s="269"/>
    </row>
    <row r="98" spans="1:12" ht="24.75" customHeight="1">
      <c r="A98" s="235"/>
      <c r="B98" s="236" t="s">
        <v>210</v>
      </c>
      <c r="C98" s="267"/>
      <c r="D98" s="267"/>
      <c r="E98" s="268" t="s">
        <v>211</v>
      </c>
      <c r="F98" s="268"/>
      <c r="G98" s="268"/>
      <c r="H98" s="269" t="s">
        <v>706</v>
      </c>
      <c r="I98" s="269"/>
      <c r="J98" s="269"/>
      <c r="K98" s="269"/>
      <c r="L98" s="269"/>
    </row>
    <row r="99" spans="1:12" ht="31.5" customHeight="1">
      <c r="A99" s="235"/>
      <c r="B99" s="236"/>
      <c r="C99" s="267"/>
      <c r="D99" s="267"/>
      <c r="E99" s="268" t="s">
        <v>14</v>
      </c>
      <c r="F99" s="268"/>
      <c r="G99" s="268"/>
      <c r="H99" s="269" t="s">
        <v>706</v>
      </c>
      <c r="I99" s="269"/>
      <c r="J99" s="269"/>
      <c r="K99" s="269"/>
      <c r="L99" s="269"/>
    </row>
    <row r="100" spans="1:12" ht="61.5" customHeight="1">
      <c r="A100" s="235"/>
      <c r="B100" s="235"/>
      <c r="C100" s="270" t="s">
        <v>60</v>
      </c>
      <c r="D100" s="270"/>
      <c r="E100" s="268" t="s">
        <v>61</v>
      </c>
      <c r="F100" s="268"/>
      <c r="G100" s="268"/>
      <c r="H100" s="269" t="s">
        <v>707</v>
      </c>
      <c r="I100" s="269"/>
      <c r="J100" s="269"/>
      <c r="K100" s="269"/>
      <c r="L100" s="269"/>
    </row>
    <row r="101" spans="1:12" ht="65.25" customHeight="1">
      <c r="A101" s="235"/>
      <c r="B101" s="235"/>
      <c r="C101" s="270" t="s">
        <v>111</v>
      </c>
      <c r="D101" s="270"/>
      <c r="E101" s="268" t="s">
        <v>61</v>
      </c>
      <c r="F101" s="268"/>
      <c r="G101" s="268"/>
      <c r="H101" s="269" t="s">
        <v>636</v>
      </c>
      <c r="I101" s="269"/>
      <c r="J101" s="269"/>
      <c r="K101" s="269"/>
      <c r="L101" s="269"/>
    </row>
    <row r="102" spans="1:12" ht="21.75" customHeight="1">
      <c r="A102" s="235"/>
      <c r="B102" s="236" t="s">
        <v>228</v>
      </c>
      <c r="C102" s="267"/>
      <c r="D102" s="267"/>
      <c r="E102" s="268" t="s">
        <v>32</v>
      </c>
      <c r="F102" s="268"/>
      <c r="G102" s="268"/>
      <c r="H102" s="269" t="s">
        <v>708</v>
      </c>
      <c r="I102" s="269"/>
      <c r="J102" s="269"/>
      <c r="K102" s="269"/>
      <c r="L102" s="269"/>
    </row>
    <row r="103" spans="1:12" ht="32.25" customHeight="1">
      <c r="A103" s="235"/>
      <c r="B103" s="236"/>
      <c r="C103" s="267"/>
      <c r="D103" s="267"/>
      <c r="E103" s="268" t="s">
        <v>14</v>
      </c>
      <c r="F103" s="268"/>
      <c r="G103" s="268"/>
      <c r="H103" s="269" t="s">
        <v>709</v>
      </c>
      <c r="I103" s="269"/>
      <c r="J103" s="269"/>
      <c r="K103" s="269"/>
      <c r="L103" s="269"/>
    </row>
    <row r="104" spans="1:12" ht="60.75" customHeight="1">
      <c r="A104" s="235"/>
      <c r="B104" s="235"/>
      <c r="C104" s="270" t="s">
        <v>60</v>
      </c>
      <c r="D104" s="270"/>
      <c r="E104" s="268" t="s">
        <v>61</v>
      </c>
      <c r="F104" s="268"/>
      <c r="G104" s="268"/>
      <c r="H104" s="269" t="s">
        <v>709</v>
      </c>
      <c r="I104" s="269"/>
      <c r="J104" s="269"/>
      <c r="K104" s="269"/>
      <c r="L104" s="269"/>
    </row>
    <row r="105" spans="1:12" ht="41.25" customHeight="1">
      <c r="A105" s="235"/>
      <c r="B105" s="235"/>
      <c r="C105" s="270" t="s">
        <v>67</v>
      </c>
      <c r="D105" s="270"/>
      <c r="E105" s="268" t="s">
        <v>68</v>
      </c>
      <c r="F105" s="268"/>
      <c r="G105" s="268"/>
      <c r="H105" s="269" t="s">
        <v>637</v>
      </c>
      <c r="I105" s="269"/>
      <c r="J105" s="269"/>
      <c r="K105" s="269"/>
      <c r="L105" s="269"/>
    </row>
    <row r="106" spans="1:12" ht="18.75" customHeight="1">
      <c r="A106" s="236" t="s">
        <v>114</v>
      </c>
      <c r="B106" s="235"/>
      <c r="C106" s="267"/>
      <c r="D106" s="267"/>
      <c r="E106" s="268" t="s">
        <v>115</v>
      </c>
      <c r="F106" s="268"/>
      <c r="G106" s="268"/>
      <c r="H106" s="269" t="s">
        <v>638</v>
      </c>
      <c r="I106" s="269"/>
      <c r="J106" s="269"/>
      <c r="K106" s="269"/>
      <c r="L106" s="269"/>
    </row>
    <row r="107" spans="1:12" ht="33.75" customHeight="1">
      <c r="A107" s="236"/>
      <c r="B107" s="235"/>
      <c r="C107" s="267"/>
      <c r="D107" s="267"/>
      <c r="E107" s="268" t="s">
        <v>14</v>
      </c>
      <c r="F107" s="268"/>
      <c r="G107" s="268"/>
      <c r="H107" s="269" t="s">
        <v>15</v>
      </c>
      <c r="I107" s="269"/>
      <c r="J107" s="269"/>
      <c r="K107" s="269"/>
      <c r="L107" s="269"/>
    </row>
    <row r="108" spans="1:12" ht="18.75" customHeight="1">
      <c r="A108" s="235"/>
      <c r="B108" s="236" t="s">
        <v>116</v>
      </c>
      <c r="C108" s="267"/>
      <c r="D108" s="267"/>
      <c r="E108" s="268" t="s">
        <v>117</v>
      </c>
      <c r="F108" s="268"/>
      <c r="G108" s="268"/>
      <c r="H108" s="269" t="s">
        <v>639</v>
      </c>
      <c r="I108" s="269"/>
      <c r="J108" s="269"/>
      <c r="K108" s="269"/>
      <c r="L108" s="269"/>
    </row>
    <row r="109" spans="1:12" ht="33.75" customHeight="1">
      <c r="A109" s="235"/>
      <c r="B109" s="236"/>
      <c r="C109" s="267"/>
      <c r="D109" s="267"/>
      <c r="E109" s="268" t="s">
        <v>14</v>
      </c>
      <c r="F109" s="268"/>
      <c r="G109" s="268"/>
      <c r="H109" s="269" t="s">
        <v>15</v>
      </c>
      <c r="I109" s="269"/>
      <c r="J109" s="269"/>
      <c r="K109" s="269"/>
      <c r="L109" s="269"/>
    </row>
    <row r="110" spans="1:12" ht="57" customHeight="1">
      <c r="A110" s="235"/>
      <c r="B110" s="235"/>
      <c r="C110" s="270" t="s">
        <v>47</v>
      </c>
      <c r="D110" s="270"/>
      <c r="E110" s="268" t="s">
        <v>48</v>
      </c>
      <c r="F110" s="268"/>
      <c r="G110" s="268"/>
      <c r="H110" s="269" t="s">
        <v>118</v>
      </c>
      <c r="I110" s="269"/>
      <c r="J110" s="269"/>
      <c r="K110" s="269"/>
      <c r="L110" s="269"/>
    </row>
    <row r="111" spans="1:12" ht="21.75" customHeight="1">
      <c r="A111" s="235"/>
      <c r="B111" s="235"/>
      <c r="C111" s="270" t="s">
        <v>119</v>
      </c>
      <c r="D111" s="270"/>
      <c r="E111" s="268" t="s">
        <v>120</v>
      </c>
      <c r="F111" s="268"/>
      <c r="G111" s="268"/>
      <c r="H111" s="269" t="s">
        <v>640</v>
      </c>
      <c r="I111" s="269"/>
      <c r="J111" s="269"/>
      <c r="K111" s="269"/>
      <c r="L111" s="269"/>
    </row>
    <row r="112" spans="1:12" ht="22.5" customHeight="1">
      <c r="A112" s="235"/>
      <c r="B112" s="235"/>
      <c r="C112" s="270" t="s">
        <v>38</v>
      </c>
      <c r="D112" s="270"/>
      <c r="E112" s="268" t="s">
        <v>39</v>
      </c>
      <c r="F112" s="268"/>
      <c r="G112" s="268"/>
      <c r="H112" s="269" t="s">
        <v>641</v>
      </c>
      <c r="I112" s="269"/>
      <c r="J112" s="269"/>
      <c r="K112" s="269"/>
      <c r="L112" s="269"/>
    </row>
    <row r="113" spans="1:12" ht="24" customHeight="1">
      <c r="A113" s="235"/>
      <c r="B113" s="235"/>
      <c r="C113" s="270" t="s">
        <v>121</v>
      </c>
      <c r="D113" s="270"/>
      <c r="E113" s="268" t="s">
        <v>122</v>
      </c>
      <c r="F113" s="268"/>
      <c r="G113" s="268"/>
      <c r="H113" s="269" t="s">
        <v>642</v>
      </c>
      <c r="I113" s="269"/>
      <c r="J113" s="269"/>
      <c r="K113" s="269"/>
      <c r="L113" s="269"/>
    </row>
    <row r="114" spans="1:12" ht="23.25" customHeight="1">
      <c r="A114" s="235"/>
      <c r="B114" s="236" t="s">
        <v>123</v>
      </c>
      <c r="C114" s="267"/>
      <c r="D114" s="267"/>
      <c r="E114" s="268" t="s">
        <v>124</v>
      </c>
      <c r="F114" s="268"/>
      <c r="G114" s="268"/>
      <c r="H114" s="269" t="s">
        <v>643</v>
      </c>
      <c r="I114" s="269"/>
      <c r="J114" s="269"/>
      <c r="K114" s="269"/>
      <c r="L114" s="269"/>
    </row>
    <row r="115" spans="1:12" ht="30.75" customHeight="1">
      <c r="A115" s="235"/>
      <c r="B115" s="236"/>
      <c r="C115" s="267"/>
      <c r="D115" s="267"/>
      <c r="E115" s="268" t="s">
        <v>14</v>
      </c>
      <c r="F115" s="268"/>
      <c r="G115" s="268"/>
      <c r="H115" s="269" t="s">
        <v>15</v>
      </c>
      <c r="I115" s="269"/>
      <c r="J115" s="269"/>
      <c r="K115" s="269"/>
      <c r="L115" s="269"/>
    </row>
    <row r="116" spans="1:12" ht="19.5" customHeight="1">
      <c r="A116" s="235"/>
      <c r="B116" s="235"/>
      <c r="C116" s="270" t="s">
        <v>38</v>
      </c>
      <c r="D116" s="270"/>
      <c r="E116" s="268" t="s">
        <v>39</v>
      </c>
      <c r="F116" s="268"/>
      <c r="G116" s="268"/>
      <c r="H116" s="269" t="s">
        <v>644</v>
      </c>
      <c r="I116" s="269"/>
      <c r="J116" s="269"/>
      <c r="K116" s="269"/>
      <c r="L116" s="269"/>
    </row>
    <row r="117" spans="1:12" ht="34.5" customHeight="1">
      <c r="A117" s="235"/>
      <c r="B117" s="235"/>
      <c r="C117" s="270" t="s">
        <v>16</v>
      </c>
      <c r="D117" s="270"/>
      <c r="E117" s="268" t="s">
        <v>17</v>
      </c>
      <c r="F117" s="268"/>
      <c r="G117" s="268"/>
      <c r="H117" s="269" t="s">
        <v>645</v>
      </c>
      <c r="I117" s="269"/>
      <c r="J117" s="269"/>
      <c r="K117" s="269"/>
      <c r="L117" s="269"/>
    </row>
    <row r="118" spans="1:12" ht="19.5" customHeight="1">
      <c r="A118" s="235"/>
      <c r="B118" s="236" t="s">
        <v>125</v>
      </c>
      <c r="C118" s="267"/>
      <c r="D118" s="267"/>
      <c r="E118" s="268" t="s">
        <v>32</v>
      </c>
      <c r="F118" s="268"/>
      <c r="G118" s="268"/>
      <c r="H118" s="269" t="s">
        <v>646</v>
      </c>
      <c r="I118" s="269"/>
      <c r="J118" s="269"/>
      <c r="K118" s="269"/>
      <c r="L118" s="269"/>
    </row>
    <row r="119" spans="1:12" ht="30" customHeight="1">
      <c r="A119" s="235"/>
      <c r="B119" s="236"/>
      <c r="C119" s="267"/>
      <c r="D119" s="267"/>
      <c r="E119" s="268" t="s">
        <v>14</v>
      </c>
      <c r="F119" s="268"/>
      <c r="G119" s="268"/>
      <c r="H119" s="269" t="s">
        <v>15</v>
      </c>
      <c r="I119" s="269"/>
      <c r="J119" s="269"/>
      <c r="K119" s="269"/>
      <c r="L119" s="269"/>
    </row>
    <row r="120" spans="1:12" ht="22.5" customHeight="1">
      <c r="A120" s="235"/>
      <c r="B120" s="235"/>
      <c r="C120" s="270" t="s">
        <v>119</v>
      </c>
      <c r="D120" s="270"/>
      <c r="E120" s="268" t="s">
        <v>120</v>
      </c>
      <c r="F120" s="268"/>
      <c r="G120" s="268"/>
      <c r="H120" s="269" t="s">
        <v>647</v>
      </c>
      <c r="I120" s="269"/>
      <c r="J120" s="269"/>
      <c r="K120" s="269"/>
      <c r="L120" s="269"/>
    </row>
    <row r="121" spans="1:12" ht="23.25" customHeight="1">
      <c r="A121" s="235"/>
      <c r="B121" s="235"/>
      <c r="C121" s="270" t="s">
        <v>38</v>
      </c>
      <c r="D121" s="270"/>
      <c r="E121" s="268" t="s">
        <v>39</v>
      </c>
      <c r="F121" s="268"/>
      <c r="G121" s="268"/>
      <c r="H121" s="269" t="s">
        <v>648</v>
      </c>
      <c r="I121" s="269"/>
      <c r="J121" s="269"/>
      <c r="K121" s="269"/>
      <c r="L121" s="269"/>
    </row>
    <row r="122" spans="1:12" ht="32.25" customHeight="1">
      <c r="A122" s="235"/>
      <c r="B122" s="235"/>
      <c r="C122" s="270" t="s">
        <v>16</v>
      </c>
      <c r="D122" s="270"/>
      <c r="E122" s="268" t="s">
        <v>17</v>
      </c>
      <c r="F122" s="268"/>
      <c r="G122" s="268"/>
      <c r="H122" s="269" t="s">
        <v>649</v>
      </c>
      <c r="I122" s="269"/>
      <c r="J122" s="269"/>
      <c r="K122" s="269"/>
      <c r="L122" s="269"/>
    </row>
    <row r="123" spans="1:12" ht="29.25" customHeight="1">
      <c r="A123" s="235"/>
      <c r="B123" s="235"/>
      <c r="C123" s="270" t="s">
        <v>121</v>
      </c>
      <c r="D123" s="270"/>
      <c r="E123" s="268" t="s">
        <v>122</v>
      </c>
      <c r="F123" s="268"/>
      <c r="G123" s="268"/>
      <c r="H123" s="269" t="s">
        <v>466</v>
      </c>
      <c r="I123" s="269"/>
      <c r="J123" s="269"/>
      <c r="K123" s="269"/>
      <c r="L123" s="269"/>
    </row>
    <row r="124" spans="1:12" ht="22.5" customHeight="1">
      <c r="A124" s="236" t="s">
        <v>126</v>
      </c>
      <c r="B124" s="235"/>
      <c r="C124" s="267"/>
      <c r="D124" s="267"/>
      <c r="E124" s="268" t="s">
        <v>127</v>
      </c>
      <c r="F124" s="268"/>
      <c r="G124" s="268"/>
      <c r="H124" s="269" t="s">
        <v>710</v>
      </c>
      <c r="I124" s="269"/>
      <c r="J124" s="269"/>
      <c r="K124" s="269"/>
      <c r="L124" s="269"/>
    </row>
    <row r="125" spans="1:12" ht="31.5" customHeight="1">
      <c r="A125" s="236"/>
      <c r="B125" s="235"/>
      <c r="C125" s="267"/>
      <c r="D125" s="267"/>
      <c r="E125" s="268" t="s">
        <v>14</v>
      </c>
      <c r="F125" s="268"/>
      <c r="G125" s="268"/>
      <c r="H125" s="269" t="s">
        <v>15</v>
      </c>
      <c r="I125" s="269"/>
      <c r="J125" s="269"/>
      <c r="K125" s="269"/>
      <c r="L125" s="269"/>
    </row>
    <row r="126" spans="1:12" ht="24" customHeight="1">
      <c r="A126" s="235"/>
      <c r="B126" s="236" t="s">
        <v>128</v>
      </c>
      <c r="C126" s="267"/>
      <c r="D126" s="267"/>
      <c r="E126" s="268" t="s">
        <v>129</v>
      </c>
      <c r="F126" s="268"/>
      <c r="G126" s="268"/>
      <c r="H126" s="269" t="s">
        <v>650</v>
      </c>
      <c r="I126" s="269"/>
      <c r="J126" s="269"/>
      <c r="K126" s="269"/>
      <c r="L126" s="269"/>
    </row>
    <row r="127" spans="1:12" ht="34.5" customHeight="1">
      <c r="A127" s="235"/>
      <c r="B127" s="236"/>
      <c r="C127" s="267"/>
      <c r="D127" s="267"/>
      <c r="E127" s="268" t="s">
        <v>14</v>
      </c>
      <c r="F127" s="268"/>
      <c r="G127" s="268"/>
      <c r="H127" s="269" t="s">
        <v>15</v>
      </c>
      <c r="I127" s="269"/>
      <c r="J127" s="269"/>
      <c r="K127" s="269"/>
      <c r="L127" s="269"/>
    </row>
    <row r="128" spans="1:12" ht="38.25" customHeight="1">
      <c r="A128" s="235"/>
      <c r="B128" s="235"/>
      <c r="C128" s="270" t="s">
        <v>130</v>
      </c>
      <c r="D128" s="270"/>
      <c r="E128" s="268" t="s">
        <v>131</v>
      </c>
      <c r="F128" s="268"/>
      <c r="G128" s="268"/>
      <c r="H128" s="269" t="s">
        <v>650</v>
      </c>
      <c r="I128" s="269"/>
      <c r="J128" s="269"/>
      <c r="K128" s="269"/>
      <c r="L128" s="269"/>
    </row>
    <row r="129" spans="1:12" ht="21.75" customHeight="1">
      <c r="A129" s="235"/>
      <c r="B129" s="236" t="s">
        <v>132</v>
      </c>
      <c r="C129" s="267"/>
      <c r="D129" s="267"/>
      <c r="E129" s="268" t="s">
        <v>133</v>
      </c>
      <c r="F129" s="268"/>
      <c r="G129" s="268"/>
      <c r="H129" s="269" t="s">
        <v>651</v>
      </c>
      <c r="I129" s="269"/>
      <c r="J129" s="269"/>
      <c r="K129" s="269"/>
      <c r="L129" s="269"/>
    </row>
    <row r="130" spans="1:12" ht="30.75" customHeight="1">
      <c r="A130" s="235"/>
      <c r="B130" s="236"/>
      <c r="C130" s="267"/>
      <c r="D130" s="267"/>
      <c r="E130" s="268" t="s">
        <v>14</v>
      </c>
      <c r="F130" s="268"/>
      <c r="G130" s="268"/>
      <c r="H130" s="269" t="s">
        <v>15</v>
      </c>
      <c r="I130" s="269"/>
      <c r="J130" s="269"/>
      <c r="K130" s="269"/>
      <c r="L130" s="269"/>
    </row>
    <row r="131" spans="1:12" ht="46.5" customHeight="1">
      <c r="A131" s="235"/>
      <c r="B131" s="235"/>
      <c r="C131" s="270" t="s">
        <v>16</v>
      </c>
      <c r="D131" s="270"/>
      <c r="E131" s="268" t="s">
        <v>17</v>
      </c>
      <c r="F131" s="268"/>
      <c r="G131" s="268"/>
      <c r="H131" s="269" t="s">
        <v>652</v>
      </c>
      <c r="I131" s="269"/>
      <c r="J131" s="269"/>
      <c r="K131" s="269"/>
      <c r="L131" s="269"/>
    </row>
    <row r="132" spans="1:12" ht="43.5" customHeight="1">
      <c r="A132" s="235"/>
      <c r="B132" s="235"/>
      <c r="C132" s="270" t="s">
        <v>130</v>
      </c>
      <c r="D132" s="270"/>
      <c r="E132" s="268" t="s">
        <v>131</v>
      </c>
      <c r="F132" s="268"/>
      <c r="G132" s="268"/>
      <c r="H132" s="269" t="s">
        <v>134</v>
      </c>
      <c r="I132" s="269"/>
      <c r="J132" s="269"/>
      <c r="K132" s="269"/>
      <c r="L132" s="269"/>
    </row>
    <row r="133" spans="1:12" ht="25.5" customHeight="1">
      <c r="A133" s="235"/>
      <c r="B133" s="236" t="s">
        <v>135</v>
      </c>
      <c r="C133" s="267"/>
      <c r="D133" s="267"/>
      <c r="E133" s="268" t="s">
        <v>136</v>
      </c>
      <c r="F133" s="268"/>
      <c r="G133" s="268"/>
      <c r="H133" s="269" t="s">
        <v>653</v>
      </c>
      <c r="I133" s="269"/>
      <c r="J133" s="269"/>
      <c r="K133" s="269"/>
      <c r="L133" s="269"/>
    </row>
    <row r="134" spans="1:12" ht="34.5" customHeight="1">
      <c r="A134" s="235"/>
      <c r="B134" s="236"/>
      <c r="C134" s="267"/>
      <c r="D134" s="267"/>
      <c r="E134" s="268" t="s">
        <v>14</v>
      </c>
      <c r="F134" s="268"/>
      <c r="G134" s="268"/>
      <c r="H134" s="269" t="s">
        <v>15</v>
      </c>
      <c r="I134" s="269"/>
      <c r="J134" s="269"/>
      <c r="K134" s="269"/>
      <c r="L134" s="269"/>
    </row>
    <row r="135" spans="1:12" ht="22.5" customHeight="1">
      <c r="A135" s="235"/>
      <c r="B135" s="235"/>
      <c r="C135" s="270" t="s">
        <v>38</v>
      </c>
      <c r="D135" s="270"/>
      <c r="E135" s="268" t="s">
        <v>39</v>
      </c>
      <c r="F135" s="268"/>
      <c r="G135" s="268"/>
      <c r="H135" s="269" t="s">
        <v>653</v>
      </c>
      <c r="I135" s="269"/>
      <c r="J135" s="269"/>
      <c r="K135" s="269"/>
      <c r="L135" s="269"/>
    </row>
    <row r="136" spans="1:12" ht="18" customHeight="1">
      <c r="A136" s="235"/>
      <c r="B136" s="236" t="s">
        <v>137</v>
      </c>
      <c r="C136" s="267"/>
      <c r="D136" s="267"/>
      <c r="E136" s="268" t="s">
        <v>138</v>
      </c>
      <c r="F136" s="268"/>
      <c r="G136" s="268"/>
      <c r="H136" s="269" t="s">
        <v>711</v>
      </c>
      <c r="I136" s="269"/>
      <c r="J136" s="269"/>
      <c r="K136" s="269"/>
      <c r="L136" s="269"/>
    </row>
    <row r="137" spans="1:12" ht="33.75" customHeight="1">
      <c r="A137" s="235"/>
      <c r="B137" s="236"/>
      <c r="C137" s="267"/>
      <c r="D137" s="267"/>
      <c r="E137" s="268" t="s">
        <v>14</v>
      </c>
      <c r="F137" s="268"/>
      <c r="G137" s="268"/>
      <c r="H137" s="269" t="s">
        <v>15</v>
      </c>
      <c r="I137" s="269"/>
      <c r="J137" s="269"/>
      <c r="K137" s="269"/>
      <c r="L137" s="269"/>
    </row>
    <row r="138" spans="1:12" ht="23.25" customHeight="1">
      <c r="A138" s="235"/>
      <c r="B138" s="235"/>
      <c r="C138" s="270" t="s">
        <v>139</v>
      </c>
      <c r="D138" s="270"/>
      <c r="E138" s="268" t="s">
        <v>140</v>
      </c>
      <c r="F138" s="268"/>
      <c r="G138" s="268"/>
      <c r="H138" s="269" t="s">
        <v>711</v>
      </c>
      <c r="I138" s="269"/>
      <c r="J138" s="269"/>
      <c r="K138" s="269"/>
      <c r="L138" s="269"/>
    </row>
    <row r="139" spans="1:12" ht="22.5" customHeight="1">
      <c r="A139" s="236" t="s">
        <v>141</v>
      </c>
      <c r="B139" s="235"/>
      <c r="C139" s="267"/>
      <c r="D139" s="267"/>
      <c r="E139" s="268" t="s">
        <v>142</v>
      </c>
      <c r="F139" s="268"/>
      <c r="G139" s="268"/>
      <c r="H139" s="269" t="s">
        <v>654</v>
      </c>
      <c r="I139" s="269"/>
      <c r="J139" s="269"/>
      <c r="K139" s="269"/>
      <c r="L139" s="269"/>
    </row>
    <row r="140" spans="1:12" ht="31.5" customHeight="1">
      <c r="A140" s="236"/>
      <c r="B140" s="235"/>
      <c r="C140" s="267"/>
      <c r="D140" s="267"/>
      <c r="E140" s="268" t="s">
        <v>14</v>
      </c>
      <c r="F140" s="268"/>
      <c r="G140" s="268"/>
      <c r="H140" s="269" t="s">
        <v>15</v>
      </c>
      <c r="I140" s="269"/>
      <c r="J140" s="269"/>
      <c r="K140" s="269"/>
      <c r="L140" s="269"/>
    </row>
    <row r="141" spans="1:12" ht="21" customHeight="1">
      <c r="A141" s="235"/>
      <c r="B141" s="236" t="s">
        <v>143</v>
      </c>
      <c r="C141" s="267"/>
      <c r="D141" s="267"/>
      <c r="E141" s="268" t="s">
        <v>144</v>
      </c>
      <c r="F141" s="268"/>
      <c r="G141" s="268"/>
      <c r="H141" s="269" t="s">
        <v>654</v>
      </c>
      <c r="I141" s="269"/>
      <c r="J141" s="269"/>
      <c r="K141" s="269"/>
      <c r="L141" s="269"/>
    </row>
    <row r="142" spans="1:12" ht="30.75" customHeight="1">
      <c r="A142" s="235"/>
      <c r="B142" s="236"/>
      <c r="C142" s="267"/>
      <c r="D142" s="267"/>
      <c r="E142" s="268" t="s">
        <v>14</v>
      </c>
      <c r="F142" s="268"/>
      <c r="G142" s="268"/>
      <c r="H142" s="269" t="s">
        <v>15</v>
      </c>
      <c r="I142" s="269"/>
      <c r="J142" s="269"/>
      <c r="K142" s="269"/>
      <c r="L142" s="269"/>
    </row>
    <row r="143" spans="1:12" ht="33" customHeight="1">
      <c r="A143" s="235"/>
      <c r="B143" s="235"/>
      <c r="C143" s="270" t="s">
        <v>145</v>
      </c>
      <c r="D143" s="270"/>
      <c r="E143" s="268" t="s">
        <v>146</v>
      </c>
      <c r="F143" s="268"/>
      <c r="G143" s="268"/>
      <c r="H143" s="269" t="s">
        <v>49</v>
      </c>
      <c r="I143" s="269"/>
      <c r="J143" s="269"/>
      <c r="K143" s="269"/>
      <c r="L143" s="269"/>
    </row>
    <row r="144" spans="1:12" ht="49.5" customHeight="1">
      <c r="A144" s="235"/>
      <c r="B144" s="235"/>
      <c r="C144" s="270" t="s">
        <v>47</v>
      </c>
      <c r="D144" s="270"/>
      <c r="E144" s="268" t="s">
        <v>48</v>
      </c>
      <c r="F144" s="268"/>
      <c r="G144" s="268"/>
      <c r="H144" s="269" t="s">
        <v>626</v>
      </c>
      <c r="I144" s="269"/>
      <c r="J144" s="269"/>
      <c r="K144" s="269"/>
      <c r="L144" s="269"/>
    </row>
    <row r="145" spans="1:12" ht="21" customHeight="1">
      <c r="A145" s="235"/>
      <c r="B145" s="235"/>
      <c r="C145" s="270" t="s">
        <v>119</v>
      </c>
      <c r="D145" s="270"/>
      <c r="E145" s="268" t="s">
        <v>120</v>
      </c>
      <c r="F145" s="268"/>
      <c r="G145" s="268"/>
      <c r="H145" s="269" t="s">
        <v>655</v>
      </c>
      <c r="I145" s="269"/>
      <c r="J145" s="269"/>
      <c r="K145" s="269"/>
      <c r="L145" s="269"/>
    </row>
    <row r="146" spans="1:12" ht="25.5" customHeight="1">
      <c r="A146" s="235"/>
      <c r="B146" s="235"/>
      <c r="C146" s="270" t="s">
        <v>38</v>
      </c>
      <c r="D146" s="270"/>
      <c r="E146" s="268" t="s">
        <v>39</v>
      </c>
      <c r="F146" s="268"/>
      <c r="G146" s="268"/>
      <c r="H146" s="269" t="s">
        <v>656</v>
      </c>
      <c r="I146" s="269"/>
      <c r="J146" s="269"/>
      <c r="K146" s="269"/>
      <c r="L146" s="269"/>
    </row>
    <row r="147" spans="1:12" ht="21" customHeight="1">
      <c r="A147" s="236" t="s">
        <v>147</v>
      </c>
      <c r="B147" s="235"/>
      <c r="C147" s="267"/>
      <c r="D147" s="267"/>
      <c r="E147" s="268" t="s">
        <v>148</v>
      </c>
      <c r="F147" s="268"/>
      <c r="G147" s="268"/>
      <c r="H147" s="269" t="s">
        <v>657</v>
      </c>
      <c r="I147" s="269"/>
      <c r="J147" s="269"/>
      <c r="K147" s="269"/>
      <c r="L147" s="269"/>
    </row>
    <row r="148" spans="1:12" ht="28.5" customHeight="1">
      <c r="A148" s="236"/>
      <c r="B148" s="235"/>
      <c r="C148" s="267"/>
      <c r="D148" s="267"/>
      <c r="E148" s="268" t="s">
        <v>14</v>
      </c>
      <c r="F148" s="268"/>
      <c r="G148" s="268"/>
      <c r="H148" s="269" t="s">
        <v>15</v>
      </c>
      <c r="I148" s="269"/>
      <c r="J148" s="269"/>
      <c r="K148" s="269"/>
      <c r="L148" s="269"/>
    </row>
    <row r="149" spans="1:12" ht="20.25" customHeight="1">
      <c r="A149" s="235"/>
      <c r="B149" s="236" t="s">
        <v>149</v>
      </c>
      <c r="C149" s="267"/>
      <c r="D149" s="267"/>
      <c r="E149" s="268" t="s">
        <v>150</v>
      </c>
      <c r="F149" s="268"/>
      <c r="G149" s="268"/>
      <c r="H149" s="269" t="s">
        <v>658</v>
      </c>
      <c r="I149" s="269"/>
      <c r="J149" s="269"/>
      <c r="K149" s="269"/>
      <c r="L149" s="269"/>
    </row>
    <row r="150" spans="1:12" ht="32.25" customHeight="1">
      <c r="A150" s="235"/>
      <c r="B150" s="236"/>
      <c r="C150" s="267"/>
      <c r="D150" s="267"/>
      <c r="E150" s="268" t="s">
        <v>14</v>
      </c>
      <c r="F150" s="268"/>
      <c r="G150" s="268"/>
      <c r="H150" s="269" t="s">
        <v>15</v>
      </c>
      <c r="I150" s="269"/>
      <c r="J150" s="269"/>
      <c r="K150" s="269"/>
      <c r="L150" s="269"/>
    </row>
    <row r="151" spans="1:12" ht="33" customHeight="1">
      <c r="A151" s="235"/>
      <c r="B151" s="235"/>
      <c r="C151" s="270" t="s">
        <v>151</v>
      </c>
      <c r="D151" s="270"/>
      <c r="E151" s="268" t="s">
        <v>152</v>
      </c>
      <c r="F151" s="268"/>
      <c r="G151" s="268"/>
      <c r="H151" s="269" t="s">
        <v>659</v>
      </c>
      <c r="I151" s="269"/>
      <c r="J151" s="269"/>
      <c r="K151" s="269"/>
      <c r="L151" s="269"/>
    </row>
    <row r="152" spans="1:12" ht="39.75" customHeight="1">
      <c r="A152" s="235"/>
      <c r="B152" s="235"/>
      <c r="C152" s="270" t="s">
        <v>130</v>
      </c>
      <c r="D152" s="270"/>
      <c r="E152" s="268" t="s">
        <v>131</v>
      </c>
      <c r="F152" s="268"/>
      <c r="G152" s="268"/>
      <c r="H152" s="269" t="s">
        <v>660</v>
      </c>
      <c r="I152" s="269"/>
      <c r="J152" s="269"/>
      <c r="K152" s="269"/>
      <c r="L152" s="269"/>
    </row>
    <row r="153" spans="1:12" ht="24.75" customHeight="1">
      <c r="A153" s="235"/>
      <c r="B153" s="236" t="s">
        <v>153</v>
      </c>
      <c r="C153" s="267"/>
      <c r="D153" s="267"/>
      <c r="E153" s="268" t="s">
        <v>154</v>
      </c>
      <c r="F153" s="268"/>
      <c r="G153" s="268"/>
      <c r="H153" s="269" t="s">
        <v>661</v>
      </c>
      <c r="I153" s="269"/>
      <c r="J153" s="269"/>
      <c r="K153" s="269"/>
      <c r="L153" s="269"/>
    </row>
    <row r="154" spans="1:12" ht="31.5" customHeight="1">
      <c r="A154" s="235"/>
      <c r="B154" s="236"/>
      <c r="C154" s="267"/>
      <c r="D154" s="267"/>
      <c r="E154" s="268" t="s">
        <v>14</v>
      </c>
      <c r="F154" s="268"/>
      <c r="G154" s="268"/>
      <c r="H154" s="269" t="s">
        <v>15</v>
      </c>
      <c r="I154" s="269"/>
      <c r="J154" s="269"/>
      <c r="K154" s="269"/>
      <c r="L154" s="269"/>
    </row>
    <row r="155" spans="1:12" ht="34.5" customHeight="1">
      <c r="A155" s="235"/>
      <c r="B155" s="235"/>
      <c r="C155" s="270" t="s">
        <v>151</v>
      </c>
      <c r="D155" s="270"/>
      <c r="E155" s="268" t="s">
        <v>152</v>
      </c>
      <c r="F155" s="268"/>
      <c r="G155" s="268"/>
      <c r="H155" s="269" t="s">
        <v>662</v>
      </c>
      <c r="I155" s="269"/>
      <c r="J155" s="269"/>
      <c r="K155" s="269"/>
      <c r="L155" s="269"/>
    </row>
    <row r="156" spans="1:12" ht="33" customHeight="1">
      <c r="A156" s="235"/>
      <c r="B156" s="235"/>
      <c r="C156" s="270" t="s">
        <v>130</v>
      </c>
      <c r="D156" s="270"/>
      <c r="E156" s="268" t="s">
        <v>131</v>
      </c>
      <c r="F156" s="268"/>
      <c r="G156" s="268"/>
      <c r="H156" s="269" t="s">
        <v>663</v>
      </c>
      <c r="I156" s="269"/>
      <c r="J156" s="269"/>
      <c r="K156" s="269"/>
      <c r="L156" s="269"/>
    </row>
    <row r="157" spans="1:12" ht="22.5" customHeight="1">
      <c r="A157" s="236" t="s">
        <v>155</v>
      </c>
      <c r="B157" s="235"/>
      <c r="C157" s="267"/>
      <c r="D157" s="267"/>
      <c r="E157" s="268" t="s">
        <v>156</v>
      </c>
      <c r="F157" s="268"/>
      <c r="G157" s="268"/>
      <c r="H157" s="269" t="s">
        <v>664</v>
      </c>
      <c r="I157" s="269"/>
      <c r="J157" s="269"/>
      <c r="K157" s="269"/>
      <c r="L157" s="269"/>
    </row>
    <row r="158" spans="1:12" ht="32.25" customHeight="1">
      <c r="A158" s="236"/>
      <c r="B158" s="235"/>
      <c r="C158" s="267"/>
      <c r="D158" s="267"/>
      <c r="E158" s="268" t="s">
        <v>14</v>
      </c>
      <c r="F158" s="268"/>
      <c r="G158" s="268"/>
      <c r="H158" s="269" t="s">
        <v>15</v>
      </c>
      <c r="I158" s="269"/>
      <c r="J158" s="269"/>
      <c r="K158" s="269"/>
      <c r="L158" s="269"/>
    </row>
    <row r="159" spans="1:12" ht="30" customHeight="1">
      <c r="A159" s="235"/>
      <c r="B159" s="236" t="s">
        <v>157</v>
      </c>
      <c r="C159" s="267"/>
      <c r="D159" s="267"/>
      <c r="E159" s="268" t="s">
        <v>158</v>
      </c>
      <c r="F159" s="268"/>
      <c r="G159" s="268"/>
      <c r="H159" s="269" t="s">
        <v>664</v>
      </c>
      <c r="I159" s="269"/>
      <c r="J159" s="269"/>
      <c r="K159" s="269"/>
      <c r="L159" s="269"/>
    </row>
    <row r="160" spans="1:12" ht="31.5" customHeight="1">
      <c r="A160" s="235"/>
      <c r="B160" s="236"/>
      <c r="C160" s="267"/>
      <c r="D160" s="267"/>
      <c r="E160" s="268" t="s">
        <v>14</v>
      </c>
      <c r="F160" s="268"/>
      <c r="G160" s="268"/>
      <c r="H160" s="269" t="s">
        <v>15</v>
      </c>
      <c r="I160" s="269"/>
      <c r="J160" s="269"/>
      <c r="K160" s="269"/>
      <c r="L160" s="269"/>
    </row>
    <row r="161" spans="1:12" ht="22.5" customHeight="1">
      <c r="A161" s="235"/>
      <c r="B161" s="235"/>
      <c r="C161" s="270" t="s">
        <v>54</v>
      </c>
      <c r="D161" s="270"/>
      <c r="E161" s="268" t="s">
        <v>55</v>
      </c>
      <c r="F161" s="268"/>
      <c r="G161" s="268"/>
      <c r="H161" s="269" t="s">
        <v>664</v>
      </c>
      <c r="I161" s="269"/>
      <c r="J161" s="269"/>
      <c r="K161" s="269"/>
      <c r="L161" s="269"/>
    </row>
    <row r="162" spans="1:12" ht="18.75" customHeight="1">
      <c r="A162" s="272" t="s">
        <v>11</v>
      </c>
      <c r="B162" s="272"/>
      <c r="C162" s="272"/>
      <c r="D162" s="272"/>
      <c r="E162" s="272"/>
      <c r="F162" s="273" t="s">
        <v>159</v>
      </c>
      <c r="G162" s="273"/>
      <c r="H162" s="271" t="s">
        <v>712</v>
      </c>
      <c r="I162" s="271"/>
      <c r="J162" s="271"/>
      <c r="K162" s="271"/>
      <c r="L162" s="271"/>
    </row>
    <row r="163" spans="1:12" ht="30" customHeight="1">
      <c r="A163" s="267"/>
      <c r="B163" s="267"/>
      <c r="C163" s="267"/>
      <c r="D163" s="267"/>
      <c r="E163" s="268" t="s">
        <v>14</v>
      </c>
      <c r="F163" s="268"/>
      <c r="G163" s="268"/>
      <c r="H163" s="269" t="s">
        <v>635</v>
      </c>
      <c r="I163" s="269"/>
      <c r="J163" s="269"/>
      <c r="K163" s="269"/>
      <c r="L163" s="269"/>
    </row>
    <row r="164" spans="1:12" ht="22.5" customHeight="1">
      <c r="A164" s="266" t="s">
        <v>160</v>
      </c>
      <c r="B164" s="266"/>
      <c r="C164" s="266"/>
      <c r="D164" s="266"/>
      <c r="E164" s="266"/>
      <c r="F164" s="266"/>
      <c r="G164" s="266"/>
      <c r="H164" s="266"/>
      <c r="I164" s="266"/>
      <c r="J164" s="266"/>
      <c r="K164" s="266"/>
      <c r="L164" s="266"/>
    </row>
    <row r="165" spans="1:12" ht="24.75" customHeight="1">
      <c r="A165" s="236" t="s">
        <v>22</v>
      </c>
      <c r="B165" s="235"/>
      <c r="C165" s="267"/>
      <c r="D165" s="267"/>
      <c r="E165" s="268" t="s">
        <v>23</v>
      </c>
      <c r="F165" s="268"/>
      <c r="G165" s="268"/>
      <c r="H165" s="269" t="s">
        <v>665</v>
      </c>
      <c r="I165" s="269"/>
      <c r="J165" s="269"/>
      <c r="K165" s="269"/>
      <c r="L165" s="269"/>
    </row>
    <row r="166" spans="1:12" ht="32.25" customHeight="1">
      <c r="A166" s="236"/>
      <c r="B166" s="235"/>
      <c r="C166" s="267"/>
      <c r="D166" s="267"/>
      <c r="E166" s="268" t="s">
        <v>14</v>
      </c>
      <c r="F166" s="268"/>
      <c r="G166" s="268"/>
      <c r="H166" s="269" t="s">
        <v>15</v>
      </c>
      <c r="I166" s="269"/>
      <c r="J166" s="269"/>
      <c r="K166" s="269"/>
      <c r="L166" s="269"/>
    </row>
    <row r="167" spans="1:12" ht="18" customHeight="1">
      <c r="A167" s="235"/>
      <c r="B167" s="236" t="s">
        <v>161</v>
      </c>
      <c r="C167" s="267"/>
      <c r="D167" s="267"/>
      <c r="E167" s="268" t="s">
        <v>162</v>
      </c>
      <c r="F167" s="268"/>
      <c r="G167" s="268"/>
      <c r="H167" s="269" t="s">
        <v>665</v>
      </c>
      <c r="I167" s="269"/>
      <c r="J167" s="269"/>
      <c r="K167" s="269"/>
      <c r="L167" s="269"/>
    </row>
    <row r="168" spans="1:12" ht="30.75" customHeight="1">
      <c r="A168" s="235"/>
      <c r="B168" s="236"/>
      <c r="C168" s="267"/>
      <c r="D168" s="267"/>
      <c r="E168" s="268" t="s">
        <v>14</v>
      </c>
      <c r="F168" s="268"/>
      <c r="G168" s="268"/>
      <c r="H168" s="269" t="s">
        <v>15</v>
      </c>
      <c r="I168" s="269"/>
      <c r="J168" s="269"/>
      <c r="K168" s="269"/>
      <c r="L168" s="269"/>
    </row>
    <row r="169" spans="1:12" ht="51" customHeight="1">
      <c r="A169" s="235"/>
      <c r="B169" s="235"/>
      <c r="C169" s="270" t="s">
        <v>666</v>
      </c>
      <c r="D169" s="270"/>
      <c r="E169" s="268" t="s">
        <v>667</v>
      </c>
      <c r="F169" s="268"/>
      <c r="G169" s="268"/>
      <c r="H169" s="269" t="s">
        <v>668</v>
      </c>
      <c r="I169" s="269"/>
      <c r="J169" s="269"/>
      <c r="K169" s="269"/>
      <c r="L169" s="269"/>
    </row>
    <row r="170" spans="1:12" ht="36.75" customHeight="1">
      <c r="A170" s="235"/>
      <c r="B170" s="235"/>
      <c r="C170" s="270" t="s">
        <v>467</v>
      </c>
      <c r="D170" s="270"/>
      <c r="E170" s="268" t="s">
        <v>468</v>
      </c>
      <c r="F170" s="268"/>
      <c r="G170" s="268"/>
      <c r="H170" s="269" t="s">
        <v>669</v>
      </c>
      <c r="I170" s="269"/>
      <c r="J170" s="269"/>
      <c r="K170" s="269"/>
      <c r="L170" s="269"/>
    </row>
    <row r="171" spans="1:12" ht="23.25" customHeight="1">
      <c r="A171" s="236" t="s">
        <v>40</v>
      </c>
      <c r="B171" s="235"/>
      <c r="C171" s="267"/>
      <c r="D171" s="267"/>
      <c r="E171" s="268" t="s">
        <v>41</v>
      </c>
      <c r="F171" s="268"/>
      <c r="G171" s="268"/>
      <c r="H171" s="269" t="s">
        <v>727</v>
      </c>
      <c r="I171" s="269"/>
      <c r="J171" s="269"/>
      <c r="K171" s="269"/>
      <c r="L171" s="269"/>
    </row>
    <row r="172" spans="1:12" ht="33" customHeight="1">
      <c r="A172" s="236"/>
      <c r="B172" s="235"/>
      <c r="C172" s="267"/>
      <c r="D172" s="267"/>
      <c r="E172" s="268" t="s">
        <v>14</v>
      </c>
      <c r="F172" s="268"/>
      <c r="G172" s="268"/>
      <c r="H172" s="269" t="s">
        <v>15</v>
      </c>
      <c r="I172" s="269"/>
      <c r="J172" s="269"/>
      <c r="K172" s="269"/>
      <c r="L172" s="269"/>
    </row>
    <row r="173" spans="1:12" ht="25.5" customHeight="1">
      <c r="A173" s="235"/>
      <c r="B173" s="236" t="s">
        <v>42</v>
      </c>
      <c r="C173" s="267"/>
      <c r="D173" s="267"/>
      <c r="E173" s="268" t="s">
        <v>43</v>
      </c>
      <c r="F173" s="268"/>
      <c r="G173" s="268"/>
      <c r="H173" s="269" t="s">
        <v>727</v>
      </c>
      <c r="I173" s="269"/>
      <c r="J173" s="269"/>
      <c r="K173" s="269"/>
      <c r="L173" s="269"/>
    </row>
    <row r="174" spans="1:12" ht="30.75" customHeight="1">
      <c r="A174" s="235"/>
      <c r="B174" s="236"/>
      <c r="C174" s="267"/>
      <c r="D174" s="267"/>
      <c r="E174" s="268" t="s">
        <v>14</v>
      </c>
      <c r="F174" s="268"/>
      <c r="G174" s="268"/>
      <c r="H174" s="269" t="s">
        <v>15</v>
      </c>
      <c r="I174" s="269"/>
      <c r="J174" s="269"/>
      <c r="K174" s="269"/>
      <c r="L174" s="269"/>
    </row>
    <row r="175" spans="1:12" ht="34.5" customHeight="1">
      <c r="A175" s="235"/>
      <c r="B175" s="235"/>
      <c r="C175" s="270" t="s">
        <v>163</v>
      </c>
      <c r="D175" s="270"/>
      <c r="E175" s="268" t="s">
        <v>164</v>
      </c>
      <c r="F175" s="268"/>
      <c r="G175" s="268"/>
      <c r="H175" s="269" t="s">
        <v>670</v>
      </c>
      <c r="I175" s="269"/>
      <c r="J175" s="269"/>
      <c r="K175" s="269"/>
      <c r="L175" s="269"/>
    </row>
    <row r="176" spans="1:12" ht="38.25" customHeight="1">
      <c r="A176" s="235"/>
      <c r="B176" s="235"/>
      <c r="C176" s="270" t="s">
        <v>467</v>
      </c>
      <c r="D176" s="270"/>
      <c r="E176" s="268" t="s">
        <v>468</v>
      </c>
      <c r="F176" s="268"/>
      <c r="G176" s="268"/>
      <c r="H176" s="269" t="s">
        <v>728</v>
      </c>
      <c r="I176" s="269"/>
      <c r="J176" s="269"/>
      <c r="K176" s="269"/>
      <c r="L176" s="269"/>
    </row>
    <row r="177" spans="1:12" ht="24" customHeight="1">
      <c r="A177" s="236" t="s">
        <v>114</v>
      </c>
      <c r="B177" s="235"/>
      <c r="C177" s="267"/>
      <c r="D177" s="267"/>
      <c r="E177" s="268" t="s">
        <v>115</v>
      </c>
      <c r="F177" s="268"/>
      <c r="G177" s="268"/>
      <c r="H177" s="269" t="s">
        <v>671</v>
      </c>
      <c r="I177" s="269"/>
      <c r="J177" s="269"/>
      <c r="K177" s="269"/>
      <c r="L177" s="269"/>
    </row>
    <row r="178" spans="1:12" ht="32.25" customHeight="1">
      <c r="A178" s="236"/>
      <c r="B178" s="235"/>
      <c r="C178" s="267"/>
      <c r="D178" s="267"/>
      <c r="E178" s="268" t="s">
        <v>14</v>
      </c>
      <c r="F178" s="268"/>
      <c r="G178" s="268"/>
      <c r="H178" s="269" t="s">
        <v>15</v>
      </c>
      <c r="I178" s="269"/>
      <c r="J178" s="269"/>
      <c r="K178" s="269"/>
      <c r="L178" s="269"/>
    </row>
    <row r="179" spans="1:12" ht="27.75" customHeight="1">
      <c r="A179" s="235"/>
      <c r="B179" s="236" t="s">
        <v>116</v>
      </c>
      <c r="C179" s="267"/>
      <c r="D179" s="267"/>
      <c r="E179" s="268" t="s">
        <v>117</v>
      </c>
      <c r="F179" s="268"/>
      <c r="G179" s="268"/>
      <c r="H179" s="269" t="s">
        <v>672</v>
      </c>
      <c r="I179" s="269"/>
      <c r="J179" s="269"/>
      <c r="K179" s="269"/>
      <c r="L179" s="269"/>
    </row>
    <row r="180" spans="1:12" ht="33.75" customHeight="1">
      <c r="A180" s="235"/>
      <c r="B180" s="236"/>
      <c r="C180" s="267"/>
      <c r="D180" s="267"/>
      <c r="E180" s="268" t="s">
        <v>14</v>
      </c>
      <c r="F180" s="268"/>
      <c r="G180" s="268"/>
      <c r="H180" s="269" t="s">
        <v>15</v>
      </c>
      <c r="I180" s="269"/>
      <c r="J180" s="269"/>
      <c r="K180" s="269"/>
      <c r="L180" s="269"/>
    </row>
    <row r="181" spans="1:12" ht="50.25" customHeight="1">
      <c r="A181" s="235"/>
      <c r="B181" s="235"/>
      <c r="C181" s="270" t="s">
        <v>673</v>
      </c>
      <c r="D181" s="270"/>
      <c r="E181" s="268" t="s">
        <v>674</v>
      </c>
      <c r="F181" s="268"/>
      <c r="G181" s="268"/>
      <c r="H181" s="269" t="s">
        <v>672</v>
      </c>
      <c r="I181" s="269"/>
      <c r="J181" s="269"/>
      <c r="K181" s="269"/>
      <c r="L181" s="269"/>
    </row>
    <row r="182" spans="1:12" ht="23.25" customHeight="1">
      <c r="A182" s="235"/>
      <c r="B182" s="236" t="s">
        <v>123</v>
      </c>
      <c r="C182" s="267"/>
      <c r="D182" s="267"/>
      <c r="E182" s="268" t="s">
        <v>124</v>
      </c>
      <c r="F182" s="268"/>
      <c r="G182" s="268"/>
      <c r="H182" s="269" t="s">
        <v>675</v>
      </c>
      <c r="I182" s="269"/>
      <c r="J182" s="269"/>
      <c r="K182" s="269"/>
      <c r="L182" s="269"/>
    </row>
    <row r="183" spans="1:12" ht="31.5" customHeight="1">
      <c r="A183" s="235"/>
      <c r="B183" s="236"/>
      <c r="C183" s="267"/>
      <c r="D183" s="267"/>
      <c r="E183" s="268" t="s">
        <v>14</v>
      </c>
      <c r="F183" s="268"/>
      <c r="G183" s="268"/>
      <c r="H183" s="269" t="s">
        <v>15</v>
      </c>
      <c r="I183" s="269"/>
      <c r="J183" s="269"/>
      <c r="K183" s="269"/>
      <c r="L183" s="269"/>
    </row>
    <row r="184" spans="1:12" ht="50.25" customHeight="1">
      <c r="A184" s="235"/>
      <c r="B184" s="235"/>
      <c r="C184" s="270" t="s">
        <v>673</v>
      </c>
      <c r="D184" s="270"/>
      <c r="E184" s="268" t="s">
        <v>674</v>
      </c>
      <c r="F184" s="268"/>
      <c r="G184" s="268"/>
      <c r="H184" s="269" t="s">
        <v>675</v>
      </c>
      <c r="I184" s="269"/>
      <c r="J184" s="269"/>
      <c r="K184" s="269"/>
      <c r="L184" s="269"/>
    </row>
    <row r="185" spans="1:12" ht="21.75" customHeight="1">
      <c r="A185" s="236" t="s">
        <v>141</v>
      </c>
      <c r="B185" s="235"/>
      <c r="C185" s="267"/>
      <c r="D185" s="267"/>
      <c r="E185" s="268" t="s">
        <v>142</v>
      </c>
      <c r="F185" s="268"/>
      <c r="G185" s="268"/>
      <c r="H185" s="269" t="s">
        <v>676</v>
      </c>
      <c r="I185" s="269"/>
      <c r="J185" s="269"/>
      <c r="K185" s="269"/>
      <c r="L185" s="269"/>
    </row>
    <row r="186" spans="1:12" ht="30" customHeight="1">
      <c r="A186" s="236"/>
      <c r="B186" s="235"/>
      <c r="C186" s="267"/>
      <c r="D186" s="267"/>
      <c r="E186" s="268" t="s">
        <v>14</v>
      </c>
      <c r="F186" s="268"/>
      <c r="G186" s="268"/>
      <c r="H186" s="269" t="s">
        <v>15</v>
      </c>
      <c r="I186" s="269"/>
      <c r="J186" s="269"/>
      <c r="K186" s="269"/>
      <c r="L186" s="269"/>
    </row>
    <row r="187" spans="1:12" ht="19.5" customHeight="1">
      <c r="A187" s="235"/>
      <c r="B187" s="236" t="s">
        <v>239</v>
      </c>
      <c r="C187" s="267"/>
      <c r="D187" s="267"/>
      <c r="E187" s="268" t="s">
        <v>240</v>
      </c>
      <c r="F187" s="268"/>
      <c r="G187" s="268"/>
      <c r="H187" s="269" t="s">
        <v>676</v>
      </c>
      <c r="I187" s="269"/>
      <c r="J187" s="269"/>
      <c r="K187" s="269"/>
      <c r="L187" s="269"/>
    </row>
    <row r="188" spans="1:12" ht="30.75" customHeight="1">
      <c r="A188" s="235"/>
      <c r="B188" s="236"/>
      <c r="C188" s="267"/>
      <c r="D188" s="267"/>
      <c r="E188" s="268" t="s">
        <v>14</v>
      </c>
      <c r="F188" s="268"/>
      <c r="G188" s="268"/>
      <c r="H188" s="269" t="s">
        <v>15</v>
      </c>
      <c r="I188" s="269"/>
      <c r="J188" s="269"/>
      <c r="K188" s="269"/>
      <c r="L188" s="269"/>
    </row>
    <row r="189" spans="1:12" ht="32.25" customHeight="1">
      <c r="A189" s="235"/>
      <c r="B189" s="235"/>
      <c r="C189" s="270" t="s">
        <v>467</v>
      </c>
      <c r="D189" s="270"/>
      <c r="E189" s="268" t="s">
        <v>468</v>
      </c>
      <c r="F189" s="268"/>
      <c r="G189" s="268"/>
      <c r="H189" s="269" t="s">
        <v>676</v>
      </c>
      <c r="I189" s="269"/>
      <c r="J189" s="269"/>
      <c r="K189" s="269"/>
      <c r="L189" s="269"/>
    </row>
    <row r="190" spans="1:12" ht="20.25" customHeight="1">
      <c r="A190" s="236" t="s">
        <v>147</v>
      </c>
      <c r="B190" s="235"/>
      <c r="C190" s="267"/>
      <c r="D190" s="267"/>
      <c r="E190" s="268" t="s">
        <v>148</v>
      </c>
      <c r="F190" s="268"/>
      <c r="G190" s="268"/>
      <c r="H190" s="269" t="s">
        <v>677</v>
      </c>
      <c r="I190" s="269"/>
      <c r="J190" s="269"/>
      <c r="K190" s="269"/>
      <c r="L190" s="269"/>
    </row>
    <row r="191" spans="1:12" ht="33.75" customHeight="1">
      <c r="A191" s="236"/>
      <c r="B191" s="235"/>
      <c r="C191" s="267"/>
      <c r="D191" s="267"/>
      <c r="E191" s="268" t="s">
        <v>14</v>
      </c>
      <c r="F191" s="268"/>
      <c r="G191" s="268"/>
      <c r="H191" s="269" t="s">
        <v>15</v>
      </c>
      <c r="I191" s="269"/>
      <c r="J191" s="269"/>
      <c r="K191" s="269"/>
      <c r="L191" s="269"/>
    </row>
    <row r="192" spans="1:12" ht="25.5" customHeight="1">
      <c r="A192" s="235"/>
      <c r="B192" s="236" t="s">
        <v>153</v>
      </c>
      <c r="C192" s="267"/>
      <c r="D192" s="267"/>
      <c r="E192" s="268" t="s">
        <v>154</v>
      </c>
      <c r="F192" s="268"/>
      <c r="G192" s="268"/>
      <c r="H192" s="269" t="s">
        <v>677</v>
      </c>
      <c r="I192" s="269"/>
      <c r="J192" s="269"/>
      <c r="K192" s="269"/>
      <c r="L192" s="269"/>
    </row>
    <row r="193" spans="1:12" ht="32.25" customHeight="1">
      <c r="A193" s="235"/>
      <c r="B193" s="236"/>
      <c r="C193" s="267"/>
      <c r="D193" s="267"/>
      <c r="E193" s="268" t="s">
        <v>14</v>
      </c>
      <c r="F193" s="268"/>
      <c r="G193" s="268"/>
      <c r="H193" s="269" t="s">
        <v>15</v>
      </c>
      <c r="I193" s="269"/>
      <c r="J193" s="269"/>
      <c r="K193" s="269"/>
      <c r="L193" s="269"/>
    </row>
    <row r="194" spans="1:12" ht="27.75" customHeight="1">
      <c r="A194" s="235"/>
      <c r="B194" s="235"/>
      <c r="C194" s="270" t="s">
        <v>467</v>
      </c>
      <c r="D194" s="270"/>
      <c r="E194" s="268" t="s">
        <v>468</v>
      </c>
      <c r="F194" s="268"/>
      <c r="G194" s="268"/>
      <c r="H194" s="269" t="s">
        <v>677</v>
      </c>
      <c r="I194" s="269"/>
      <c r="J194" s="269"/>
      <c r="K194" s="269"/>
      <c r="L194" s="269"/>
    </row>
    <row r="195" spans="1:12" ht="25.5" customHeight="1">
      <c r="A195" s="236" t="s">
        <v>250</v>
      </c>
      <c r="B195" s="235"/>
      <c r="C195" s="267"/>
      <c r="D195" s="267"/>
      <c r="E195" s="268" t="s">
        <v>251</v>
      </c>
      <c r="F195" s="268"/>
      <c r="G195" s="268"/>
      <c r="H195" s="269" t="s">
        <v>678</v>
      </c>
      <c r="I195" s="269"/>
      <c r="J195" s="269"/>
      <c r="K195" s="269"/>
      <c r="L195" s="269"/>
    </row>
    <row r="196" spans="1:12" ht="33.75" customHeight="1">
      <c r="A196" s="236"/>
      <c r="B196" s="235"/>
      <c r="C196" s="267"/>
      <c r="D196" s="267"/>
      <c r="E196" s="268" t="s">
        <v>14</v>
      </c>
      <c r="F196" s="268"/>
      <c r="G196" s="268"/>
      <c r="H196" s="269" t="s">
        <v>15</v>
      </c>
      <c r="I196" s="269"/>
      <c r="J196" s="269"/>
      <c r="K196" s="269"/>
      <c r="L196" s="269"/>
    </row>
    <row r="197" spans="1:12" ht="23.25" customHeight="1">
      <c r="A197" s="235"/>
      <c r="B197" s="236" t="s">
        <v>679</v>
      </c>
      <c r="C197" s="267"/>
      <c r="D197" s="267"/>
      <c r="E197" s="268" t="s">
        <v>680</v>
      </c>
      <c r="F197" s="268"/>
      <c r="G197" s="268"/>
      <c r="H197" s="269" t="s">
        <v>678</v>
      </c>
      <c r="I197" s="269"/>
      <c r="J197" s="269"/>
      <c r="K197" s="269"/>
      <c r="L197" s="269"/>
    </row>
    <row r="198" spans="1:12" ht="34.5" customHeight="1">
      <c r="A198" s="235"/>
      <c r="B198" s="236"/>
      <c r="C198" s="267"/>
      <c r="D198" s="267"/>
      <c r="E198" s="268" t="s">
        <v>14</v>
      </c>
      <c r="F198" s="268"/>
      <c r="G198" s="268"/>
      <c r="H198" s="269" t="s">
        <v>15</v>
      </c>
      <c r="I198" s="269"/>
      <c r="J198" s="269"/>
      <c r="K198" s="269"/>
      <c r="L198" s="269"/>
    </row>
    <row r="199" spans="1:12" ht="46.5" customHeight="1">
      <c r="A199" s="235"/>
      <c r="B199" s="235"/>
      <c r="C199" s="270" t="s">
        <v>681</v>
      </c>
      <c r="D199" s="270"/>
      <c r="E199" s="268" t="s">
        <v>682</v>
      </c>
      <c r="F199" s="268"/>
      <c r="G199" s="268"/>
      <c r="H199" s="269" t="s">
        <v>678</v>
      </c>
      <c r="I199" s="269"/>
      <c r="J199" s="269"/>
      <c r="K199" s="269"/>
      <c r="L199" s="269"/>
    </row>
    <row r="200" spans="1:12" ht="21" customHeight="1">
      <c r="A200" s="272" t="s">
        <v>160</v>
      </c>
      <c r="B200" s="272"/>
      <c r="C200" s="272"/>
      <c r="D200" s="272"/>
      <c r="E200" s="272"/>
      <c r="F200" s="273" t="s">
        <v>159</v>
      </c>
      <c r="G200" s="273"/>
      <c r="H200" s="271" t="s">
        <v>729</v>
      </c>
      <c r="I200" s="271"/>
      <c r="J200" s="271"/>
      <c r="K200" s="271"/>
      <c r="L200" s="271"/>
    </row>
    <row r="201" spans="1:12" ht="32.25" customHeight="1">
      <c r="A201" s="267"/>
      <c r="B201" s="267"/>
      <c r="C201" s="267"/>
      <c r="D201" s="267"/>
      <c r="E201" s="268" t="s">
        <v>14</v>
      </c>
      <c r="F201" s="268"/>
      <c r="G201" s="268"/>
      <c r="H201" s="269" t="s">
        <v>15</v>
      </c>
      <c r="I201" s="269"/>
      <c r="J201" s="269"/>
      <c r="K201" s="269"/>
      <c r="L201" s="269"/>
    </row>
    <row r="202" spans="1:12" ht="17.25" customHeight="1">
      <c r="A202" s="266" t="s">
        <v>165</v>
      </c>
      <c r="B202" s="266"/>
      <c r="C202" s="266"/>
      <c r="D202" s="266"/>
      <c r="E202" s="266"/>
      <c r="F202" s="266"/>
      <c r="G202" s="266"/>
      <c r="H202" s="275" t="s">
        <v>730</v>
      </c>
      <c r="I202" s="275"/>
      <c r="J202" s="275"/>
      <c r="K202" s="275"/>
      <c r="L202" s="275"/>
    </row>
    <row r="203" spans="1:12" ht="44.25" customHeight="1">
      <c r="A203" s="276"/>
      <c r="B203" s="276"/>
      <c r="C203" s="276"/>
      <c r="D203" s="276"/>
      <c r="E203" s="277" t="s">
        <v>166</v>
      </c>
      <c r="F203" s="277"/>
      <c r="G203" s="277"/>
      <c r="H203" s="275" t="s">
        <v>635</v>
      </c>
      <c r="I203" s="275"/>
      <c r="J203" s="275"/>
      <c r="K203" s="275"/>
      <c r="L203" s="275"/>
    </row>
    <row r="204" spans="1:12" ht="18" customHeight="1">
      <c r="A204" s="274" t="s">
        <v>167</v>
      </c>
      <c r="B204" s="274"/>
      <c r="C204" s="274"/>
      <c r="D204" s="274"/>
      <c r="E204" s="274"/>
      <c r="F204" s="274"/>
      <c r="G204" s="274"/>
      <c r="H204" s="274"/>
      <c r="I204" s="274"/>
      <c r="J204" s="274"/>
      <c r="K204" s="274"/>
      <c r="L204" s="274"/>
    </row>
  </sheetData>
  <sheetProtection selectLockedCells="1" selectUnlockedCells="1"/>
  <mergeCells count="599">
    <mergeCell ref="E203:G203"/>
    <mergeCell ref="H203:L203"/>
    <mergeCell ref="E197:G197"/>
    <mergeCell ref="H197:L197"/>
    <mergeCell ref="C199:D199"/>
    <mergeCell ref="E199:G199"/>
    <mergeCell ref="A200:E200"/>
    <mergeCell ref="F200:G200"/>
    <mergeCell ref="E198:G198"/>
    <mergeCell ref="H198:L198"/>
    <mergeCell ref="C192:D192"/>
    <mergeCell ref="A204:L204"/>
    <mergeCell ref="A201:D201"/>
    <mergeCell ref="E201:G201"/>
    <mergeCell ref="H201:L201"/>
    <mergeCell ref="A202:G202"/>
    <mergeCell ref="H199:L199"/>
    <mergeCell ref="H200:L200"/>
    <mergeCell ref="H202:L202"/>
    <mergeCell ref="A203:D203"/>
    <mergeCell ref="C159:D159"/>
    <mergeCell ref="E159:G159"/>
    <mergeCell ref="C160:D160"/>
    <mergeCell ref="C161:D161"/>
    <mergeCell ref="E161:G161"/>
    <mergeCell ref="H161:L161"/>
    <mergeCell ref="C198:D198"/>
    <mergeCell ref="C195:D195"/>
    <mergeCell ref="E195:G195"/>
    <mergeCell ref="H195:L195"/>
    <mergeCell ref="C196:D196"/>
    <mergeCell ref="E196:G196"/>
    <mergeCell ref="H196:L196"/>
    <mergeCell ref="C197:D197"/>
    <mergeCell ref="C194:D194"/>
    <mergeCell ref="E192:G192"/>
    <mergeCell ref="E194:G194"/>
    <mergeCell ref="C165:D165"/>
    <mergeCell ref="E165:G165"/>
    <mergeCell ref="C166:D166"/>
    <mergeCell ref="C167:D167"/>
    <mergeCell ref="E167:G167"/>
    <mergeCell ref="C187:D187"/>
    <mergeCell ref="E187:G187"/>
    <mergeCell ref="H167:L167"/>
    <mergeCell ref="H166:L166"/>
    <mergeCell ref="H194:L194"/>
    <mergeCell ref="E166:G166"/>
    <mergeCell ref="C168:D168"/>
    <mergeCell ref="E168:G168"/>
    <mergeCell ref="H168:L168"/>
    <mergeCell ref="C190:D190"/>
    <mergeCell ref="H191:L191"/>
    <mergeCell ref="H192:L192"/>
    <mergeCell ref="H193:L193"/>
    <mergeCell ref="C189:D189"/>
    <mergeCell ref="E189:G189"/>
    <mergeCell ref="H189:L189"/>
    <mergeCell ref="H190:L190"/>
    <mergeCell ref="E190:G190"/>
    <mergeCell ref="C193:D193"/>
    <mergeCell ref="E193:G193"/>
    <mergeCell ref="C191:D191"/>
    <mergeCell ref="E191:G191"/>
    <mergeCell ref="H187:L187"/>
    <mergeCell ref="C188:D188"/>
    <mergeCell ref="E188:G188"/>
    <mergeCell ref="H188:L188"/>
    <mergeCell ref="C185:D185"/>
    <mergeCell ref="E185:G185"/>
    <mergeCell ref="H185:L185"/>
    <mergeCell ref="C186:D186"/>
    <mergeCell ref="E186:G186"/>
    <mergeCell ref="H186:L186"/>
    <mergeCell ref="C183:D183"/>
    <mergeCell ref="E183:G183"/>
    <mergeCell ref="H183:L183"/>
    <mergeCell ref="C184:D184"/>
    <mergeCell ref="E184:G184"/>
    <mergeCell ref="H184:L184"/>
    <mergeCell ref="C181:D181"/>
    <mergeCell ref="E181:G181"/>
    <mergeCell ref="H181:L181"/>
    <mergeCell ref="C182:D182"/>
    <mergeCell ref="E182:G182"/>
    <mergeCell ref="H182:L182"/>
    <mergeCell ref="C179:D179"/>
    <mergeCell ref="E179:G179"/>
    <mergeCell ref="H179:L179"/>
    <mergeCell ref="C180:D180"/>
    <mergeCell ref="E180:G180"/>
    <mergeCell ref="H180:L180"/>
    <mergeCell ref="C177:D177"/>
    <mergeCell ref="E177:G177"/>
    <mergeCell ref="H177:L177"/>
    <mergeCell ref="C178:D178"/>
    <mergeCell ref="E178:G178"/>
    <mergeCell ref="H178:L178"/>
    <mergeCell ref="C175:D175"/>
    <mergeCell ref="E175:G175"/>
    <mergeCell ref="H175:L175"/>
    <mergeCell ref="C176:D176"/>
    <mergeCell ref="E176:G176"/>
    <mergeCell ref="H176:L176"/>
    <mergeCell ref="C173:D173"/>
    <mergeCell ref="E173:G173"/>
    <mergeCell ref="H173:L173"/>
    <mergeCell ref="C174:D174"/>
    <mergeCell ref="E174:G174"/>
    <mergeCell ref="H174:L174"/>
    <mergeCell ref="C171:D171"/>
    <mergeCell ref="E171:G171"/>
    <mergeCell ref="H171:L171"/>
    <mergeCell ref="C172:D172"/>
    <mergeCell ref="E172:G172"/>
    <mergeCell ref="H172:L172"/>
    <mergeCell ref="C169:D169"/>
    <mergeCell ref="E169:G169"/>
    <mergeCell ref="H169:L169"/>
    <mergeCell ref="C170:D170"/>
    <mergeCell ref="E170:G170"/>
    <mergeCell ref="H170:L170"/>
    <mergeCell ref="H165:L165"/>
    <mergeCell ref="H162:L162"/>
    <mergeCell ref="E163:G163"/>
    <mergeCell ref="H163:L163"/>
    <mergeCell ref="E160:G160"/>
    <mergeCell ref="H160:L160"/>
    <mergeCell ref="A162:E162"/>
    <mergeCell ref="F162:G162"/>
    <mergeCell ref="A163:D163"/>
    <mergeCell ref="A164:L164"/>
    <mergeCell ref="C158:D158"/>
    <mergeCell ref="E158:G158"/>
    <mergeCell ref="H158:L158"/>
    <mergeCell ref="H159:L159"/>
    <mergeCell ref="C156:D156"/>
    <mergeCell ref="E156:G156"/>
    <mergeCell ref="H156:L156"/>
    <mergeCell ref="C157:D157"/>
    <mergeCell ref="E157:G157"/>
    <mergeCell ref="H157:L157"/>
    <mergeCell ref="C154:D154"/>
    <mergeCell ref="E154:G154"/>
    <mergeCell ref="H154:L154"/>
    <mergeCell ref="C155:D155"/>
    <mergeCell ref="E155:G155"/>
    <mergeCell ref="H155:L155"/>
    <mergeCell ref="C152:D152"/>
    <mergeCell ref="E152:G152"/>
    <mergeCell ref="H152:L152"/>
    <mergeCell ref="C153:D153"/>
    <mergeCell ref="E153:G153"/>
    <mergeCell ref="H153:L153"/>
    <mergeCell ref="C150:D150"/>
    <mergeCell ref="E150:G150"/>
    <mergeCell ref="H150:L150"/>
    <mergeCell ref="C151:D151"/>
    <mergeCell ref="E151:G151"/>
    <mergeCell ref="H151:L151"/>
    <mergeCell ref="C148:D148"/>
    <mergeCell ref="E148:G148"/>
    <mergeCell ref="H148:L148"/>
    <mergeCell ref="C149:D149"/>
    <mergeCell ref="E149:G149"/>
    <mergeCell ref="H149:L149"/>
    <mergeCell ref="C146:D146"/>
    <mergeCell ref="E146:G146"/>
    <mergeCell ref="H146:L146"/>
    <mergeCell ref="C147:D147"/>
    <mergeCell ref="E147:G147"/>
    <mergeCell ref="H147:L147"/>
    <mergeCell ref="C144:D144"/>
    <mergeCell ref="E144:G144"/>
    <mergeCell ref="H144:L144"/>
    <mergeCell ref="C145:D145"/>
    <mergeCell ref="E145:G145"/>
    <mergeCell ref="H145:L145"/>
    <mergeCell ref="C142:D142"/>
    <mergeCell ref="E142:G142"/>
    <mergeCell ref="H142:L142"/>
    <mergeCell ref="C143:D143"/>
    <mergeCell ref="E143:G143"/>
    <mergeCell ref="H143:L143"/>
    <mergeCell ref="C140:D140"/>
    <mergeCell ref="E140:G140"/>
    <mergeCell ref="H140:L140"/>
    <mergeCell ref="C141:D141"/>
    <mergeCell ref="E141:G141"/>
    <mergeCell ref="H141:L141"/>
    <mergeCell ref="C138:D138"/>
    <mergeCell ref="E138:G138"/>
    <mergeCell ref="H138:L138"/>
    <mergeCell ref="C139:D139"/>
    <mergeCell ref="E139:G139"/>
    <mergeCell ref="H139:L139"/>
    <mergeCell ref="C136:D136"/>
    <mergeCell ref="E136:G136"/>
    <mergeCell ref="H136:L136"/>
    <mergeCell ref="C137:D137"/>
    <mergeCell ref="E137:G137"/>
    <mergeCell ref="H137:L137"/>
    <mergeCell ref="C134:D134"/>
    <mergeCell ref="E134:G134"/>
    <mergeCell ref="H134:L134"/>
    <mergeCell ref="C135:D135"/>
    <mergeCell ref="E135:G135"/>
    <mergeCell ref="H135:L135"/>
    <mergeCell ref="C132:D132"/>
    <mergeCell ref="E132:G132"/>
    <mergeCell ref="H132:L132"/>
    <mergeCell ref="C133:D133"/>
    <mergeCell ref="E133:G133"/>
    <mergeCell ref="H133:L133"/>
    <mergeCell ref="C130:D130"/>
    <mergeCell ref="E130:G130"/>
    <mergeCell ref="H130:L130"/>
    <mergeCell ref="C131:D131"/>
    <mergeCell ref="E131:G131"/>
    <mergeCell ref="H131:L131"/>
    <mergeCell ref="C128:D128"/>
    <mergeCell ref="E128:G128"/>
    <mergeCell ref="H128:L128"/>
    <mergeCell ref="C129:D129"/>
    <mergeCell ref="E129:G129"/>
    <mergeCell ref="H129:L129"/>
    <mergeCell ref="C126:D126"/>
    <mergeCell ref="E126:G126"/>
    <mergeCell ref="H126:L126"/>
    <mergeCell ref="C127:D127"/>
    <mergeCell ref="E127:G127"/>
    <mergeCell ref="H127:L127"/>
    <mergeCell ref="C124:D124"/>
    <mergeCell ref="E124:G124"/>
    <mergeCell ref="H124:L124"/>
    <mergeCell ref="C125:D125"/>
    <mergeCell ref="E125:G125"/>
    <mergeCell ref="H125:L125"/>
    <mergeCell ref="C122:D122"/>
    <mergeCell ref="E122:G122"/>
    <mergeCell ref="H122:L122"/>
    <mergeCell ref="C123:D123"/>
    <mergeCell ref="E123:G123"/>
    <mergeCell ref="H123:L123"/>
    <mergeCell ref="C120:D120"/>
    <mergeCell ref="E120:G120"/>
    <mergeCell ref="H120:L120"/>
    <mergeCell ref="C121:D121"/>
    <mergeCell ref="E121:G121"/>
    <mergeCell ref="H121:L121"/>
    <mergeCell ref="C118:D118"/>
    <mergeCell ref="E118:G118"/>
    <mergeCell ref="H118:L118"/>
    <mergeCell ref="C119:D119"/>
    <mergeCell ref="E119:G119"/>
    <mergeCell ref="H119:L119"/>
    <mergeCell ref="C116:D116"/>
    <mergeCell ref="E116:G116"/>
    <mergeCell ref="H116:L116"/>
    <mergeCell ref="C117:D117"/>
    <mergeCell ref="E117:G117"/>
    <mergeCell ref="H117:L117"/>
    <mergeCell ref="C114:D114"/>
    <mergeCell ref="E114:G114"/>
    <mergeCell ref="H114:L114"/>
    <mergeCell ref="C115:D115"/>
    <mergeCell ref="E115:G115"/>
    <mergeCell ref="H115:L115"/>
    <mergeCell ref="C112:D112"/>
    <mergeCell ref="E112:G112"/>
    <mergeCell ref="H112:L112"/>
    <mergeCell ref="C113:D113"/>
    <mergeCell ref="E113:G113"/>
    <mergeCell ref="H113:L113"/>
    <mergeCell ref="C110:D110"/>
    <mergeCell ref="E110:G110"/>
    <mergeCell ref="H110:L110"/>
    <mergeCell ref="C111:D111"/>
    <mergeCell ref="E111:G111"/>
    <mergeCell ref="H111:L111"/>
    <mergeCell ref="C108:D108"/>
    <mergeCell ref="E108:G108"/>
    <mergeCell ref="H108:L108"/>
    <mergeCell ref="C109:D109"/>
    <mergeCell ref="E109:G109"/>
    <mergeCell ref="H109:L109"/>
    <mergeCell ref="C106:D106"/>
    <mergeCell ref="E106:G106"/>
    <mergeCell ref="H106:L106"/>
    <mergeCell ref="C107:D107"/>
    <mergeCell ref="E107:G107"/>
    <mergeCell ref="H107:L107"/>
    <mergeCell ref="C104:D104"/>
    <mergeCell ref="E104:G104"/>
    <mergeCell ref="H104:L104"/>
    <mergeCell ref="C105:D105"/>
    <mergeCell ref="E105:G105"/>
    <mergeCell ref="H105:L105"/>
    <mergeCell ref="C102:D102"/>
    <mergeCell ref="E102:G102"/>
    <mergeCell ref="H102:L102"/>
    <mergeCell ref="C103:D103"/>
    <mergeCell ref="E103:G103"/>
    <mergeCell ref="H103:L103"/>
    <mergeCell ref="C100:D100"/>
    <mergeCell ref="E100:G100"/>
    <mergeCell ref="H100:L100"/>
    <mergeCell ref="C101:D101"/>
    <mergeCell ref="E101:G101"/>
    <mergeCell ref="H101:L101"/>
    <mergeCell ref="C98:D98"/>
    <mergeCell ref="E98:G98"/>
    <mergeCell ref="H98:L98"/>
    <mergeCell ref="C99:D99"/>
    <mergeCell ref="E99:G99"/>
    <mergeCell ref="H99:L99"/>
    <mergeCell ref="C96:D96"/>
    <mergeCell ref="E96:G96"/>
    <mergeCell ref="H96:L96"/>
    <mergeCell ref="C97:D97"/>
    <mergeCell ref="E97:G97"/>
    <mergeCell ref="H97:L97"/>
    <mergeCell ref="C94:D94"/>
    <mergeCell ref="E94:G94"/>
    <mergeCell ref="H94:L94"/>
    <mergeCell ref="C95:D95"/>
    <mergeCell ref="E95:G95"/>
    <mergeCell ref="H95:L95"/>
    <mergeCell ref="C92:D92"/>
    <mergeCell ref="E92:G92"/>
    <mergeCell ref="H92:L92"/>
    <mergeCell ref="C93:D93"/>
    <mergeCell ref="E93:G93"/>
    <mergeCell ref="H93:L93"/>
    <mergeCell ref="C90:D90"/>
    <mergeCell ref="E90:G90"/>
    <mergeCell ref="H90:L90"/>
    <mergeCell ref="C91:D91"/>
    <mergeCell ref="E91:G91"/>
    <mergeCell ref="H91:L91"/>
    <mergeCell ref="C88:D88"/>
    <mergeCell ref="E88:G88"/>
    <mergeCell ref="H88:L88"/>
    <mergeCell ref="C89:D89"/>
    <mergeCell ref="E89:G89"/>
    <mergeCell ref="H89:L89"/>
    <mergeCell ref="C86:D86"/>
    <mergeCell ref="E86:G86"/>
    <mergeCell ref="H86:L86"/>
    <mergeCell ref="C87:D87"/>
    <mergeCell ref="E87:G87"/>
    <mergeCell ref="H87:L87"/>
    <mergeCell ref="C84:D84"/>
    <mergeCell ref="E84:G84"/>
    <mergeCell ref="H84:L84"/>
    <mergeCell ref="C85:D85"/>
    <mergeCell ref="E85:G85"/>
    <mergeCell ref="H85:L85"/>
    <mergeCell ref="C82:D82"/>
    <mergeCell ref="E82:G82"/>
    <mergeCell ref="H82:L82"/>
    <mergeCell ref="C83:D83"/>
    <mergeCell ref="E83:G83"/>
    <mergeCell ref="H83:L83"/>
    <mergeCell ref="C80:D80"/>
    <mergeCell ref="E80:G80"/>
    <mergeCell ref="H80:L80"/>
    <mergeCell ref="C81:D81"/>
    <mergeCell ref="E81:G81"/>
    <mergeCell ref="H81:L81"/>
    <mergeCell ref="C78:D78"/>
    <mergeCell ref="E78:G78"/>
    <mergeCell ref="H78:L78"/>
    <mergeCell ref="C79:D79"/>
    <mergeCell ref="E79:G79"/>
    <mergeCell ref="H79:L79"/>
    <mergeCell ref="C76:D76"/>
    <mergeCell ref="E76:G76"/>
    <mergeCell ref="H76:L76"/>
    <mergeCell ref="C77:D77"/>
    <mergeCell ref="E77:G77"/>
    <mergeCell ref="H77:L77"/>
    <mergeCell ref="C74:D74"/>
    <mergeCell ref="E74:G74"/>
    <mergeCell ref="H74:L74"/>
    <mergeCell ref="C75:D75"/>
    <mergeCell ref="E75:G75"/>
    <mergeCell ref="H75:L75"/>
    <mergeCell ref="C72:D72"/>
    <mergeCell ref="E72:G72"/>
    <mergeCell ref="H72:L72"/>
    <mergeCell ref="C73:D73"/>
    <mergeCell ref="E73:G73"/>
    <mergeCell ref="H73:L73"/>
    <mergeCell ref="C70:D70"/>
    <mergeCell ref="E70:G70"/>
    <mergeCell ref="H70:L70"/>
    <mergeCell ref="C71:D71"/>
    <mergeCell ref="E71:G71"/>
    <mergeCell ref="H71:L71"/>
    <mergeCell ref="C68:D68"/>
    <mergeCell ref="E68:G68"/>
    <mergeCell ref="H68:L68"/>
    <mergeCell ref="C69:D69"/>
    <mergeCell ref="E69:G69"/>
    <mergeCell ref="H69:L69"/>
    <mergeCell ref="C66:D66"/>
    <mergeCell ref="E66:G66"/>
    <mergeCell ref="H66:L66"/>
    <mergeCell ref="C67:D67"/>
    <mergeCell ref="E67:G67"/>
    <mergeCell ref="H67:L67"/>
    <mergeCell ref="C64:D64"/>
    <mergeCell ref="E64:G64"/>
    <mergeCell ref="H64:L64"/>
    <mergeCell ref="C65:D65"/>
    <mergeCell ref="E65:G65"/>
    <mergeCell ref="H65:L65"/>
    <mergeCell ref="C62:D62"/>
    <mergeCell ref="E62:G62"/>
    <mergeCell ref="H62:L62"/>
    <mergeCell ref="C63:D63"/>
    <mergeCell ref="E63:G63"/>
    <mergeCell ref="H63:L63"/>
    <mergeCell ref="C60:D60"/>
    <mergeCell ref="E60:G60"/>
    <mergeCell ref="H60:L60"/>
    <mergeCell ref="C61:D61"/>
    <mergeCell ref="E61:G61"/>
    <mergeCell ref="H61:L61"/>
    <mergeCell ref="C58:D58"/>
    <mergeCell ref="E58:G58"/>
    <mergeCell ref="H58:L58"/>
    <mergeCell ref="C59:D59"/>
    <mergeCell ref="E59:G59"/>
    <mergeCell ref="H59:L59"/>
    <mergeCell ref="C56:D56"/>
    <mergeCell ref="E56:G56"/>
    <mergeCell ref="H56:L56"/>
    <mergeCell ref="C57:D57"/>
    <mergeCell ref="E57:G57"/>
    <mergeCell ref="H57:L57"/>
    <mergeCell ref="C54:D54"/>
    <mergeCell ref="E54:G54"/>
    <mergeCell ref="H54:L54"/>
    <mergeCell ref="C55:D55"/>
    <mergeCell ref="E55:G55"/>
    <mergeCell ref="H55:L55"/>
    <mergeCell ref="C52:D52"/>
    <mergeCell ref="E52:G52"/>
    <mergeCell ref="H52:L52"/>
    <mergeCell ref="C53:D53"/>
    <mergeCell ref="E53:G53"/>
    <mergeCell ref="H53:L53"/>
    <mergeCell ref="C50:D50"/>
    <mergeCell ref="E50:G50"/>
    <mergeCell ref="H50:L50"/>
    <mergeCell ref="C51:D51"/>
    <mergeCell ref="E51:G51"/>
    <mergeCell ref="H51:L51"/>
    <mergeCell ref="C48:D48"/>
    <mergeCell ref="E48:G48"/>
    <mergeCell ref="H48:L48"/>
    <mergeCell ref="C49:D49"/>
    <mergeCell ref="E49:G49"/>
    <mergeCell ref="H49:L49"/>
    <mergeCell ref="C46:D46"/>
    <mergeCell ref="E46:G46"/>
    <mergeCell ref="H46:L46"/>
    <mergeCell ref="C47:D47"/>
    <mergeCell ref="E47:G47"/>
    <mergeCell ref="H47:L47"/>
    <mergeCell ref="C44:D44"/>
    <mergeCell ref="E44:G44"/>
    <mergeCell ref="H44:L44"/>
    <mergeCell ref="C45:D45"/>
    <mergeCell ref="E45:G45"/>
    <mergeCell ref="H45:L45"/>
    <mergeCell ref="C42:D42"/>
    <mergeCell ref="E42:G42"/>
    <mergeCell ref="H42:L42"/>
    <mergeCell ref="C43:D43"/>
    <mergeCell ref="E43:G43"/>
    <mergeCell ref="H43:L43"/>
    <mergeCell ref="C40:D40"/>
    <mergeCell ref="E40:G40"/>
    <mergeCell ref="H40:L40"/>
    <mergeCell ref="C41:D41"/>
    <mergeCell ref="E41:G41"/>
    <mergeCell ref="H41:L41"/>
    <mergeCell ref="C38:D38"/>
    <mergeCell ref="E38:G38"/>
    <mergeCell ref="H38:L38"/>
    <mergeCell ref="C39:D39"/>
    <mergeCell ref="E39:G39"/>
    <mergeCell ref="H39:L39"/>
    <mergeCell ref="C36:D36"/>
    <mergeCell ref="E36:G36"/>
    <mergeCell ref="H36:L36"/>
    <mergeCell ref="C37:D37"/>
    <mergeCell ref="E37:G37"/>
    <mergeCell ref="H37:L37"/>
    <mergeCell ref="C34:D34"/>
    <mergeCell ref="E34:G34"/>
    <mergeCell ref="H34:L34"/>
    <mergeCell ref="C35:D35"/>
    <mergeCell ref="E35:G35"/>
    <mergeCell ref="H35:L35"/>
    <mergeCell ref="C32:D32"/>
    <mergeCell ref="E32:G32"/>
    <mergeCell ref="H32:L32"/>
    <mergeCell ref="C33:D33"/>
    <mergeCell ref="E33:G33"/>
    <mergeCell ref="H33:L33"/>
    <mergeCell ref="C30:D30"/>
    <mergeCell ref="E30:G30"/>
    <mergeCell ref="H30:L30"/>
    <mergeCell ref="C31:D31"/>
    <mergeCell ref="E31:G31"/>
    <mergeCell ref="H31:L31"/>
    <mergeCell ref="C28:D28"/>
    <mergeCell ref="E28:G28"/>
    <mergeCell ref="H28:L28"/>
    <mergeCell ref="C29:D29"/>
    <mergeCell ref="E29:G29"/>
    <mergeCell ref="H29:L29"/>
    <mergeCell ref="C26:D26"/>
    <mergeCell ref="E26:G26"/>
    <mergeCell ref="H26:L26"/>
    <mergeCell ref="C27:D27"/>
    <mergeCell ref="E27:G27"/>
    <mergeCell ref="H27:L27"/>
    <mergeCell ref="C24:D24"/>
    <mergeCell ref="E24:G24"/>
    <mergeCell ref="H24:L24"/>
    <mergeCell ref="C25:D25"/>
    <mergeCell ref="E25:G25"/>
    <mergeCell ref="H25:L25"/>
    <mergeCell ref="C22:D22"/>
    <mergeCell ref="E22:G22"/>
    <mergeCell ref="H22:L22"/>
    <mergeCell ref="C23:D23"/>
    <mergeCell ref="E23:G23"/>
    <mergeCell ref="H23:L23"/>
    <mergeCell ref="C20:D20"/>
    <mergeCell ref="E20:G20"/>
    <mergeCell ref="H20:L20"/>
    <mergeCell ref="C21:D21"/>
    <mergeCell ref="E21:G21"/>
    <mergeCell ref="H21:L21"/>
    <mergeCell ref="C18:D18"/>
    <mergeCell ref="E18:G18"/>
    <mergeCell ref="H18:L18"/>
    <mergeCell ref="C19:D19"/>
    <mergeCell ref="E19:G19"/>
    <mergeCell ref="H19:L19"/>
    <mergeCell ref="C16:D16"/>
    <mergeCell ref="E16:G16"/>
    <mergeCell ref="H16:L16"/>
    <mergeCell ref="C17:D17"/>
    <mergeCell ref="E17:G17"/>
    <mergeCell ref="H17:L17"/>
    <mergeCell ref="C14:D14"/>
    <mergeCell ref="E14:G14"/>
    <mergeCell ref="H14:L14"/>
    <mergeCell ref="C15:D15"/>
    <mergeCell ref="E15:G15"/>
    <mergeCell ref="H15:L15"/>
    <mergeCell ref="C12:D12"/>
    <mergeCell ref="E12:G12"/>
    <mergeCell ref="H12:L12"/>
    <mergeCell ref="C13:D13"/>
    <mergeCell ref="E13:G13"/>
    <mergeCell ref="H13:L13"/>
    <mergeCell ref="C10:D10"/>
    <mergeCell ref="E10:G10"/>
    <mergeCell ref="H10:L10"/>
    <mergeCell ref="C11:D11"/>
    <mergeCell ref="E11:G11"/>
    <mergeCell ref="H11:L11"/>
    <mergeCell ref="A7:L7"/>
    <mergeCell ref="C8:D8"/>
    <mergeCell ref="E8:G8"/>
    <mergeCell ref="H8:L8"/>
    <mergeCell ref="C9:D9"/>
    <mergeCell ref="E9:G9"/>
    <mergeCell ref="H9:L9"/>
    <mergeCell ref="C5:D5"/>
    <mergeCell ref="E5:G5"/>
    <mergeCell ref="H5:L5"/>
    <mergeCell ref="C6:D6"/>
    <mergeCell ref="E6:G6"/>
    <mergeCell ref="H6:L6"/>
    <mergeCell ref="F1:L1"/>
    <mergeCell ref="A2:H2"/>
    <mergeCell ref="J2:K2"/>
    <mergeCell ref="A3:L3"/>
    <mergeCell ref="B4:E4"/>
    <mergeCell ref="I4:K4"/>
  </mergeCells>
  <printOptions/>
  <pageMargins left="0.75" right="0.75" top="1" bottom="1" header="0.5118055555555555" footer="0.511805555555555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8"/>
  <sheetViews>
    <sheetView zoomScalePageLayoutView="0" workbookViewId="0" topLeftCell="A1">
      <selection activeCell="N13" sqref="N13:N14"/>
    </sheetView>
  </sheetViews>
  <sheetFormatPr defaultColWidth="9.33203125" defaultRowHeight="11.25"/>
  <cols>
    <col min="1" max="1" width="5.83203125" style="33" customWidth="1"/>
    <col min="2" max="2" width="5" style="10" customWidth="1"/>
    <col min="3" max="3" width="6.66015625" style="10" customWidth="1"/>
    <col min="4" max="4" width="13.16015625" style="10" customWidth="1"/>
    <col min="5" max="5" width="7.83203125" style="10" customWidth="1"/>
    <col min="6" max="6" width="22.16015625" style="10" customWidth="1"/>
    <col min="7" max="7" width="29.83203125" style="10" customWidth="1"/>
    <col min="8" max="8" width="15.66015625" style="10" customWidth="1"/>
    <col min="9" max="9" width="9.33203125" style="33" customWidth="1"/>
    <col min="10" max="16384" width="9.33203125" style="10" customWidth="1"/>
  </cols>
  <sheetData>
    <row r="1" spans="1:9" ht="12.75">
      <c r="A1" s="11"/>
      <c r="B1" s="34"/>
      <c r="C1" s="34"/>
      <c r="D1" s="34"/>
      <c r="E1" s="34"/>
      <c r="F1" s="34"/>
      <c r="G1" s="194"/>
      <c r="H1" s="195" t="s">
        <v>416</v>
      </c>
      <c r="I1" s="34"/>
    </row>
    <row r="2" spans="1:9" ht="12.75">
      <c r="A2" s="11"/>
      <c r="B2" s="34"/>
      <c r="C2" s="34"/>
      <c r="D2" s="34"/>
      <c r="E2" s="34"/>
      <c r="F2" s="34"/>
      <c r="G2" s="196"/>
      <c r="H2" s="197" t="s">
        <v>734</v>
      </c>
      <c r="I2" s="34"/>
    </row>
    <row r="3" spans="1:9" ht="12.75">
      <c r="A3" s="11"/>
      <c r="B3" s="34"/>
      <c r="C3" s="34"/>
      <c r="D3" s="34"/>
      <c r="E3" s="34"/>
      <c r="F3" s="34"/>
      <c r="G3" s="34"/>
      <c r="H3" s="197" t="s">
        <v>733</v>
      </c>
      <c r="I3" s="34"/>
    </row>
    <row r="4" spans="1:9" ht="17.25" customHeight="1">
      <c r="A4" s="11"/>
      <c r="B4" s="361" t="s">
        <v>510</v>
      </c>
      <c r="C4" s="361"/>
      <c r="D4" s="361"/>
      <c r="E4" s="361"/>
      <c r="F4" s="361"/>
      <c r="G4" s="361"/>
      <c r="H4" s="361"/>
      <c r="I4" s="34"/>
    </row>
    <row r="5" spans="1:8" ht="12.75">
      <c r="A5" s="11"/>
      <c r="B5" s="34"/>
      <c r="C5" s="34"/>
      <c r="D5" s="34"/>
      <c r="E5" s="34"/>
      <c r="F5" s="128"/>
      <c r="G5" s="128"/>
      <c r="H5" s="198" t="s">
        <v>0</v>
      </c>
    </row>
    <row r="6" spans="1:8" ht="92.25" customHeight="1">
      <c r="A6" s="11"/>
      <c r="B6" s="73" t="s">
        <v>263</v>
      </c>
      <c r="C6" s="73" t="s">
        <v>1</v>
      </c>
      <c r="D6" s="73" t="s">
        <v>2</v>
      </c>
      <c r="E6" s="73" t="s">
        <v>3</v>
      </c>
      <c r="F6" s="74" t="s">
        <v>417</v>
      </c>
      <c r="G6" s="73" t="s">
        <v>418</v>
      </c>
      <c r="H6" s="74" t="s">
        <v>419</v>
      </c>
    </row>
    <row r="7" spans="1:8" ht="12.75">
      <c r="A7" s="11"/>
      <c r="B7" s="199">
        <v>1</v>
      </c>
      <c r="C7" s="199">
        <v>2</v>
      </c>
      <c r="D7" s="199">
        <v>3</v>
      </c>
      <c r="E7" s="199">
        <v>4</v>
      </c>
      <c r="F7" s="199">
        <v>5</v>
      </c>
      <c r="G7" s="199">
        <v>6</v>
      </c>
      <c r="H7" s="199">
        <v>7</v>
      </c>
    </row>
    <row r="8" spans="1:8" ht="12.75" customHeight="1">
      <c r="A8" s="11"/>
      <c r="B8" s="362" t="s">
        <v>420</v>
      </c>
      <c r="C8" s="362"/>
      <c r="D8" s="362"/>
      <c r="E8" s="362"/>
      <c r="F8" s="362"/>
      <c r="G8" s="200"/>
      <c r="H8" s="201"/>
    </row>
    <row r="9" spans="1:8" ht="42" customHeight="1">
      <c r="A9" s="11"/>
      <c r="B9" s="199" t="s">
        <v>276</v>
      </c>
      <c r="C9" s="199">
        <v>600</v>
      </c>
      <c r="D9" s="199">
        <v>60004</v>
      </c>
      <c r="E9" s="199">
        <v>2650</v>
      </c>
      <c r="F9" s="202" t="s">
        <v>421</v>
      </c>
      <c r="G9" s="203" t="s">
        <v>422</v>
      </c>
      <c r="H9" s="204">
        <v>500000</v>
      </c>
    </row>
    <row r="10" spans="1:8" ht="12.75" customHeight="1">
      <c r="A10" s="11"/>
      <c r="B10" s="342" t="s">
        <v>307</v>
      </c>
      <c r="C10" s="342"/>
      <c r="D10" s="342"/>
      <c r="E10" s="342"/>
      <c r="F10" s="342"/>
      <c r="G10" s="205"/>
      <c r="H10" s="206">
        <f>SUM(H9:H9)</f>
        <v>500000</v>
      </c>
    </row>
    <row r="11" spans="2:8" ht="12.75">
      <c r="B11" s="11"/>
      <c r="C11" s="11"/>
      <c r="D11" s="11"/>
      <c r="E11" s="11"/>
      <c r="F11" s="11"/>
      <c r="G11" s="11"/>
      <c r="H11" s="11"/>
    </row>
    <row r="12" spans="2:8" ht="12.75">
      <c r="B12" s="33"/>
      <c r="C12" s="33"/>
      <c r="D12" s="33"/>
      <c r="E12" s="33"/>
      <c r="F12" s="33"/>
      <c r="G12" s="33"/>
      <c r="H12" s="33"/>
    </row>
    <row r="13" spans="2:8" ht="12.75">
      <c r="B13" s="33"/>
      <c r="C13" s="33"/>
      <c r="D13" s="33"/>
      <c r="E13" s="33"/>
      <c r="F13" s="33"/>
      <c r="G13" s="33"/>
      <c r="H13" s="33"/>
    </row>
    <row r="14" spans="2:8" ht="12.75">
      <c r="B14" s="33"/>
      <c r="C14" s="33"/>
      <c r="D14" s="33"/>
      <c r="E14" s="33"/>
      <c r="F14" s="33"/>
      <c r="G14" s="33"/>
      <c r="H14" s="33"/>
    </row>
    <row r="15" spans="2:8" ht="12.75">
      <c r="B15" s="33"/>
      <c r="C15" s="33"/>
      <c r="D15" s="33"/>
      <c r="E15" s="33"/>
      <c r="F15" s="33"/>
      <c r="G15" s="33"/>
      <c r="H15" s="33"/>
    </row>
    <row r="16" spans="2:8" ht="12.75">
      <c r="B16" s="33"/>
      <c r="C16" s="33"/>
      <c r="D16" s="33"/>
      <c r="E16" s="33"/>
      <c r="F16" s="33"/>
      <c r="G16" s="33"/>
      <c r="H16" s="33"/>
    </row>
    <row r="17" spans="2:8" ht="12.75">
      <c r="B17" s="33"/>
      <c r="C17" s="33"/>
      <c r="D17" s="33"/>
      <c r="E17" s="33"/>
      <c r="F17" s="33"/>
      <c r="G17" s="33"/>
      <c r="H17" s="33"/>
    </row>
    <row r="18" spans="2:8" ht="12.75">
      <c r="B18" s="33"/>
      <c r="C18" s="33"/>
      <c r="D18" s="33"/>
      <c r="E18" s="33"/>
      <c r="F18" s="33"/>
      <c r="G18" s="33"/>
      <c r="H18" s="33"/>
    </row>
  </sheetData>
  <sheetProtection selectLockedCells="1" selectUnlockedCells="1"/>
  <mergeCells count="3">
    <mergeCell ref="B4:H4"/>
    <mergeCell ref="B8:F8"/>
    <mergeCell ref="B10:F10"/>
  </mergeCells>
  <printOptions/>
  <pageMargins left="0.7" right="0.7" top="0.75" bottom="0.75" header="0.5118055555555555" footer="0.5118055555555555"/>
  <pageSetup fitToHeight="1" fitToWidth="1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Layout" workbookViewId="0" topLeftCell="A1">
      <selection activeCell="G5" sqref="G5"/>
    </sheetView>
  </sheetViews>
  <sheetFormatPr defaultColWidth="9.33203125" defaultRowHeight="11.25"/>
  <cols>
    <col min="1" max="2" width="9.33203125" style="10" customWidth="1"/>
    <col min="3" max="3" width="13.16015625" style="10" customWidth="1"/>
    <col min="4" max="4" width="23.16015625" style="10" customWidth="1"/>
    <col min="5" max="5" width="22.16015625" style="10" customWidth="1"/>
    <col min="6" max="6" width="18.5" style="10" customWidth="1"/>
    <col min="7" max="16384" width="9.33203125" style="10" customWidth="1"/>
  </cols>
  <sheetData>
    <row r="1" spans="1:6" ht="12.75">
      <c r="A1" s="63"/>
      <c r="B1" s="63"/>
      <c r="C1" s="63"/>
      <c r="D1" s="63"/>
      <c r="E1" s="63"/>
      <c r="F1" s="63"/>
    </row>
    <row r="2" spans="1:6" ht="12.75" customHeight="1">
      <c r="A2" s="352" t="s">
        <v>528</v>
      </c>
      <c r="B2" s="352"/>
      <c r="C2" s="352"/>
      <c r="D2" s="352"/>
      <c r="E2" s="352"/>
      <c r="F2" s="352"/>
    </row>
    <row r="3" spans="1:6" ht="12.75">
      <c r="A3" s="34"/>
      <c r="B3" s="34"/>
      <c r="C3" s="34"/>
      <c r="D3" s="128"/>
      <c r="E3" s="128"/>
      <c r="F3" s="198" t="s">
        <v>0</v>
      </c>
    </row>
    <row r="4" spans="1:6" ht="51" customHeight="1">
      <c r="A4" s="207" t="s">
        <v>263</v>
      </c>
      <c r="B4" s="207" t="s">
        <v>1</v>
      </c>
      <c r="C4" s="207" t="s">
        <v>2</v>
      </c>
      <c r="D4" s="208" t="s">
        <v>417</v>
      </c>
      <c r="E4" s="207" t="s">
        <v>418</v>
      </c>
      <c r="F4" s="208" t="s">
        <v>423</v>
      </c>
    </row>
    <row r="5" spans="1:6" ht="12.75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</row>
    <row r="6" spans="1:6" ht="21" customHeight="1">
      <c r="A6" s="363" t="s">
        <v>424</v>
      </c>
      <c r="B6" s="363"/>
      <c r="C6" s="363"/>
      <c r="D6" s="363"/>
      <c r="E6" s="363"/>
      <c r="F6" s="209">
        <f>SUM(F7)</f>
        <v>850000</v>
      </c>
    </row>
    <row r="7" spans="1:6" ht="72">
      <c r="A7" s="177" t="s">
        <v>276</v>
      </c>
      <c r="B7" s="177">
        <v>921</v>
      </c>
      <c r="C7" s="177">
        <v>92113</v>
      </c>
      <c r="D7" s="210" t="s">
        <v>425</v>
      </c>
      <c r="E7" s="211" t="s">
        <v>426</v>
      </c>
      <c r="F7" s="212">
        <v>850000</v>
      </c>
    </row>
    <row r="8" spans="1:6" ht="27.75" customHeight="1">
      <c r="A8" s="363" t="s">
        <v>427</v>
      </c>
      <c r="B8" s="363"/>
      <c r="C8" s="363"/>
      <c r="D8" s="363"/>
      <c r="E8" s="363"/>
      <c r="F8" s="209">
        <f>SUM(F9:F13)</f>
        <v>3527146</v>
      </c>
    </row>
    <row r="9" spans="1:6" ht="30.75" customHeight="1">
      <c r="A9" s="177" t="s">
        <v>276</v>
      </c>
      <c r="B9" s="177">
        <v>801</v>
      </c>
      <c r="C9" s="177">
        <v>80115</v>
      </c>
      <c r="D9" s="210" t="s">
        <v>428</v>
      </c>
      <c r="E9" s="210" t="s">
        <v>429</v>
      </c>
      <c r="F9" s="212">
        <v>1737076</v>
      </c>
    </row>
    <row r="10" spans="1:6" ht="31.5" customHeight="1">
      <c r="A10" s="177" t="s">
        <v>318</v>
      </c>
      <c r="B10" s="177">
        <v>801</v>
      </c>
      <c r="C10" s="177">
        <v>80116</v>
      </c>
      <c r="D10" s="210" t="s">
        <v>428</v>
      </c>
      <c r="E10" s="210" t="s">
        <v>429</v>
      </c>
      <c r="F10" s="212">
        <v>1200000</v>
      </c>
    </row>
    <row r="11" spans="1:6" ht="31.5" customHeight="1">
      <c r="A11" s="177" t="s">
        <v>319</v>
      </c>
      <c r="B11" s="177">
        <v>801</v>
      </c>
      <c r="C11" s="177">
        <v>80120</v>
      </c>
      <c r="D11" s="210" t="s">
        <v>428</v>
      </c>
      <c r="E11" s="210" t="s">
        <v>429</v>
      </c>
      <c r="F11" s="212">
        <v>37068</v>
      </c>
    </row>
    <row r="12" spans="1:6" ht="57.75" customHeight="1">
      <c r="A12" s="177" t="s">
        <v>320</v>
      </c>
      <c r="B12" s="177">
        <v>853</v>
      </c>
      <c r="C12" s="177">
        <v>85311</v>
      </c>
      <c r="D12" s="210" t="s">
        <v>430</v>
      </c>
      <c r="E12" s="210" t="s">
        <v>129</v>
      </c>
      <c r="F12" s="212">
        <v>344322</v>
      </c>
    </row>
    <row r="13" spans="1:6" ht="67.5" customHeight="1">
      <c r="A13" s="177" t="s">
        <v>321</v>
      </c>
      <c r="B13" s="177">
        <v>853</v>
      </c>
      <c r="C13" s="177">
        <v>85311</v>
      </c>
      <c r="D13" s="210" t="s">
        <v>431</v>
      </c>
      <c r="E13" s="210" t="s">
        <v>129</v>
      </c>
      <c r="F13" s="212">
        <v>208680</v>
      </c>
    </row>
    <row r="14" spans="1:6" ht="28.5" customHeight="1">
      <c r="A14" s="364" t="s">
        <v>307</v>
      </c>
      <c r="B14" s="364"/>
      <c r="C14" s="364"/>
      <c r="D14" s="364"/>
      <c r="E14" s="213"/>
      <c r="F14" s="214">
        <f>(F6+F8)</f>
        <v>4377146</v>
      </c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</sheetData>
  <sheetProtection selectLockedCells="1" selectUnlockedCells="1"/>
  <mergeCells count="4">
    <mergeCell ref="A2:F2"/>
    <mergeCell ref="A6:E6"/>
    <mergeCell ref="A8:E8"/>
    <mergeCell ref="A14:D14"/>
  </mergeCells>
  <printOptions/>
  <pageMargins left="0.75" right="0.75" top="1.0729166666666665" bottom="1" header="0.5" footer="0.5118055555555555"/>
  <pageSetup orientation="portrait" paperSize="9" r:id="rId1"/>
  <headerFooter alignWithMargins="0">
    <oddHeader>&amp;RZałącznik nr &amp;A
do uchwały Rady Powiatu w Opatowie nr LXXXVIII.103.2023
z dnia 28 grudnia 2023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4"/>
  <sheetViews>
    <sheetView view="pageLayout" workbookViewId="0" topLeftCell="A1">
      <selection activeCell="G13" sqref="G13"/>
    </sheetView>
  </sheetViews>
  <sheetFormatPr defaultColWidth="9.33203125" defaultRowHeight="11.25"/>
  <cols>
    <col min="1" max="1" width="5.5" style="10" customWidth="1"/>
    <col min="2" max="2" width="9.33203125" style="10" customWidth="1"/>
    <col min="3" max="3" width="12.33203125" style="10" customWidth="1"/>
    <col min="4" max="4" width="27" style="10" customWidth="1"/>
    <col min="5" max="5" width="28.33203125" style="10" customWidth="1"/>
    <col min="6" max="6" width="17.16015625" style="10" customWidth="1"/>
    <col min="7" max="16384" width="9.33203125" style="10" customWidth="1"/>
  </cols>
  <sheetData>
    <row r="1" spans="1:6" ht="12.75">
      <c r="A1" s="8"/>
      <c r="B1" s="8"/>
      <c r="C1" s="8"/>
      <c r="D1" s="8"/>
      <c r="E1" s="8"/>
      <c r="F1" s="8"/>
    </row>
    <row r="2" spans="1:6" ht="12.75" customHeight="1">
      <c r="A2" s="352" t="s">
        <v>524</v>
      </c>
      <c r="B2" s="352"/>
      <c r="C2" s="352"/>
      <c r="D2" s="352"/>
      <c r="E2" s="352"/>
      <c r="F2" s="352"/>
    </row>
    <row r="3" spans="1:6" ht="12.75">
      <c r="A3" s="34"/>
      <c r="B3" s="34"/>
      <c r="C3" s="34"/>
      <c r="D3" s="128"/>
      <c r="E3" s="128"/>
      <c r="F3" s="198" t="s">
        <v>0</v>
      </c>
    </row>
    <row r="4" spans="1:6" ht="43.5" customHeight="1">
      <c r="A4" s="207" t="s">
        <v>263</v>
      </c>
      <c r="B4" s="207" t="s">
        <v>1</v>
      </c>
      <c r="C4" s="207" t="s">
        <v>2</v>
      </c>
      <c r="D4" s="208" t="s">
        <v>417</v>
      </c>
      <c r="E4" s="207" t="s">
        <v>418</v>
      </c>
      <c r="F4" s="208" t="s">
        <v>423</v>
      </c>
    </row>
    <row r="5" spans="1:6" ht="12.75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</row>
    <row r="6" spans="1:6" ht="26.25" customHeight="1">
      <c r="A6" s="363" t="s">
        <v>424</v>
      </c>
      <c r="B6" s="363"/>
      <c r="C6" s="363"/>
      <c r="D6" s="363"/>
      <c r="E6" s="363"/>
      <c r="F6" s="215">
        <f>SUM(F7:F10)</f>
        <v>279818</v>
      </c>
    </row>
    <row r="7" spans="1:6" ht="52.5" customHeight="1">
      <c r="A7" s="164" t="s">
        <v>276</v>
      </c>
      <c r="B7" s="177">
        <v>853</v>
      </c>
      <c r="C7" s="177">
        <v>85311</v>
      </c>
      <c r="D7" s="210" t="s">
        <v>523</v>
      </c>
      <c r="E7" s="210" t="s">
        <v>129</v>
      </c>
      <c r="F7" s="216">
        <v>34780</v>
      </c>
    </row>
    <row r="8" spans="1:6" ht="55.5" customHeight="1">
      <c r="A8" s="164" t="s">
        <v>318</v>
      </c>
      <c r="B8" s="177">
        <v>853</v>
      </c>
      <c r="C8" s="177">
        <v>85311</v>
      </c>
      <c r="D8" s="210" t="s">
        <v>705</v>
      </c>
      <c r="E8" s="210" t="s">
        <v>129</v>
      </c>
      <c r="F8" s="216">
        <v>17390</v>
      </c>
    </row>
    <row r="9" spans="1:6" ht="43.5" customHeight="1">
      <c r="A9" s="164" t="s">
        <v>319</v>
      </c>
      <c r="B9" s="164">
        <v>855</v>
      </c>
      <c r="C9" s="164">
        <v>85508</v>
      </c>
      <c r="D9" s="210" t="s">
        <v>432</v>
      </c>
      <c r="E9" s="210" t="s">
        <v>433</v>
      </c>
      <c r="F9" s="217">
        <v>192648</v>
      </c>
    </row>
    <row r="10" spans="1:6" ht="33.75" customHeight="1">
      <c r="A10" s="164" t="s">
        <v>320</v>
      </c>
      <c r="B10" s="164">
        <v>921</v>
      </c>
      <c r="C10" s="164">
        <v>92116</v>
      </c>
      <c r="D10" s="210" t="s">
        <v>434</v>
      </c>
      <c r="E10" s="210" t="s">
        <v>435</v>
      </c>
      <c r="F10" s="217">
        <v>35000</v>
      </c>
    </row>
    <row r="11" spans="1:6" ht="33.75" customHeight="1">
      <c r="A11" s="363" t="s">
        <v>427</v>
      </c>
      <c r="B11" s="363"/>
      <c r="C11" s="363"/>
      <c r="D11" s="363"/>
      <c r="E11" s="363"/>
      <c r="F11" s="215">
        <f>SUM(F12:F14)</f>
        <v>1094798.32</v>
      </c>
    </row>
    <row r="12" spans="1:6" ht="33.75" customHeight="1">
      <c r="A12" s="218" t="s">
        <v>276</v>
      </c>
      <c r="B12" s="219" t="s">
        <v>12</v>
      </c>
      <c r="C12" s="219" t="s">
        <v>535</v>
      </c>
      <c r="D12" s="220" t="s">
        <v>536</v>
      </c>
      <c r="E12" s="220" t="s">
        <v>537</v>
      </c>
      <c r="F12" s="221">
        <v>30000</v>
      </c>
    </row>
    <row r="13" spans="1:6" ht="33.75" customHeight="1">
      <c r="A13" s="164" t="s">
        <v>318</v>
      </c>
      <c r="B13" s="164">
        <v>755</v>
      </c>
      <c r="C13" s="164">
        <v>75515</v>
      </c>
      <c r="D13" s="210" t="s">
        <v>436</v>
      </c>
      <c r="E13" s="210" t="s">
        <v>437</v>
      </c>
      <c r="F13" s="217">
        <v>68245.32</v>
      </c>
    </row>
    <row r="14" spans="1:6" ht="38.25" customHeight="1">
      <c r="A14" s="218" t="s">
        <v>319</v>
      </c>
      <c r="B14" s="218">
        <v>921</v>
      </c>
      <c r="C14" s="218">
        <v>92120</v>
      </c>
      <c r="D14" s="220" t="s">
        <v>563</v>
      </c>
      <c r="E14" s="220" t="s">
        <v>574</v>
      </c>
      <c r="F14" s="222">
        <v>996553</v>
      </c>
    </row>
    <row r="15" spans="1:6" ht="21" customHeight="1">
      <c r="A15" s="342" t="s">
        <v>307</v>
      </c>
      <c r="B15" s="342"/>
      <c r="C15" s="342"/>
      <c r="D15" s="342"/>
      <c r="E15" s="223"/>
      <c r="F15" s="224">
        <f>SUM(F6+F11)</f>
        <v>1374616.32</v>
      </c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6" ht="12.75">
      <c r="A32" s="9"/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  <row r="34" spans="1:6" ht="12.75">
      <c r="A34" s="9"/>
      <c r="B34" s="9"/>
      <c r="C34" s="9"/>
      <c r="D34" s="9"/>
      <c r="E34" s="9"/>
      <c r="F34" s="9"/>
    </row>
  </sheetData>
  <sheetProtection selectLockedCells="1" selectUnlockedCells="1"/>
  <mergeCells count="4">
    <mergeCell ref="A2:F2"/>
    <mergeCell ref="A6:E6"/>
    <mergeCell ref="A11:E11"/>
    <mergeCell ref="A15:D15"/>
  </mergeCells>
  <printOptions/>
  <pageMargins left="0.75" right="0.75" top="1.09375" bottom="1" header="0.5" footer="0.5118055555555555"/>
  <pageSetup orientation="portrait" paperSize="9" r:id="rId1"/>
  <headerFooter alignWithMargins="0">
    <oddHeader>&amp;RZałącznik nr &amp;A
do uchwały Rady Powiatu w Opatowie nr LXXXVIII.103.2023
z dnia 28 grudnia 2023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zoomScalePageLayoutView="0" workbookViewId="0" topLeftCell="B1">
      <selection activeCell="O34" sqref="O34"/>
    </sheetView>
  </sheetViews>
  <sheetFormatPr defaultColWidth="9.33203125" defaultRowHeight="11.25"/>
  <cols>
    <col min="1" max="1" width="9.33203125" style="10" customWidth="1"/>
    <col min="2" max="2" width="5.5" style="10" customWidth="1"/>
    <col min="3" max="3" width="25.83203125" style="10" customWidth="1"/>
    <col min="4" max="4" width="8.83203125" style="10" customWidth="1"/>
    <col min="5" max="5" width="12" style="10" customWidth="1"/>
    <col min="6" max="6" width="13.33203125" style="10" customWidth="1"/>
    <col min="7" max="7" width="13.5" style="10" customWidth="1"/>
    <col min="8" max="8" width="12.83203125" style="10" customWidth="1"/>
    <col min="9" max="9" width="12.16015625" style="10" customWidth="1"/>
    <col min="10" max="10" width="11.16015625" style="10" customWidth="1"/>
    <col min="11" max="11" width="13.5" style="10" customWidth="1"/>
    <col min="12" max="12" width="10" style="10" customWidth="1"/>
    <col min="13" max="13" width="11.83203125" style="10" customWidth="1"/>
    <col min="14" max="16384" width="9.33203125" style="10" customWidth="1"/>
  </cols>
  <sheetData>
    <row r="1" spans="1:14" ht="12.75">
      <c r="A1" s="33"/>
      <c r="B1" s="11"/>
      <c r="C1" s="11"/>
      <c r="D1" s="11"/>
      <c r="E1" s="11"/>
      <c r="F1" s="11"/>
      <c r="G1" s="11"/>
      <c r="H1" s="11"/>
      <c r="I1" s="11"/>
      <c r="J1" s="34"/>
      <c r="K1" s="34"/>
      <c r="L1" s="34"/>
      <c r="M1" s="195" t="s">
        <v>438</v>
      </c>
      <c r="N1" s="34"/>
    </row>
    <row r="2" spans="1:14" ht="12.75">
      <c r="A2" s="33"/>
      <c r="B2" s="11"/>
      <c r="C2" s="11"/>
      <c r="D2" s="11"/>
      <c r="E2" s="11"/>
      <c r="F2" s="11"/>
      <c r="G2" s="11"/>
      <c r="H2" s="11"/>
      <c r="I2" s="11"/>
      <c r="J2" s="34"/>
      <c r="K2" s="34"/>
      <c r="L2" s="34"/>
      <c r="M2" s="197" t="s">
        <v>732</v>
      </c>
      <c r="N2" s="34"/>
    </row>
    <row r="3" spans="1:14" ht="12.75">
      <c r="A3" s="33"/>
      <c r="B3" s="11"/>
      <c r="C3" s="11"/>
      <c r="D3" s="11"/>
      <c r="E3" s="11"/>
      <c r="F3" s="11"/>
      <c r="G3" s="11"/>
      <c r="H3" s="11"/>
      <c r="I3" s="11"/>
      <c r="J3" s="34"/>
      <c r="K3" s="34"/>
      <c r="L3" s="34"/>
      <c r="M3" s="195" t="s">
        <v>733</v>
      </c>
      <c r="N3" s="34"/>
    </row>
    <row r="4" spans="1:14" ht="12.75">
      <c r="A4" s="33"/>
      <c r="B4" s="11"/>
      <c r="C4" s="11"/>
      <c r="D4" s="11"/>
      <c r="E4" s="11"/>
      <c r="F4" s="11"/>
      <c r="G4" s="11"/>
      <c r="H4" s="11"/>
      <c r="I4" s="11"/>
      <c r="J4" s="34"/>
      <c r="K4" s="34"/>
      <c r="L4" s="34"/>
      <c r="M4" s="197"/>
      <c r="N4" s="34"/>
    </row>
    <row r="5" spans="1:14" ht="17.25" customHeight="1">
      <c r="A5" s="33"/>
      <c r="B5" s="365" t="s">
        <v>509</v>
      </c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3"/>
    </row>
    <row r="6" spans="1:14" ht="13.5" customHeight="1">
      <c r="A6" s="33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33"/>
    </row>
    <row r="7" spans="1:14" ht="12.75">
      <c r="A7" s="33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98" t="s">
        <v>0</v>
      </c>
      <c r="N7" s="33"/>
    </row>
    <row r="8" spans="1:15" s="24" customFormat="1" ht="15" customHeight="1">
      <c r="A8" s="35"/>
      <c r="B8" s="342" t="s">
        <v>263</v>
      </c>
      <c r="C8" s="342" t="s">
        <v>439</v>
      </c>
      <c r="D8" s="343" t="s">
        <v>1</v>
      </c>
      <c r="E8" s="343" t="s">
        <v>2</v>
      </c>
      <c r="F8" s="343" t="s">
        <v>440</v>
      </c>
      <c r="G8" s="343"/>
      <c r="H8" s="343"/>
      <c r="I8" s="343"/>
      <c r="J8" s="343"/>
      <c r="K8" s="343" t="s">
        <v>441</v>
      </c>
      <c r="L8" s="343"/>
      <c r="M8" s="343"/>
      <c r="N8" s="35"/>
      <c r="O8" s="35"/>
    </row>
    <row r="9" spans="1:15" s="24" customFormat="1" ht="25.5" customHeight="1">
      <c r="A9" s="35"/>
      <c r="B9" s="342"/>
      <c r="C9" s="342"/>
      <c r="D9" s="343"/>
      <c r="E9" s="343"/>
      <c r="F9" s="343" t="s">
        <v>442</v>
      </c>
      <c r="G9" s="366" t="s">
        <v>443</v>
      </c>
      <c r="H9" s="366"/>
      <c r="I9" s="366"/>
      <c r="J9" s="366"/>
      <c r="K9" s="343" t="s">
        <v>442</v>
      </c>
      <c r="L9" s="366" t="s">
        <v>444</v>
      </c>
      <c r="M9" s="366"/>
      <c r="N9" s="35"/>
      <c r="O9" s="35"/>
    </row>
    <row r="10" spans="1:15" s="24" customFormat="1" ht="23.25" customHeight="1">
      <c r="A10" s="35"/>
      <c r="B10" s="342"/>
      <c r="C10" s="342"/>
      <c r="D10" s="343"/>
      <c r="E10" s="343"/>
      <c r="F10" s="343"/>
      <c r="G10" s="343" t="s">
        <v>445</v>
      </c>
      <c r="H10" s="353" t="s">
        <v>446</v>
      </c>
      <c r="I10" s="353" t="s">
        <v>447</v>
      </c>
      <c r="J10" s="353" t="s">
        <v>448</v>
      </c>
      <c r="K10" s="343"/>
      <c r="L10" s="343" t="s">
        <v>449</v>
      </c>
      <c r="M10" s="367" t="s">
        <v>160</v>
      </c>
      <c r="N10" s="35"/>
      <c r="O10" s="35"/>
    </row>
    <row r="11" spans="1:15" s="24" customFormat="1" ht="35.25" customHeight="1">
      <c r="A11" s="35"/>
      <c r="B11" s="342"/>
      <c r="C11" s="342"/>
      <c r="D11" s="343"/>
      <c r="E11" s="343"/>
      <c r="F11" s="343"/>
      <c r="G11" s="343"/>
      <c r="H11" s="353"/>
      <c r="I11" s="353"/>
      <c r="J11" s="353"/>
      <c r="K11" s="343"/>
      <c r="L11" s="343"/>
      <c r="M11" s="367"/>
      <c r="N11" s="35"/>
      <c r="O11" s="35"/>
    </row>
    <row r="12" spans="1:15" ht="7.5" customHeight="1">
      <c r="A12" s="33"/>
      <c r="B12" s="226">
        <v>1</v>
      </c>
      <c r="C12" s="226">
        <v>2</v>
      </c>
      <c r="D12" s="226">
        <v>3</v>
      </c>
      <c r="E12" s="226">
        <v>4</v>
      </c>
      <c r="F12" s="226">
        <v>5</v>
      </c>
      <c r="G12" s="226">
        <v>7</v>
      </c>
      <c r="H12" s="226">
        <v>6</v>
      </c>
      <c r="I12" s="226">
        <v>7</v>
      </c>
      <c r="J12" s="226">
        <v>8</v>
      </c>
      <c r="K12" s="226">
        <v>9</v>
      </c>
      <c r="L12" s="226">
        <v>10</v>
      </c>
      <c r="M12" s="226">
        <v>11</v>
      </c>
      <c r="N12" s="33"/>
      <c r="O12" s="33"/>
    </row>
    <row r="13" spans="1:15" ht="36" customHeight="1">
      <c r="A13" s="33"/>
      <c r="B13" s="227" t="s">
        <v>276</v>
      </c>
      <c r="C13" s="228" t="s">
        <v>421</v>
      </c>
      <c r="D13" s="227">
        <v>600</v>
      </c>
      <c r="E13" s="229">
        <v>60004</v>
      </c>
      <c r="F13" s="230">
        <v>3558186</v>
      </c>
      <c r="G13" s="230">
        <v>500000</v>
      </c>
      <c r="H13" s="230">
        <v>0</v>
      </c>
      <c r="I13" s="230">
        <v>0</v>
      </c>
      <c r="J13" s="230">
        <v>0</v>
      </c>
      <c r="K13" s="230">
        <v>3558186</v>
      </c>
      <c r="L13" s="230">
        <v>0</v>
      </c>
      <c r="M13" s="230">
        <v>0</v>
      </c>
      <c r="N13" s="33"/>
      <c r="O13" s="33"/>
    </row>
    <row r="14" spans="1:15" s="37" customFormat="1" ht="21.75" customHeight="1">
      <c r="A14" s="36"/>
      <c r="B14" s="345" t="s">
        <v>307</v>
      </c>
      <c r="C14" s="345"/>
      <c r="D14" s="131"/>
      <c r="E14" s="131"/>
      <c r="F14" s="231">
        <f aca="true" t="shared" si="0" ref="F14:M14">SUM(F13:F13)</f>
        <v>3558186</v>
      </c>
      <c r="G14" s="231">
        <f t="shared" si="0"/>
        <v>500000</v>
      </c>
      <c r="H14" s="231">
        <f t="shared" si="0"/>
        <v>0</v>
      </c>
      <c r="I14" s="231">
        <f t="shared" si="0"/>
        <v>0</v>
      </c>
      <c r="J14" s="231">
        <f t="shared" si="0"/>
        <v>0</v>
      </c>
      <c r="K14" s="231">
        <f t="shared" si="0"/>
        <v>3558186</v>
      </c>
      <c r="L14" s="231">
        <f t="shared" si="0"/>
        <v>0</v>
      </c>
      <c r="M14" s="231">
        <f t="shared" si="0"/>
        <v>0</v>
      </c>
      <c r="N14" s="36"/>
      <c r="O14" s="36"/>
    </row>
    <row r="15" spans="1:15" ht="4.5" customHeight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3"/>
      <c r="O15" s="33"/>
    </row>
    <row r="16" spans="1:15" ht="12.75">
      <c r="A16" s="3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33"/>
      <c r="O16" s="33"/>
    </row>
    <row r="17" spans="1:15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ht="12.7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</sheetData>
  <sheetProtection selectLockedCells="1" selectUnlockedCells="1"/>
  <mergeCells count="18">
    <mergeCell ref="B14:C14"/>
    <mergeCell ref="L9:M9"/>
    <mergeCell ref="G10:G11"/>
    <mergeCell ref="H10:H11"/>
    <mergeCell ref="I10:I11"/>
    <mergeCell ref="J10:J11"/>
    <mergeCell ref="L10:L11"/>
    <mergeCell ref="M10:M11"/>
    <mergeCell ref="B5:M5"/>
    <mergeCell ref="B8:B11"/>
    <mergeCell ref="C8:C11"/>
    <mergeCell ref="D8:D11"/>
    <mergeCell ref="E8:E11"/>
    <mergeCell ref="F8:J8"/>
    <mergeCell ref="K8:M8"/>
    <mergeCell ref="F9:F11"/>
    <mergeCell ref="G9:J9"/>
    <mergeCell ref="K9:K11"/>
  </mergeCells>
  <printOptions horizontalCentered="1"/>
  <pageMargins left="0.31527777777777777" right="0.5118055555555555" top="0.5" bottom="0.7875" header="0.5118055555555555" footer="0.5118055555555555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view="pageLayout" workbookViewId="0" topLeftCell="A1">
      <selection activeCell="I7" sqref="I7"/>
    </sheetView>
  </sheetViews>
  <sheetFormatPr defaultColWidth="9.33203125" defaultRowHeight="11.25"/>
  <cols>
    <col min="1" max="1" width="5.5" style="10" customWidth="1"/>
    <col min="2" max="2" width="22" style="10" customWidth="1"/>
    <col min="3" max="3" width="8.66015625" style="10" customWidth="1"/>
    <col min="4" max="4" width="11" style="10" customWidth="1"/>
    <col min="5" max="5" width="16" style="10" customWidth="1"/>
    <col min="6" max="7" width="14.83203125" style="10" customWidth="1"/>
    <col min="8" max="8" width="15.33203125" style="10" customWidth="1"/>
    <col min="9" max="16384" width="9.33203125" style="10" customWidth="1"/>
  </cols>
  <sheetData>
    <row r="1" spans="1:8" ht="35.25" customHeight="1">
      <c r="A1" s="368" t="s">
        <v>504</v>
      </c>
      <c r="B1" s="368"/>
      <c r="C1" s="368"/>
      <c r="D1" s="368"/>
      <c r="E1" s="368"/>
      <c r="F1" s="368"/>
      <c r="G1" s="368"/>
      <c r="H1" s="368"/>
    </row>
    <row r="2" spans="1:8" ht="17.25">
      <c r="A2" s="369"/>
      <c r="B2" s="369"/>
      <c r="C2" s="369"/>
      <c r="D2" s="369"/>
      <c r="E2" s="369"/>
      <c r="F2" s="369"/>
      <c r="G2" s="369"/>
      <c r="H2" s="369"/>
    </row>
    <row r="3" spans="1:8" ht="12.75">
      <c r="A3" s="19"/>
      <c r="B3" s="19"/>
      <c r="C3" s="19"/>
      <c r="D3" s="19"/>
      <c r="E3" s="19"/>
      <c r="F3" s="19"/>
      <c r="G3" s="19"/>
      <c r="H3" s="72" t="s">
        <v>0</v>
      </c>
    </row>
    <row r="4" spans="1:8" s="24" customFormat="1" ht="55.5" customHeight="1">
      <c r="A4" s="73" t="s">
        <v>263</v>
      </c>
      <c r="B4" s="73" t="s">
        <v>439</v>
      </c>
      <c r="C4" s="74" t="s">
        <v>1</v>
      </c>
      <c r="D4" s="75" t="s">
        <v>2</v>
      </c>
      <c r="E4" s="74" t="s">
        <v>450</v>
      </c>
      <c r="F4" s="74" t="s">
        <v>451</v>
      </c>
      <c r="G4" s="74" t="s">
        <v>452</v>
      </c>
      <c r="H4" s="74" t="s">
        <v>453</v>
      </c>
    </row>
    <row r="5" spans="1:8" ht="7.5" customHeight="1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7</v>
      </c>
      <c r="H5" s="76">
        <v>8</v>
      </c>
    </row>
    <row r="6" spans="1:8" ht="33.75" customHeight="1">
      <c r="A6" s="49" t="s">
        <v>276</v>
      </c>
      <c r="B6" s="50" t="s">
        <v>454</v>
      </c>
      <c r="C6" s="49">
        <v>801</v>
      </c>
      <c r="D6" s="49">
        <v>80115</v>
      </c>
      <c r="E6" s="77">
        <v>0</v>
      </c>
      <c r="F6" s="78">
        <v>107000</v>
      </c>
      <c r="G6" s="78">
        <v>107000</v>
      </c>
      <c r="H6" s="77">
        <v>0</v>
      </c>
    </row>
    <row r="7" spans="1:8" ht="18.75" customHeight="1">
      <c r="A7" s="49"/>
      <c r="B7" s="50"/>
      <c r="C7" s="49"/>
      <c r="D7" s="49">
        <v>80195</v>
      </c>
      <c r="E7" s="77">
        <v>0</v>
      </c>
      <c r="F7" s="78">
        <v>50000</v>
      </c>
      <c r="G7" s="78">
        <v>50000</v>
      </c>
      <c r="H7" s="77">
        <v>0</v>
      </c>
    </row>
    <row r="8" spans="1:8" ht="21.75" customHeight="1">
      <c r="A8" s="49"/>
      <c r="B8" s="50"/>
      <c r="C8" s="49">
        <v>854</v>
      </c>
      <c r="D8" s="49">
        <v>85410</v>
      </c>
      <c r="E8" s="77">
        <v>0</v>
      </c>
      <c r="F8" s="78">
        <v>880000</v>
      </c>
      <c r="G8" s="78">
        <v>880000</v>
      </c>
      <c r="H8" s="77">
        <v>0</v>
      </c>
    </row>
    <row r="9" spans="1:8" ht="21.75" customHeight="1">
      <c r="A9" s="49"/>
      <c r="B9" s="50"/>
      <c r="C9" s="49"/>
      <c r="D9" s="49">
        <v>85417</v>
      </c>
      <c r="E9" s="77">
        <v>0</v>
      </c>
      <c r="F9" s="78">
        <v>10000</v>
      </c>
      <c r="G9" s="78">
        <v>10000</v>
      </c>
      <c r="H9" s="77">
        <v>0</v>
      </c>
    </row>
    <row r="10" spans="1:8" ht="30" customHeight="1">
      <c r="A10" s="49" t="s">
        <v>318</v>
      </c>
      <c r="B10" s="50" t="s">
        <v>455</v>
      </c>
      <c r="C10" s="49">
        <v>801</v>
      </c>
      <c r="D10" s="49">
        <v>80120</v>
      </c>
      <c r="E10" s="77">
        <v>0</v>
      </c>
      <c r="F10" s="78">
        <v>210700</v>
      </c>
      <c r="G10" s="78">
        <v>210700</v>
      </c>
      <c r="H10" s="77">
        <v>0</v>
      </c>
    </row>
    <row r="11" spans="1:8" ht="31.5" customHeight="1">
      <c r="A11" s="49" t="s">
        <v>319</v>
      </c>
      <c r="B11" s="50" t="s">
        <v>456</v>
      </c>
      <c r="C11" s="49">
        <v>801</v>
      </c>
      <c r="D11" s="49">
        <v>80115</v>
      </c>
      <c r="E11" s="77">
        <v>0</v>
      </c>
      <c r="F11" s="78">
        <v>13000</v>
      </c>
      <c r="G11" s="78">
        <v>13000</v>
      </c>
      <c r="H11" s="77">
        <v>0</v>
      </c>
    </row>
    <row r="12" spans="1:8" ht="31.5" customHeight="1">
      <c r="A12" s="49"/>
      <c r="B12" s="50"/>
      <c r="C12" s="49">
        <v>801</v>
      </c>
      <c r="D12" s="49">
        <v>80148</v>
      </c>
      <c r="E12" s="77">
        <v>0</v>
      </c>
      <c r="F12" s="78">
        <v>461700</v>
      </c>
      <c r="G12" s="78">
        <v>461700</v>
      </c>
      <c r="H12" s="77">
        <v>0</v>
      </c>
    </row>
    <row r="13" spans="1:8" ht="21.75" customHeight="1">
      <c r="A13" s="79"/>
      <c r="B13" s="80"/>
      <c r="C13" s="79">
        <v>854</v>
      </c>
      <c r="D13" s="79">
        <v>85410</v>
      </c>
      <c r="E13" s="81">
        <v>0</v>
      </c>
      <c r="F13" s="82">
        <v>63000</v>
      </c>
      <c r="G13" s="82">
        <v>63000</v>
      </c>
      <c r="H13" s="81">
        <v>0</v>
      </c>
    </row>
    <row r="14" spans="1:8" s="37" customFormat="1" ht="21.75" customHeight="1">
      <c r="A14" s="342" t="s">
        <v>307</v>
      </c>
      <c r="B14" s="342"/>
      <c r="C14" s="83"/>
      <c r="D14" s="83"/>
      <c r="E14" s="84">
        <f>SUM(E6:E11)</f>
        <v>0</v>
      </c>
      <c r="F14" s="85">
        <f>SUM(F6:F13)</f>
        <v>1795400</v>
      </c>
      <c r="G14" s="85">
        <f>SUM(G6:G13)</f>
        <v>1795400</v>
      </c>
      <c r="H14" s="84">
        <f>SUM(H6:H11)</f>
        <v>0</v>
      </c>
    </row>
    <row r="15" spans="1:8" ht="4.5" customHeight="1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</sheetData>
  <sheetProtection selectLockedCells="1" selectUnlockedCells="1"/>
  <mergeCells count="3">
    <mergeCell ref="A1:H1"/>
    <mergeCell ref="A2:H2"/>
    <mergeCell ref="A14:B14"/>
  </mergeCells>
  <printOptions horizontalCentered="1"/>
  <pageMargins left="0.5118055555555555" right="0.5118055555555555" top="1.1979166666666665" bottom="0.7875" header="0.5118055555555555" footer="0.5118055555555555"/>
  <pageSetup orientation="portrait" paperSize="9" r:id="rId1"/>
  <headerFooter alignWithMargins="0">
    <oddHeader xml:space="preserve">&amp;R&amp;9Załącznik nr 14
do uchwały Rady Powiatu w Opatowie nr LXXXVIII.103.2023
z dnia 28 grudnia 2023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9"/>
  <sheetViews>
    <sheetView zoomScalePageLayoutView="0" workbookViewId="0" topLeftCell="A1">
      <selection activeCell="AF8" sqref="AF8"/>
    </sheetView>
  </sheetViews>
  <sheetFormatPr defaultColWidth="9.33203125" defaultRowHeight="11.25"/>
  <cols>
    <col min="1" max="1" width="5" style="1" customWidth="1"/>
    <col min="2" max="2" width="6.5" style="1" customWidth="1"/>
    <col min="3" max="3" width="3.16015625" style="1" customWidth="1"/>
    <col min="4" max="4" width="10.33203125" style="1" customWidth="1"/>
    <col min="5" max="5" width="0" style="1" hidden="1" customWidth="1"/>
    <col min="6" max="6" width="3.5" style="1" customWidth="1"/>
    <col min="7" max="7" width="6.5" style="1" customWidth="1"/>
    <col min="8" max="8" width="11.1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10.6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11.1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3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32.2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"/>
      <c r="M2" s="4"/>
      <c r="N2" s="278" t="s">
        <v>737</v>
      </c>
      <c r="O2" s="278"/>
      <c r="P2" s="278"/>
      <c r="Q2" s="278"/>
      <c r="R2" s="278"/>
      <c r="S2" s="278"/>
      <c r="T2" s="278"/>
      <c r="U2" s="278"/>
      <c r="V2" s="278"/>
      <c r="W2" s="278"/>
      <c r="X2" s="4"/>
      <c r="Y2" s="4"/>
      <c r="Z2" s="4"/>
    </row>
    <row r="3" spans="1:23" ht="7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1"/>
    </row>
    <row r="4" spans="1:23" ht="16.5" customHeight="1">
      <c r="A4" s="279" t="s">
        <v>684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45"/>
      <c r="W4" s="41"/>
    </row>
    <row r="5" spans="1:23" ht="15" customHeight="1">
      <c r="A5" s="41"/>
      <c r="B5" s="280"/>
      <c r="C5" s="280"/>
      <c r="D5" s="46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45"/>
      <c r="W5" s="41"/>
    </row>
    <row r="6" spans="1:23" ht="12.75" customHeight="1">
      <c r="A6" s="282" t="s">
        <v>1</v>
      </c>
      <c r="B6" s="282" t="s">
        <v>2</v>
      </c>
      <c r="C6" s="282" t="s">
        <v>168</v>
      </c>
      <c r="D6" s="285" t="s">
        <v>4</v>
      </c>
      <c r="E6" s="286"/>
      <c r="F6" s="285" t="s">
        <v>169</v>
      </c>
      <c r="G6" s="286"/>
      <c r="H6" s="291" t="s">
        <v>170</v>
      </c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3"/>
    </row>
    <row r="7" spans="1:23" ht="12.75" customHeight="1">
      <c r="A7" s="283"/>
      <c r="B7" s="283"/>
      <c r="C7" s="283"/>
      <c r="D7" s="287"/>
      <c r="E7" s="288"/>
      <c r="F7" s="287"/>
      <c r="G7" s="288"/>
      <c r="H7" s="282" t="s">
        <v>171</v>
      </c>
      <c r="I7" s="291" t="s">
        <v>172</v>
      </c>
      <c r="J7" s="292"/>
      <c r="K7" s="292"/>
      <c r="L7" s="292"/>
      <c r="M7" s="292"/>
      <c r="N7" s="292"/>
      <c r="O7" s="292"/>
      <c r="P7" s="293"/>
      <c r="Q7" s="282" t="s">
        <v>173</v>
      </c>
      <c r="R7" s="291" t="s">
        <v>172</v>
      </c>
      <c r="S7" s="292"/>
      <c r="T7" s="292"/>
      <c r="U7" s="292"/>
      <c r="V7" s="292"/>
      <c r="W7" s="293"/>
    </row>
    <row r="8" spans="1:23" ht="12.75" customHeight="1">
      <c r="A8" s="283"/>
      <c r="B8" s="283"/>
      <c r="C8" s="283"/>
      <c r="D8" s="287"/>
      <c r="E8" s="288"/>
      <c r="F8" s="287"/>
      <c r="G8" s="288"/>
      <c r="H8" s="283"/>
      <c r="I8" s="282" t="s">
        <v>174</v>
      </c>
      <c r="J8" s="291" t="s">
        <v>172</v>
      </c>
      <c r="K8" s="293"/>
      <c r="L8" s="282" t="s">
        <v>175</v>
      </c>
      <c r="M8" s="282" t="s">
        <v>176</v>
      </c>
      <c r="N8" s="282" t="s">
        <v>177</v>
      </c>
      <c r="O8" s="282" t="s">
        <v>178</v>
      </c>
      <c r="P8" s="282" t="s">
        <v>179</v>
      </c>
      <c r="Q8" s="283"/>
      <c r="R8" s="282" t="s">
        <v>180</v>
      </c>
      <c r="S8" s="291" t="s">
        <v>181</v>
      </c>
      <c r="T8" s="293"/>
      <c r="U8" s="282" t="s">
        <v>182</v>
      </c>
      <c r="V8" s="285" t="s">
        <v>183</v>
      </c>
      <c r="W8" s="286"/>
    </row>
    <row r="9" spans="1:23" ht="57" customHeight="1">
      <c r="A9" s="284"/>
      <c r="B9" s="284"/>
      <c r="C9" s="284"/>
      <c r="D9" s="289"/>
      <c r="E9" s="290"/>
      <c r="F9" s="289"/>
      <c r="G9" s="290"/>
      <c r="H9" s="284"/>
      <c r="I9" s="284"/>
      <c r="J9" s="232" t="s">
        <v>184</v>
      </c>
      <c r="K9" s="47" t="s">
        <v>185</v>
      </c>
      <c r="L9" s="284"/>
      <c r="M9" s="284"/>
      <c r="N9" s="284"/>
      <c r="O9" s="284"/>
      <c r="P9" s="284"/>
      <c r="Q9" s="284"/>
      <c r="R9" s="284"/>
      <c r="S9" s="294" t="s">
        <v>186</v>
      </c>
      <c r="T9" s="295"/>
      <c r="U9" s="284"/>
      <c r="V9" s="289"/>
      <c r="W9" s="290"/>
    </row>
    <row r="10" spans="1:23" ht="24.75" customHeight="1">
      <c r="A10" s="237" t="s">
        <v>12</v>
      </c>
      <c r="B10" s="237" t="s">
        <v>469</v>
      </c>
      <c r="C10" s="237" t="s">
        <v>469</v>
      </c>
      <c r="D10" s="296" t="s">
        <v>13</v>
      </c>
      <c r="E10" s="296"/>
      <c r="F10" s="297">
        <v>68500</v>
      </c>
      <c r="G10" s="297"/>
      <c r="H10" s="238">
        <v>68500</v>
      </c>
      <c r="I10" s="238">
        <v>35500</v>
      </c>
      <c r="J10" s="238">
        <v>7200</v>
      </c>
      <c r="K10" s="238">
        <v>28300</v>
      </c>
      <c r="L10" s="238">
        <v>30000</v>
      </c>
      <c r="M10" s="238">
        <v>3000</v>
      </c>
      <c r="N10" s="238">
        <v>0</v>
      </c>
      <c r="O10" s="238">
        <v>0</v>
      </c>
      <c r="P10" s="238">
        <v>0</v>
      </c>
      <c r="Q10" s="238">
        <v>0</v>
      </c>
      <c r="R10" s="238">
        <v>0</v>
      </c>
      <c r="S10" s="297">
        <v>0</v>
      </c>
      <c r="T10" s="297"/>
      <c r="U10" s="238">
        <v>0</v>
      </c>
      <c r="V10" s="297">
        <v>0</v>
      </c>
      <c r="W10" s="297"/>
    </row>
    <row r="11" spans="1:23" ht="21" customHeight="1">
      <c r="A11" s="237" t="s">
        <v>469</v>
      </c>
      <c r="B11" s="237" t="s">
        <v>535</v>
      </c>
      <c r="C11" s="237" t="s">
        <v>469</v>
      </c>
      <c r="D11" s="296" t="s">
        <v>685</v>
      </c>
      <c r="E11" s="296"/>
      <c r="F11" s="297">
        <v>30000</v>
      </c>
      <c r="G11" s="297"/>
      <c r="H11" s="238">
        <v>30000</v>
      </c>
      <c r="I11" s="238">
        <v>0</v>
      </c>
      <c r="J11" s="238">
        <v>0</v>
      </c>
      <c r="K11" s="238">
        <v>0</v>
      </c>
      <c r="L11" s="238">
        <v>30000</v>
      </c>
      <c r="M11" s="238">
        <v>0</v>
      </c>
      <c r="N11" s="238">
        <v>0</v>
      </c>
      <c r="O11" s="238">
        <v>0</v>
      </c>
      <c r="P11" s="238">
        <v>0</v>
      </c>
      <c r="Q11" s="238">
        <v>0</v>
      </c>
      <c r="R11" s="238">
        <v>0</v>
      </c>
      <c r="S11" s="297">
        <v>0</v>
      </c>
      <c r="T11" s="297"/>
      <c r="U11" s="238">
        <v>0</v>
      </c>
      <c r="V11" s="297">
        <v>0</v>
      </c>
      <c r="W11" s="297"/>
    </row>
    <row r="12" spans="1:23" ht="17.25" customHeight="1">
      <c r="A12" s="237" t="s">
        <v>469</v>
      </c>
      <c r="B12" s="237" t="s">
        <v>187</v>
      </c>
      <c r="C12" s="237" t="s">
        <v>469</v>
      </c>
      <c r="D12" s="296" t="s">
        <v>32</v>
      </c>
      <c r="E12" s="296"/>
      <c r="F12" s="297">
        <v>38500</v>
      </c>
      <c r="G12" s="297"/>
      <c r="H12" s="238">
        <v>38500</v>
      </c>
      <c r="I12" s="238">
        <v>35500</v>
      </c>
      <c r="J12" s="238">
        <v>7200</v>
      </c>
      <c r="K12" s="238">
        <v>28300</v>
      </c>
      <c r="L12" s="238">
        <v>0</v>
      </c>
      <c r="M12" s="238">
        <v>3000</v>
      </c>
      <c r="N12" s="238">
        <v>0</v>
      </c>
      <c r="O12" s="238">
        <v>0</v>
      </c>
      <c r="P12" s="238">
        <v>0</v>
      </c>
      <c r="Q12" s="238">
        <v>0</v>
      </c>
      <c r="R12" s="238">
        <v>0</v>
      </c>
      <c r="S12" s="297">
        <v>0</v>
      </c>
      <c r="T12" s="297"/>
      <c r="U12" s="238">
        <v>0</v>
      </c>
      <c r="V12" s="297">
        <v>0</v>
      </c>
      <c r="W12" s="297"/>
    </row>
    <row r="13" spans="1:23" ht="18.75" customHeight="1">
      <c r="A13" s="237" t="s">
        <v>18</v>
      </c>
      <c r="B13" s="237" t="s">
        <v>469</v>
      </c>
      <c r="C13" s="237" t="s">
        <v>469</v>
      </c>
      <c r="D13" s="296" t="s">
        <v>19</v>
      </c>
      <c r="E13" s="296"/>
      <c r="F13" s="297">
        <v>36500</v>
      </c>
      <c r="G13" s="297"/>
      <c r="H13" s="238">
        <v>36500</v>
      </c>
      <c r="I13" s="238">
        <v>36500</v>
      </c>
      <c r="J13" s="238">
        <v>0</v>
      </c>
      <c r="K13" s="238">
        <v>36500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97">
        <v>0</v>
      </c>
      <c r="T13" s="297"/>
      <c r="U13" s="238">
        <v>0</v>
      </c>
      <c r="V13" s="297">
        <v>0</v>
      </c>
      <c r="W13" s="297"/>
    </row>
    <row r="14" spans="1:23" ht="18.75" customHeight="1">
      <c r="A14" s="237" t="s">
        <v>469</v>
      </c>
      <c r="B14" s="237" t="s">
        <v>20</v>
      </c>
      <c r="C14" s="237" t="s">
        <v>469</v>
      </c>
      <c r="D14" s="296" t="s">
        <v>21</v>
      </c>
      <c r="E14" s="296"/>
      <c r="F14" s="297">
        <v>5000</v>
      </c>
      <c r="G14" s="297"/>
      <c r="H14" s="238">
        <v>5000</v>
      </c>
      <c r="I14" s="238">
        <v>5000</v>
      </c>
      <c r="J14" s="238">
        <v>0</v>
      </c>
      <c r="K14" s="238">
        <v>5000</v>
      </c>
      <c r="L14" s="238">
        <v>0</v>
      </c>
      <c r="M14" s="238">
        <v>0</v>
      </c>
      <c r="N14" s="238">
        <v>0</v>
      </c>
      <c r="O14" s="238">
        <v>0</v>
      </c>
      <c r="P14" s="238">
        <v>0</v>
      </c>
      <c r="Q14" s="238">
        <v>0</v>
      </c>
      <c r="R14" s="238">
        <v>0</v>
      </c>
      <c r="S14" s="297">
        <v>0</v>
      </c>
      <c r="T14" s="297"/>
      <c r="U14" s="238">
        <v>0</v>
      </c>
      <c r="V14" s="297">
        <v>0</v>
      </c>
      <c r="W14" s="297"/>
    </row>
    <row r="15" spans="1:23" ht="18.75" customHeight="1">
      <c r="A15" s="237" t="s">
        <v>469</v>
      </c>
      <c r="B15" s="237" t="s">
        <v>188</v>
      </c>
      <c r="C15" s="237" t="s">
        <v>469</v>
      </c>
      <c r="D15" s="296" t="s">
        <v>189</v>
      </c>
      <c r="E15" s="296"/>
      <c r="F15" s="297">
        <v>31500</v>
      </c>
      <c r="G15" s="297"/>
      <c r="H15" s="238">
        <v>31500</v>
      </c>
      <c r="I15" s="238">
        <v>31500</v>
      </c>
      <c r="J15" s="238">
        <v>0</v>
      </c>
      <c r="K15" s="238">
        <v>31500</v>
      </c>
      <c r="L15" s="238">
        <v>0</v>
      </c>
      <c r="M15" s="238">
        <v>0</v>
      </c>
      <c r="N15" s="238">
        <v>0</v>
      </c>
      <c r="O15" s="238">
        <v>0</v>
      </c>
      <c r="P15" s="238">
        <v>0</v>
      </c>
      <c r="Q15" s="238">
        <v>0</v>
      </c>
      <c r="R15" s="238">
        <v>0</v>
      </c>
      <c r="S15" s="297">
        <v>0</v>
      </c>
      <c r="T15" s="297"/>
      <c r="U15" s="238">
        <v>0</v>
      </c>
      <c r="V15" s="297">
        <v>0</v>
      </c>
      <c r="W15" s="297"/>
    </row>
    <row r="16" spans="1:23" ht="19.5" customHeight="1">
      <c r="A16" s="237" t="s">
        <v>22</v>
      </c>
      <c r="B16" s="237" t="s">
        <v>469</v>
      </c>
      <c r="C16" s="237" t="s">
        <v>469</v>
      </c>
      <c r="D16" s="296" t="s">
        <v>23</v>
      </c>
      <c r="E16" s="296"/>
      <c r="F16" s="297">
        <v>23726135</v>
      </c>
      <c r="G16" s="297"/>
      <c r="H16" s="238">
        <v>8946420</v>
      </c>
      <c r="I16" s="238">
        <v>8446420</v>
      </c>
      <c r="J16" s="238">
        <v>2300</v>
      </c>
      <c r="K16" s="238">
        <v>8444120</v>
      </c>
      <c r="L16" s="238">
        <v>500000</v>
      </c>
      <c r="M16" s="238">
        <v>0</v>
      </c>
      <c r="N16" s="238">
        <v>0</v>
      </c>
      <c r="O16" s="238">
        <v>0</v>
      </c>
      <c r="P16" s="238">
        <v>0</v>
      </c>
      <c r="Q16" s="238">
        <v>14779715</v>
      </c>
      <c r="R16" s="238">
        <v>14779715</v>
      </c>
      <c r="S16" s="297">
        <v>0</v>
      </c>
      <c r="T16" s="297"/>
      <c r="U16" s="238">
        <v>0</v>
      </c>
      <c r="V16" s="297">
        <v>0</v>
      </c>
      <c r="W16" s="297"/>
    </row>
    <row r="17" spans="1:23" ht="20.25" customHeight="1">
      <c r="A17" s="237" t="s">
        <v>469</v>
      </c>
      <c r="B17" s="237" t="s">
        <v>24</v>
      </c>
      <c r="C17" s="237" t="s">
        <v>469</v>
      </c>
      <c r="D17" s="296" t="s">
        <v>25</v>
      </c>
      <c r="E17" s="296"/>
      <c r="F17" s="297">
        <v>3044463</v>
      </c>
      <c r="G17" s="297"/>
      <c r="H17" s="238">
        <v>3044463</v>
      </c>
      <c r="I17" s="238">
        <v>2544463</v>
      </c>
      <c r="J17" s="238">
        <v>0</v>
      </c>
      <c r="K17" s="238">
        <v>2544463</v>
      </c>
      <c r="L17" s="238">
        <v>500000</v>
      </c>
      <c r="M17" s="238">
        <v>0</v>
      </c>
      <c r="N17" s="238">
        <v>0</v>
      </c>
      <c r="O17" s="238">
        <v>0</v>
      </c>
      <c r="P17" s="238">
        <v>0</v>
      </c>
      <c r="Q17" s="238">
        <v>0</v>
      </c>
      <c r="R17" s="238">
        <v>0</v>
      </c>
      <c r="S17" s="297">
        <v>0</v>
      </c>
      <c r="T17" s="297"/>
      <c r="U17" s="238">
        <v>0</v>
      </c>
      <c r="V17" s="297">
        <v>0</v>
      </c>
      <c r="W17" s="297"/>
    </row>
    <row r="18" spans="1:23" ht="18.75" customHeight="1">
      <c r="A18" s="237" t="s">
        <v>469</v>
      </c>
      <c r="B18" s="237" t="s">
        <v>161</v>
      </c>
      <c r="C18" s="237" t="s">
        <v>469</v>
      </c>
      <c r="D18" s="296" t="s">
        <v>162</v>
      </c>
      <c r="E18" s="296"/>
      <c r="F18" s="297">
        <v>20661422</v>
      </c>
      <c r="G18" s="297"/>
      <c r="H18" s="238">
        <v>5881707</v>
      </c>
      <c r="I18" s="238">
        <v>5881707</v>
      </c>
      <c r="J18" s="238">
        <v>0</v>
      </c>
      <c r="K18" s="238">
        <v>5881707</v>
      </c>
      <c r="L18" s="238">
        <v>0</v>
      </c>
      <c r="M18" s="238">
        <v>0</v>
      </c>
      <c r="N18" s="238">
        <v>0</v>
      </c>
      <c r="O18" s="238">
        <v>0</v>
      </c>
      <c r="P18" s="238">
        <v>0</v>
      </c>
      <c r="Q18" s="238">
        <v>14779715</v>
      </c>
      <c r="R18" s="238">
        <v>14779715</v>
      </c>
      <c r="S18" s="297">
        <v>0</v>
      </c>
      <c r="T18" s="297"/>
      <c r="U18" s="238">
        <v>0</v>
      </c>
      <c r="V18" s="297">
        <v>0</v>
      </c>
      <c r="W18" s="297"/>
    </row>
    <row r="19" spans="1:23" ht="30.75" customHeight="1">
      <c r="A19" s="237" t="s">
        <v>469</v>
      </c>
      <c r="B19" s="237" t="s">
        <v>190</v>
      </c>
      <c r="C19" s="237" t="s">
        <v>469</v>
      </c>
      <c r="D19" s="296" t="s">
        <v>191</v>
      </c>
      <c r="E19" s="296"/>
      <c r="F19" s="297">
        <v>10000</v>
      </c>
      <c r="G19" s="297"/>
      <c r="H19" s="238">
        <v>10000</v>
      </c>
      <c r="I19" s="238">
        <v>10000</v>
      </c>
      <c r="J19" s="238">
        <v>0</v>
      </c>
      <c r="K19" s="238">
        <v>10000</v>
      </c>
      <c r="L19" s="238">
        <v>0</v>
      </c>
      <c r="M19" s="238">
        <v>0</v>
      </c>
      <c r="N19" s="238">
        <v>0</v>
      </c>
      <c r="O19" s="238">
        <v>0</v>
      </c>
      <c r="P19" s="238">
        <v>0</v>
      </c>
      <c r="Q19" s="238">
        <v>0</v>
      </c>
      <c r="R19" s="238">
        <v>0</v>
      </c>
      <c r="S19" s="297">
        <v>0</v>
      </c>
      <c r="T19" s="297"/>
      <c r="U19" s="238">
        <v>0</v>
      </c>
      <c r="V19" s="297">
        <v>0</v>
      </c>
      <c r="W19" s="297"/>
    </row>
    <row r="20" spans="1:23" ht="20.25" customHeight="1">
      <c r="A20" s="237" t="s">
        <v>469</v>
      </c>
      <c r="B20" s="237" t="s">
        <v>31</v>
      </c>
      <c r="C20" s="237" t="s">
        <v>469</v>
      </c>
      <c r="D20" s="296" t="s">
        <v>32</v>
      </c>
      <c r="E20" s="296"/>
      <c r="F20" s="297">
        <v>10250</v>
      </c>
      <c r="G20" s="297"/>
      <c r="H20" s="238">
        <v>10250</v>
      </c>
      <c r="I20" s="238">
        <v>10250</v>
      </c>
      <c r="J20" s="238">
        <v>2300</v>
      </c>
      <c r="K20" s="238">
        <v>7950</v>
      </c>
      <c r="L20" s="238">
        <v>0</v>
      </c>
      <c r="M20" s="238">
        <v>0</v>
      </c>
      <c r="N20" s="238">
        <v>0</v>
      </c>
      <c r="O20" s="238">
        <v>0</v>
      </c>
      <c r="P20" s="238">
        <v>0</v>
      </c>
      <c r="Q20" s="238">
        <v>0</v>
      </c>
      <c r="R20" s="238">
        <v>0</v>
      </c>
      <c r="S20" s="297">
        <v>0</v>
      </c>
      <c r="T20" s="297"/>
      <c r="U20" s="238">
        <v>0</v>
      </c>
      <c r="V20" s="297">
        <v>0</v>
      </c>
      <c r="W20" s="297"/>
    </row>
    <row r="21" spans="1:23" ht="20.25" customHeight="1">
      <c r="A21" s="237" t="s">
        <v>713</v>
      </c>
      <c r="B21" s="237" t="s">
        <v>469</v>
      </c>
      <c r="C21" s="237" t="s">
        <v>469</v>
      </c>
      <c r="D21" s="296" t="s">
        <v>714</v>
      </c>
      <c r="E21" s="296"/>
      <c r="F21" s="297">
        <v>1575</v>
      </c>
      <c r="G21" s="297"/>
      <c r="H21" s="238">
        <v>1575</v>
      </c>
      <c r="I21" s="238">
        <v>1575</v>
      </c>
      <c r="J21" s="238">
        <v>0</v>
      </c>
      <c r="K21" s="238">
        <v>1575</v>
      </c>
      <c r="L21" s="238">
        <v>0</v>
      </c>
      <c r="M21" s="238">
        <v>0</v>
      </c>
      <c r="N21" s="238">
        <v>0</v>
      </c>
      <c r="O21" s="238">
        <v>0</v>
      </c>
      <c r="P21" s="238">
        <v>0</v>
      </c>
      <c r="Q21" s="238">
        <v>0</v>
      </c>
      <c r="R21" s="238">
        <v>0</v>
      </c>
      <c r="S21" s="297">
        <v>0</v>
      </c>
      <c r="T21" s="297"/>
      <c r="U21" s="238">
        <v>0</v>
      </c>
      <c r="V21" s="297">
        <v>0</v>
      </c>
      <c r="W21" s="297"/>
    </row>
    <row r="22" spans="1:23" ht="27" customHeight="1">
      <c r="A22" s="237" t="s">
        <v>469</v>
      </c>
      <c r="B22" s="237" t="s">
        <v>715</v>
      </c>
      <c r="C22" s="237" t="s">
        <v>469</v>
      </c>
      <c r="D22" s="296" t="s">
        <v>32</v>
      </c>
      <c r="E22" s="296"/>
      <c r="F22" s="297">
        <v>1575</v>
      </c>
      <c r="G22" s="297"/>
      <c r="H22" s="238">
        <v>1575</v>
      </c>
      <c r="I22" s="238">
        <v>1575</v>
      </c>
      <c r="J22" s="238">
        <v>0</v>
      </c>
      <c r="K22" s="238">
        <v>1575</v>
      </c>
      <c r="L22" s="238">
        <v>0</v>
      </c>
      <c r="M22" s="238">
        <v>0</v>
      </c>
      <c r="N22" s="238">
        <v>0</v>
      </c>
      <c r="O22" s="238">
        <v>0</v>
      </c>
      <c r="P22" s="238">
        <v>0</v>
      </c>
      <c r="Q22" s="238">
        <v>0</v>
      </c>
      <c r="R22" s="238">
        <v>0</v>
      </c>
      <c r="S22" s="297">
        <v>0</v>
      </c>
      <c r="T22" s="297"/>
      <c r="U22" s="238">
        <v>0</v>
      </c>
      <c r="V22" s="297">
        <v>0</v>
      </c>
      <c r="W22" s="297"/>
    </row>
    <row r="23" spans="1:23" ht="19.5" customHeight="1">
      <c r="A23" s="237" t="s">
        <v>40</v>
      </c>
      <c r="B23" s="237" t="s">
        <v>469</v>
      </c>
      <c r="C23" s="237" t="s">
        <v>469</v>
      </c>
      <c r="D23" s="296" t="s">
        <v>41</v>
      </c>
      <c r="E23" s="296"/>
      <c r="F23" s="297">
        <v>25460432</v>
      </c>
      <c r="G23" s="297"/>
      <c r="H23" s="238">
        <v>314450</v>
      </c>
      <c r="I23" s="238">
        <v>314450</v>
      </c>
      <c r="J23" s="238">
        <v>81984</v>
      </c>
      <c r="K23" s="238">
        <v>232466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  <c r="Q23" s="238">
        <v>25145982</v>
      </c>
      <c r="R23" s="238">
        <v>25145982</v>
      </c>
      <c r="S23" s="297">
        <v>0</v>
      </c>
      <c r="T23" s="297"/>
      <c r="U23" s="238">
        <v>0</v>
      </c>
      <c r="V23" s="297">
        <v>0</v>
      </c>
      <c r="W23" s="297"/>
    </row>
    <row r="24" spans="1:23" ht="31.5" customHeight="1">
      <c r="A24" s="237" t="s">
        <v>469</v>
      </c>
      <c r="B24" s="237" t="s">
        <v>42</v>
      </c>
      <c r="C24" s="237" t="s">
        <v>469</v>
      </c>
      <c r="D24" s="296" t="s">
        <v>43</v>
      </c>
      <c r="E24" s="296"/>
      <c r="F24" s="297">
        <v>25460432</v>
      </c>
      <c r="G24" s="297"/>
      <c r="H24" s="238">
        <v>314450</v>
      </c>
      <c r="I24" s="238">
        <v>314450</v>
      </c>
      <c r="J24" s="238">
        <v>81984</v>
      </c>
      <c r="K24" s="238">
        <v>232466</v>
      </c>
      <c r="L24" s="238">
        <v>0</v>
      </c>
      <c r="M24" s="238">
        <v>0</v>
      </c>
      <c r="N24" s="238">
        <v>0</v>
      </c>
      <c r="O24" s="238">
        <v>0</v>
      </c>
      <c r="P24" s="238">
        <v>0</v>
      </c>
      <c r="Q24" s="238">
        <v>25145982</v>
      </c>
      <c r="R24" s="238">
        <v>25145982</v>
      </c>
      <c r="S24" s="297">
        <v>0</v>
      </c>
      <c r="T24" s="297"/>
      <c r="U24" s="238">
        <v>0</v>
      </c>
      <c r="V24" s="297">
        <v>0</v>
      </c>
      <c r="W24" s="297"/>
    </row>
    <row r="25" spans="1:23" ht="15.75" customHeight="1">
      <c r="A25" s="237" t="s">
        <v>50</v>
      </c>
      <c r="B25" s="237" t="s">
        <v>469</v>
      </c>
      <c r="C25" s="237" t="s">
        <v>469</v>
      </c>
      <c r="D25" s="296" t="s">
        <v>51</v>
      </c>
      <c r="E25" s="296"/>
      <c r="F25" s="297">
        <v>1760500</v>
      </c>
      <c r="G25" s="297"/>
      <c r="H25" s="238">
        <v>1682500</v>
      </c>
      <c r="I25" s="238">
        <v>1682500</v>
      </c>
      <c r="J25" s="238">
        <v>944581</v>
      </c>
      <c r="K25" s="238">
        <v>737919</v>
      </c>
      <c r="L25" s="238">
        <v>0</v>
      </c>
      <c r="M25" s="238">
        <v>0</v>
      </c>
      <c r="N25" s="238">
        <v>0</v>
      </c>
      <c r="O25" s="238">
        <v>0</v>
      </c>
      <c r="P25" s="238">
        <v>0</v>
      </c>
      <c r="Q25" s="238">
        <v>78000</v>
      </c>
      <c r="R25" s="238">
        <v>78000</v>
      </c>
      <c r="S25" s="297">
        <v>0</v>
      </c>
      <c r="T25" s="297"/>
      <c r="U25" s="238">
        <v>0</v>
      </c>
      <c r="V25" s="297">
        <v>0</v>
      </c>
      <c r="W25" s="297"/>
    </row>
    <row r="26" spans="1:23" ht="28.5" customHeight="1">
      <c r="A26" s="237" t="s">
        <v>469</v>
      </c>
      <c r="B26" s="237" t="s">
        <v>52</v>
      </c>
      <c r="C26" s="237" t="s">
        <v>469</v>
      </c>
      <c r="D26" s="296" t="s">
        <v>53</v>
      </c>
      <c r="E26" s="296"/>
      <c r="F26" s="297">
        <v>1070000</v>
      </c>
      <c r="G26" s="297"/>
      <c r="H26" s="238">
        <v>992000</v>
      </c>
      <c r="I26" s="238">
        <v>992000</v>
      </c>
      <c r="J26" s="238">
        <v>370000</v>
      </c>
      <c r="K26" s="238">
        <v>622000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78000</v>
      </c>
      <c r="R26" s="238">
        <v>78000</v>
      </c>
      <c r="S26" s="297">
        <v>0</v>
      </c>
      <c r="T26" s="297"/>
      <c r="U26" s="238">
        <v>0</v>
      </c>
      <c r="V26" s="297">
        <v>0</v>
      </c>
      <c r="W26" s="297"/>
    </row>
    <row r="27" spans="1:23" ht="20.25" customHeight="1">
      <c r="A27" s="237" t="s">
        <v>469</v>
      </c>
      <c r="B27" s="237" t="s">
        <v>57</v>
      </c>
      <c r="C27" s="237" t="s">
        <v>469</v>
      </c>
      <c r="D27" s="296" t="s">
        <v>58</v>
      </c>
      <c r="E27" s="296"/>
      <c r="F27" s="297">
        <v>680000</v>
      </c>
      <c r="G27" s="297"/>
      <c r="H27" s="238">
        <v>680000</v>
      </c>
      <c r="I27" s="238">
        <v>680000</v>
      </c>
      <c r="J27" s="238">
        <v>574581</v>
      </c>
      <c r="K27" s="238">
        <v>105419</v>
      </c>
      <c r="L27" s="238">
        <v>0</v>
      </c>
      <c r="M27" s="238">
        <v>0</v>
      </c>
      <c r="N27" s="238">
        <v>0</v>
      </c>
      <c r="O27" s="238">
        <v>0</v>
      </c>
      <c r="P27" s="238">
        <v>0</v>
      </c>
      <c r="Q27" s="238">
        <v>0</v>
      </c>
      <c r="R27" s="238">
        <v>0</v>
      </c>
      <c r="S27" s="297">
        <v>0</v>
      </c>
      <c r="T27" s="297"/>
      <c r="U27" s="238">
        <v>0</v>
      </c>
      <c r="V27" s="297">
        <v>0</v>
      </c>
      <c r="W27" s="297"/>
    </row>
    <row r="28" spans="1:23" ht="19.5" customHeight="1">
      <c r="A28" s="237" t="s">
        <v>469</v>
      </c>
      <c r="B28" s="237" t="s">
        <v>59</v>
      </c>
      <c r="C28" s="237" t="s">
        <v>469</v>
      </c>
      <c r="D28" s="296" t="s">
        <v>32</v>
      </c>
      <c r="E28" s="296"/>
      <c r="F28" s="297">
        <v>10500</v>
      </c>
      <c r="G28" s="297"/>
      <c r="H28" s="238">
        <v>10500</v>
      </c>
      <c r="I28" s="238">
        <v>10500</v>
      </c>
      <c r="J28" s="238">
        <v>0</v>
      </c>
      <c r="K28" s="238">
        <v>10500</v>
      </c>
      <c r="L28" s="238">
        <v>0</v>
      </c>
      <c r="M28" s="238">
        <v>0</v>
      </c>
      <c r="N28" s="238">
        <v>0</v>
      </c>
      <c r="O28" s="238">
        <v>0</v>
      </c>
      <c r="P28" s="238">
        <v>0</v>
      </c>
      <c r="Q28" s="238">
        <v>0</v>
      </c>
      <c r="R28" s="238">
        <v>0</v>
      </c>
      <c r="S28" s="297">
        <v>0</v>
      </c>
      <c r="T28" s="297"/>
      <c r="U28" s="238">
        <v>0</v>
      </c>
      <c r="V28" s="297">
        <v>0</v>
      </c>
      <c r="W28" s="297"/>
    </row>
    <row r="29" spans="1:23" ht="18.75" customHeight="1">
      <c r="A29" s="237" t="s">
        <v>62</v>
      </c>
      <c r="B29" s="237" t="s">
        <v>469</v>
      </c>
      <c r="C29" s="237" t="s">
        <v>469</v>
      </c>
      <c r="D29" s="296" t="s">
        <v>63</v>
      </c>
      <c r="E29" s="296"/>
      <c r="F29" s="297">
        <v>17718278</v>
      </c>
      <c r="G29" s="297"/>
      <c r="H29" s="238">
        <v>17566438</v>
      </c>
      <c r="I29" s="238">
        <v>17009938</v>
      </c>
      <c r="J29" s="238">
        <v>12746036</v>
      </c>
      <c r="K29" s="238">
        <v>4263902</v>
      </c>
      <c r="L29" s="238">
        <v>0</v>
      </c>
      <c r="M29" s="238">
        <v>556500</v>
      </c>
      <c r="N29" s="238">
        <v>0</v>
      </c>
      <c r="O29" s="238">
        <v>0</v>
      </c>
      <c r="P29" s="238">
        <v>0</v>
      </c>
      <c r="Q29" s="238">
        <v>151840</v>
      </c>
      <c r="R29" s="238">
        <v>151840</v>
      </c>
      <c r="S29" s="297">
        <v>0</v>
      </c>
      <c r="T29" s="297"/>
      <c r="U29" s="238">
        <v>0</v>
      </c>
      <c r="V29" s="297">
        <v>0</v>
      </c>
      <c r="W29" s="297"/>
    </row>
    <row r="30" spans="1:23" ht="20.25" customHeight="1">
      <c r="A30" s="237" t="s">
        <v>469</v>
      </c>
      <c r="B30" s="237" t="s">
        <v>192</v>
      </c>
      <c r="C30" s="237" t="s">
        <v>469</v>
      </c>
      <c r="D30" s="296" t="s">
        <v>193</v>
      </c>
      <c r="E30" s="296"/>
      <c r="F30" s="297">
        <v>616100</v>
      </c>
      <c r="G30" s="297"/>
      <c r="H30" s="238">
        <v>616100</v>
      </c>
      <c r="I30" s="238">
        <v>116100</v>
      </c>
      <c r="J30" s="238">
        <v>0</v>
      </c>
      <c r="K30" s="238">
        <v>116100</v>
      </c>
      <c r="L30" s="238">
        <v>0</v>
      </c>
      <c r="M30" s="238">
        <v>500000</v>
      </c>
      <c r="N30" s="238">
        <v>0</v>
      </c>
      <c r="O30" s="238">
        <v>0</v>
      </c>
      <c r="P30" s="238">
        <v>0</v>
      </c>
      <c r="Q30" s="238">
        <v>0</v>
      </c>
      <c r="R30" s="238">
        <v>0</v>
      </c>
      <c r="S30" s="297">
        <v>0</v>
      </c>
      <c r="T30" s="297"/>
      <c r="U30" s="238">
        <v>0</v>
      </c>
      <c r="V30" s="297">
        <v>0</v>
      </c>
      <c r="W30" s="297"/>
    </row>
    <row r="31" spans="1:23" ht="17.25" customHeight="1">
      <c r="A31" s="237" t="s">
        <v>469</v>
      </c>
      <c r="B31" s="237" t="s">
        <v>64</v>
      </c>
      <c r="C31" s="237" t="s">
        <v>469</v>
      </c>
      <c r="D31" s="296" t="s">
        <v>65</v>
      </c>
      <c r="E31" s="296"/>
      <c r="F31" s="297">
        <v>15427989</v>
      </c>
      <c r="G31" s="297"/>
      <c r="H31" s="238">
        <v>15276149</v>
      </c>
      <c r="I31" s="238">
        <v>15219649</v>
      </c>
      <c r="J31" s="238">
        <v>12746036</v>
      </c>
      <c r="K31" s="238">
        <v>2473613</v>
      </c>
      <c r="L31" s="238">
        <v>0</v>
      </c>
      <c r="M31" s="238">
        <v>56500</v>
      </c>
      <c r="N31" s="238">
        <v>0</v>
      </c>
      <c r="O31" s="238">
        <v>0</v>
      </c>
      <c r="P31" s="238">
        <v>0</v>
      </c>
      <c r="Q31" s="238">
        <v>151840</v>
      </c>
      <c r="R31" s="238">
        <v>151840</v>
      </c>
      <c r="S31" s="297">
        <v>0</v>
      </c>
      <c r="T31" s="297"/>
      <c r="U31" s="238">
        <v>0</v>
      </c>
      <c r="V31" s="297">
        <v>0</v>
      </c>
      <c r="W31" s="297"/>
    </row>
    <row r="32" spans="1:23" ht="36.75" customHeight="1">
      <c r="A32" s="237" t="s">
        <v>469</v>
      </c>
      <c r="B32" s="237" t="s">
        <v>194</v>
      </c>
      <c r="C32" s="237" t="s">
        <v>469</v>
      </c>
      <c r="D32" s="296" t="s">
        <v>195</v>
      </c>
      <c r="E32" s="296"/>
      <c r="F32" s="297">
        <v>90000</v>
      </c>
      <c r="G32" s="297"/>
      <c r="H32" s="238">
        <v>90000</v>
      </c>
      <c r="I32" s="238">
        <v>90000</v>
      </c>
      <c r="J32" s="238">
        <v>0</v>
      </c>
      <c r="K32" s="238">
        <v>90000</v>
      </c>
      <c r="L32" s="238">
        <v>0</v>
      </c>
      <c r="M32" s="238">
        <v>0</v>
      </c>
      <c r="N32" s="238">
        <v>0</v>
      </c>
      <c r="O32" s="238">
        <v>0</v>
      </c>
      <c r="P32" s="238">
        <v>0</v>
      </c>
      <c r="Q32" s="238">
        <v>0</v>
      </c>
      <c r="R32" s="238">
        <v>0</v>
      </c>
      <c r="S32" s="297">
        <v>0</v>
      </c>
      <c r="T32" s="297"/>
      <c r="U32" s="238">
        <v>0</v>
      </c>
      <c r="V32" s="297">
        <v>0</v>
      </c>
      <c r="W32" s="297"/>
    </row>
    <row r="33" spans="1:23" ht="17.25" customHeight="1">
      <c r="A33" s="237" t="s">
        <v>469</v>
      </c>
      <c r="B33" s="237" t="s">
        <v>196</v>
      </c>
      <c r="C33" s="237" t="s">
        <v>469</v>
      </c>
      <c r="D33" s="296" t="s">
        <v>32</v>
      </c>
      <c r="E33" s="296"/>
      <c r="F33" s="297">
        <v>1584189</v>
      </c>
      <c r="G33" s="297"/>
      <c r="H33" s="238">
        <v>1584189</v>
      </c>
      <c r="I33" s="238">
        <v>1584189</v>
      </c>
      <c r="J33" s="238">
        <v>0</v>
      </c>
      <c r="K33" s="238">
        <v>1584189</v>
      </c>
      <c r="L33" s="238">
        <v>0</v>
      </c>
      <c r="M33" s="238">
        <v>0</v>
      </c>
      <c r="N33" s="238">
        <v>0</v>
      </c>
      <c r="O33" s="238">
        <v>0</v>
      </c>
      <c r="P33" s="238">
        <v>0</v>
      </c>
      <c r="Q33" s="238">
        <v>0</v>
      </c>
      <c r="R33" s="238">
        <v>0</v>
      </c>
      <c r="S33" s="297">
        <v>0</v>
      </c>
      <c r="T33" s="297"/>
      <c r="U33" s="238">
        <v>0</v>
      </c>
      <c r="V33" s="297">
        <v>0</v>
      </c>
      <c r="W33" s="297"/>
    </row>
    <row r="34" spans="1:23" ht="17.25" customHeight="1">
      <c r="A34" s="237" t="s">
        <v>460</v>
      </c>
      <c r="B34" s="237" t="s">
        <v>469</v>
      </c>
      <c r="C34" s="237" t="s">
        <v>469</v>
      </c>
      <c r="D34" s="296" t="s">
        <v>461</v>
      </c>
      <c r="E34" s="296"/>
      <c r="F34" s="297">
        <v>68311</v>
      </c>
      <c r="G34" s="297"/>
      <c r="H34" s="238">
        <v>68311</v>
      </c>
      <c r="I34" s="238">
        <v>37311</v>
      </c>
      <c r="J34" s="238">
        <v>25300</v>
      </c>
      <c r="K34" s="238">
        <v>12011</v>
      </c>
      <c r="L34" s="238">
        <v>0</v>
      </c>
      <c r="M34" s="238">
        <v>31000</v>
      </c>
      <c r="N34" s="238">
        <v>0</v>
      </c>
      <c r="O34" s="238">
        <v>0</v>
      </c>
      <c r="P34" s="238">
        <v>0</v>
      </c>
      <c r="Q34" s="238">
        <v>0</v>
      </c>
      <c r="R34" s="238">
        <v>0</v>
      </c>
      <c r="S34" s="297">
        <v>0</v>
      </c>
      <c r="T34" s="297"/>
      <c r="U34" s="238">
        <v>0</v>
      </c>
      <c r="V34" s="297">
        <v>0</v>
      </c>
      <c r="W34" s="297"/>
    </row>
    <row r="35" spans="1:23" ht="21" customHeight="1">
      <c r="A35" s="237" t="s">
        <v>469</v>
      </c>
      <c r="B35" s="237" t="s">
        <v>462</v>
      </c>
      <c r="C35" s="237" t="s">
        <v>469</v>
      </c>
      <c r="D35" s="296" t="s">
        <v>463</v>
      </c>
      <c r="E35" s="296"/>
      <c r="F35" s="297">
        <v>68311</v>
      </c>
      <c r="G35" s="297"/>
      <c r="H35" s="238">
        <v>68311</v>
      </c>
      <c r="I35" s="238">
        <v>37311</v>
      </c>
      <c r="J35" s="238">
        <v>25300</v>
      </c>
      <c r="K35" s="238">
        <v>12011</v>
      </c>
      <c r="L35" s="238">
        <v>0</v>
      </c>
      <c r="M35" s="238">
        <v>31000</v>
      </c>
      <c r="N35" s="238">
        <v>0</v>
      </c>
      <c r="O35" s="238">
        <v>0</v>
      </c>
      <c r="P35" s="238">
        <v>0</v>
      </c>
      <c r="Q35" s="238">
        <v>0</v>
      </c>
      <c r="R35" s="238">
        <v>0</v>
      </c>
      <c r="S35" s="297">
        <v>0</v>
      </c>
      <c r="T35" s="297"/>
      <c r="U35" s="238">
        <v>0</v>
      </c>
      <c r="V35" s="297">
        <v>0</v>
      </c>
      <c r="W35" s="297"/>
    </row>
    <row r="36" spans="1:23" ht="41.25" customHeight="1">
      <c r="A36" s="237" t="s">
        <v>69</v>
      </c>
      <c r="B36" s="237" t="s">
        <v>469</v>
      </c>
      <c r="C36" s="237" t="s">
        <v>469</v>
      </c>
      <c r="D36" s="296" t="s">
        <v>70</v>
      </c>
      <c r="E36" s="296"/>
      <c r="F36" s="297">
        <v>6666246</v>
      </c>
      <c r="G36" s="297"/>
      <c r="H36" s="238">
        <v>6666246</v>
      </c>
      <c r="I36" s="238">
        <v>6430363</v>
      </c>
      <c r="J36" s="238">
        <v>5870912</v>
      </c>
      <c r="K36" s="238">
        <v>559451</v>
      </c>
      <c r="L36" s="238">
        <v>0</v>
      </c>
      <c r="M36" s="238">
        <v>235883</v>
      </c>
      <c r="N36" s="238">
        <v>0</v>
      </c>
      <c r="O36" s="238">
        <v>0</v>
      </c>
      <c r="P36" s="238">
        <v>0</v>
      </c>
      <c r="Q36" s="238">
        <v>0</v>
      </c>
      <c r="R36" s="238">
        <v>0</v>
      </c>
      <c r="S36" s="297">
        <v>0</v>
      </c>
      <c r="T36" s="297"/>
      <c r="U36" s="238">
        <v>0</v>
      </c>
      <c r="V36" s="297">
        <v>0</v>
      </c>
      <c r="W36" s="297"/>
    </row>
    <row r="37" spans="1:23" ht="21.75" customHeight="1">
      <c r="A37" s="237" t="s">
        <v>469</v>
      </c>
      <c r="B37" s="237" t="s">
        <v>197</v>
      </c>
      <c r="C37" s="237" t="s">
        <v>469</v>
      </c>
      <c r="D37" s="296" t="s">
        <v>198</v>
      </c>
      <c r="E37" s="296"/>
      <c r="F37" s="297">
        <v>5000</v>
      </c>
      <c r="G37" s="297"/>
      <c r="H37" s="238">
        <v>5000</v>
      </c>
      <c r="I37" s="238">
        <v>5000</v>
      </c>
      <c r="J37" s="238">
        <v>0</v>
      </c>
      <c r="K37" s="238">
        <v>5000</v>
      </c>
      <c r="L37" s="238">
        <v>0</v>
      </c>
      <c r="M37" s="238">
        <v>0</v>
      </c>
      <c r="N37" s="238">
        <v>0</v>
      </c>
      <c r="O37" s="238">
        <v>0</v>
      </c>
      <c r="P37" s="238">
        <v>0</v>
      </c>
      <c r="Q37" s="238">
        <v>0</v>
      </c>
      <c r="R37" s="238">
        <v>0</v>
      </c>
      <c r="S37" s="297">
        <v>0</v>
      </c>
      <c r="T37" s="297"/>
      <c r="U37" s="238">
        <v>0</v>
      </c>
      <c r="V37" s="297">
        <v>0</v>
      </c>
      <c r="W37" s="297"/>
    </row>
    <row r="38" spans="1:23" ht="39" customHeight="1">
      <c r="A38" s="237" t="s">
        <v>469</v>
      </c>
      <c r="B38" s="237" t="s">
        <v>71</v>
      </c>
      <c r="C38" s="237" t="s">
        <v>469</v>
      </c>
      <c r="D38" s="296" t="s">
        <v>72</v>
      </c>
      <c r="E38" s="296"/>
      <c r="F38" s="297">
        <v>6396246</v>
      </c>
      <c r="G38" s="297"/>
      <c r="H38" s="238">
        <v>6396246</v>
      </c>
      <c r="I38" s="238">
        <v>6170363</v>
      </c>
      <c r="J38" s="238">
        <v>5870912</v>
      </c>
      <c r="K38" s="238">
        <v>299451</v>
      </c>
      <c r="L38" s="238">
        <v>0</v>
      </c>
      <c r="M38" s="238">
        <v>225883</v>
      </c>
      <c r="N38" s="238">
        <v>0</v>
      </c>
      <c r="O38" s="238">
        <v>0</v>
      </c>
      <c r="P38" s="238">
        <v>0</v>
      </c>
      <c r="Q38" s="238">
        <v>0</v>
      </c>
      <c r="R38" s="238">
        <v>0</v>
      </c>
      <c r="S38" s="297">
        <v>0</v>
      </c>
      <c r="T38" s="297"/>
      <c r="U38" s="238">
        <v>0</v>
      </c>
      <c r="V38" s="297">
        <v>0</v>
      </c>
      <c r="W38" s="297"/>
    </row>
    <row r="39" spans="1:23" ht="19.5" customHeight="1">
      <c r="A39" s="237" t="s">
        <v>469</v>
      </c>
      <c r="B39" s="237" t="s">
        <v>199</v>
      </c>
      <c r="C39" s="237" t="s">
        <v>469</v>
      </c>
      <c r="D39" s="296" t="s">
        <v>200</v>
      </c>
      <c r="E39" s="296"/>
      <c r="F39" s="297">
        <v>235000</v>
      </c>
      <c r="G39" s="297"/>
      <c r="H39" s="238">
        <v>235000</v>
      </c>
      <c r="I39" s="238">
        <v>235000</v>
      </c>
      <c r="J39" s="238">
        <v>0</v>
      </c>
      <c r="K39" s="238">
        <v>235000</v>
      </c>
      <c r="L39" s="238">
        <v>0</v>
      </c>
      <c r="M39" s="238">
        <v>0</v>
      </c>
      <c r="N39" s="238">
        <v>0</v>
      </c>
      <c r="O39" s="238">
        <v>0</v>
      </c>
      <c r="P39" s="238">
        <v>0</v>
      </c>
      <c r="Q39" s="238">
        <v>0</v>
      </c>
      <c r="R39" s="238">
        <v>0</v>
      </c>
      <c r="S39" s="297">
        <v>0</v>
      </c>
      <c r="T39" s="297"/>
      <c r="U39" s="238">
        <v>0</v>
      </c>
      <c r="V39" s="297">
        <v>0</v>
      </c>
      <c r="W39" s="297"/>
    </row>
    <row r="40" spans="1:23" ht="21" customHeight="1">
      <c r="A40" s="237" t="s">
        <v>469</v>
      </c>
      <c r="B40" s="237" t="s">
        <v>201</v>
      </c>
      <c r="C40" s="237" t="s">
        <v>469</v>
      </c>
      <c r="D40" s="296" t="s">
        <v>32</v>
      </c>
      <c r="E40" s="296"/>
      <c r="F40" s="297">
        <v>30000</v>
      </c>
      <c r="G40" s="297"/>
      <c r="H40" s="238">
        <v>30000</v>
      </c>
      <c r="I40" s="238">
        <v>20000</v>
      </c>
      <c r="J40" s="238">
        <v>0</v>
      </c>
      <c r="K40" s="238">
        <v>20000</v>
      </c>
      <c r="L40" s="238">
        <v>0</v>
      </c>
      <c r="M40" s="238">
        <v>10000</v>
      </c>
      <c r="N40" s="238">
        <v>0</v>
      </c>
      <c r="O40" s="238">
        <v>0</v>
      </c>
      <c r="P40" s="238">
        <v>0</v>
      </c>
      <c r="Q40" s="238">
        <v>0</v>
      </c>
      <c r="R40" s="238">
        <v>0</v>
      </c>
      <c r="S40" s="297">
        <v>0</v>
      </c>
      <c r="T40" s="297"/>
      <c r="U40" s="238">
        <v>0</v>
      </c>
      <c r="V40" s="297">
        <v>0</v>
      </c>
      <c r="W40" s="297"/>
    </row>
    <row r="41" spans="1:23" ht="21.75" customHeight="1">
      <c r="A41" s="237" t="s">
        <v>73</v>
      </c>
      <c r="B41" s="237" t="s">
        <v>469</v>
      </c>
      <c r="C41" s="237" t="s">
        <v>469</v>
      </c>
      <c r="D41" s="296" t="s">
        <v>74</v>
      </c>
      <c r="E41" s="296"/>
      <c r="F41" s="297">
        <v>140712</v>
      </c>
      <c r="G41" s="297"/>
      <c r="H41" s="238">
        <v>140712</v>
      </c>
      <c r="I41" s="238">
        <v>72466.68</v>
      </c>
      <c r="J41" s="238">
        <v>0</v>
      </c>
      <c r="K41" s="238">
        <v>72466.68</v>
      </c>
      <c r="L41" s="238">
        <v>68245.32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97">
        <v>0</v>
      </c>
      <c r="T41" s="297"/>
      <c r="U41" s="238">
        <v>0</v>
      </c>
      <c r="V41" s="297">
        <v>0</v>
      </c>
      <c r="W41" s="297"/>
    </row>
    <row r="42" spans="1:23" ht="24.75" customHeight="1">
      <c r="A42" s="237" t="s">
        <v>469</v>
      </c>
      <c r="B42" s="237" t="s">
        <v>75</v>
      </c>
      <c r="C42" s="237" t="s">
        <v>469</v>
      </c>
      <c r="D42" s="296" t="s">
        <v>76</v>
      </c>
      <c r="E42" s="296"/>
      <c r="F42" s="297">
        <v>140712</v>
      </c>
      <c r="G42" s="297"/>
      <c r="H42" s="238">
        <v>140712</v>
      </c>
      <c r="I42" s="238">
        <v>72466.68</v>
      </c>
      <c r="J42" s="238">
        <v>0</v>
      </c>
      <c r="K42" s="238">
        <v>72466.68</v>
      </c>
      <c r="L42" s="238">
        <v>68245.32</v>
      </c>
      <c r="M42" s="238">
        <v>0</v>
      </c>
      <c r="N42" s="238">
        <v>0</v>
      </c>
      <c r="O42" s="238">
        <v>0</v>
      </c>
      <c r="P42" s="238">
        <v>0</v>
      </c>
      <c r="Q42" s="238">
        <v>0</v>
      </c>
      <c r="R42" s="238">
        <v>0</v>
      </c>
      <c r="S42" s="297">
        <v>0</v>
      </c>
      <c r="T42" s="297"/>
      <c r="U42" s="238">
        <v>0</v>
      </c>
      <c r="V42" s="297">
        <v>0</v>
      </c>
      <c r="W42" s="297"/>
    </row>
    <row r="43" spans="1:23" ht="21.75" customHeight="1">
      <c r="A43" s="237" t="s">
        <v>202</v>
      </c>
      <c r="B43" s="237" t="s">
        <v>469</v>
      </c>
      <c r="C43" s="237" t="s">
        <v>469</v>
      </c>
      <c r="D43" s="296" t="s">
        <v>203</v>
      </c>
      <c r="E43" s="296"/>
      <c r="F43" s="297">
        <v>771377</v>
      </c>
      <c r="G43" s="297"/>
      <c r="H43" s="238">
        <v>771377</v>
      </c>
      <c r="I43" s="238">
        <v>0</v>
      </c>
      <c r="J43" s="238">
        <v>0</v>
      </c>
      <c r="K43" s="238">
        <v>0</v>
      </c>
      <c r="L43" s="238">
        <v>0</v>
      </c>
      <c r="M43" s="238">
        <v>0</v>
      </c>
      <c r="N43" s="238">
        <v>0</v>
      </c>
      <c r="O43" s="238">
        <v>771377</v>
      </c>
      <c r="P43" s="238">
        <v>0</v>
      </c>
      <c r="Q43" s="238">
        <v>0</v>
      </c>
      <c r="R43" s="238">
        <v>0</v>
      </c>
      <c r="S43" s="297">
        <v>0</v>
      </c>
      <c r="T43" s="297"/>
      <c r="U43" s="238">
        <v>0</v>
      </c>
      <c r="V43" s="297">
        <v>0</v>
      </c>
      <c r="W43" s="297"/>
    </row>
    <row r="44" spans="1:23" ht="72.75" customHeight="1">
      <c r="A44" s="237" t="s">
        <v>469</v>
      </c>
      <c r="B44" s="237" t="s">
        <v>204</v>
      </c>
      <c r="C44" s="237" t="s">
        <v>469</v>
      </c>
      <c r="D44" s="296" t="s">
        <v>205</v>
      </c>
      <c r="E44" s="296"/>
      <c r="F44" s="297">
        <v>771377</v>
      </c>
      <c r="G44" s="297"/>
      <c r="H44" s="238">
        <v>771377</v>
      </c>
      <c r="I44" s="238">
        <v>0</v>
      </c>
      <c r="J44" s="238">
        <v>0</v>
      </c>
      <c r="K44" s="238">
        <v>0</v>
      </c>
      <c r="L44" s="238">
        <v>0</v>
      </c>
      <c r="M44" s="238">
        <v>0</v>
      </c>
      <c r="N44" s="238">
        <v>0</v>
      </c>
      <c r="O44" s="238">
        <v>771377</v>
      </c>
      <c r="P44" s="238">
        <v>0</v>
      </c>
      <c r="Q44" s="238">
        <v>0</v>
      </c>
      <c r="R44" s="238">
        <v>0</v>
      </c>
      <c r="S44" s="297">
        <v>0</v>
      </c>
      <c r="T44" s="297"/>
      <c r="U44" s="238">
        <v>0</v>
      </c>
      <c r="V44" s="297">
        <v>0</v>
      </c>
      <c r="W44" s="297"/>
    </row>
    <row r="45" spans="1:23" ht="19.5" customHeight="1">
      <c r="A45" s="237" t="s">
        <v>93</v>
      </c>
      <c r="B45" s="237" t="s">
        <v>469</v>
      </c>
      <c r="C45" s="237" t="s">
        <v>469</v>
      </c>
      <c r="D45" s="296" t="s">
        <v>94</v>
      </c>
      <c r="E45" s="296"/>
      <c r="F45" s="297">
        <v>1376131</v>
      </c>
      <c r="G45" s="297"/>
      <c r="H45" s="238">
        <v>1376131</v>
      </c>
      <c r="I45" s="238">
        <v>1376131</v>
      </c>
      <c r="J45" s="238">
        <v>0</v>
      </c>
      <c r="K45" s="238">
        <v>1376131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8">
        <v>0</v>
      </c>
      <c r="R45" s="238">
        <v>0</v>
      </c>
      <c r="S45" s="297">
        <v>0</v>
      </c>
      <c r="T45" s="297"/>
      <c r="U45" s="238">
        <v>0</v>
      </c>
      <c r="V45" s="297">
        <v>0</v>
      </c>
      <c r="W45" s="297"/>
    </row>
    <row r="46" spans="1:23" ht="22.5" customHeight="1">
      <c r="A46" s="237" t="s">
        <v>469</v>
      </c>
      <c r="B46" s="237" t="s">
        <v>206</v>
      </c>
      <c r="C46" s="237" t="s">
        <v>469</v>
      </c>
      <c r="D46" s="296" t="s">
        <v>207</v>
      </c>
      <c r="E46" s="296"/>
      <c r="F46" s="297">
        <v>1376131</v>
      </c>
      <c r="G46" s="297"/>
      <c r="H46" s="238">
        <v>1376131</v>
      </c>
      <c r="I46" s="238">
        <v>1376131</v>
      </c>
      <c r="J46" s="238">
        <v>0</v>
      </c>
      <c r="K46" s="238">
        <v>1376131</v>
      </c>
      <c r="L46" s="238">
        <v>0</v>
      </c>
      <c r="M46" s="238">
        <v>0</v>
      </c>
      <c r="N46" s="238">
        <v>0</v>
      </c>
      <c r="O46" s="238">
        <v>0</v>
      </c>
      <c r="P46" s="238">
        <v>0</v>
      </c>
      <c r="Q46" s="238">
        <v>0</v>
      </c>
      <c r="R46" s="238">
        <v>0</v>
      </c>
      <c r="S46" s="297">
        <v>0</v>
      </c>
      <c r="T46" s="297"/>
      <c r="U46" s="238">
        <v>0</v>
      </c>
      <c r="V46" s="297">
        <v>0</v>
      </c>
      <c r="W46" s="297"/>
    </row>
    <row r="47" spans="1:23" ht="20.25" customHeight="1">
      <c r="A47" s="237" t="s">
        <v>107</v>
      </c>
      <c r="B47" s="237" t="s">
        <v>469</v>
      </c>
      <c r="C47" s="237" t="s">
        <v>469</v>
      </c>
      <c r="D47" s="296" t="s">
        <v>108</v>
      </c>
      <c r="E47" s="296"/>
      <c r="F47" s="297">
        <v>36524132.74</v>
      </c>
      <c r="G47" s="297"/>
      <c r="H47" s="238">
        <v>36524132.74</v>
      </c>
      <c r="I47" s="238">
        <v>30926954</v>
      </c>
      <c r="J47" s="238">
        <v>27748480</v>
      </c>
      <c r="K47" s="238">
        <v>3178474</v>
      </c>
      <c r="L47" s="238">
        <v>2974644</v>
      </c>
      <c r="M47" s="238">
        <v>602010</v>
      </c>
      <c r="N47" s="238">
        <v>2020524.74</v>
      </c>
      <c r="O47" s="238">
        <v>0</v>
      </c>
      <c r="P47" s="238">
        <v>0</v>
      </c>
      <c r="Q47" s="238">
        <v>0</v>
      </c>
      <c r="R47" s="238">
        <v>0</v>
      </c>
      <c r="S47" s="297">
        <v>0</v>
      </c>
      <c r="T47" s="297"/>
      <c r="U47" s="238">
        <v>0</v>
      </c>
      <c r="V47" s="297">
        <v>0</v>
      </c>
      <c r="W47" s="297"/>
    </row>
    <row r="48" spans="1:23" ht="33.75" customHeight="1">
      <c r="A48" s="237" t="s">
        <v>469</v>
      </c>
      <c r="B48" s="237" t="s">
        <v>109</v>
      </c>
      <c r="C48" s="237" t="s">
        <v>469</v>
      </c>
      <c r="D48" s="296" t="s">
        <v>110</v>
      </c>
      <c r="E48" s="296"/>
      <c r="F48" s="297">
        <v>4931900</v>
      </c>
      <c r="G48" s="297"/>
      <c r="H48" s="238">
        <v>4931900</v>
      </c>
      <c r="I48" s="238">
        <v>4700300</v>
      </c>
      <c r="J48" s="238">
        <v>4514300</v>
      </c>
      <c r="K48" s="238">
        <v>186000</v>
      </c>
      <c r="L48" s="238">
        <v>0</v>
      </c>
      <c r="M48" s="238">
        <v>231600</v>
      </c>
      <c r="N48" s="238">
        <v>0</v>
      </c>
      <c r="O48" s="238">
        <v>0</v>
      </c>
      <c r="P48" s="238">
        <v>0</v>
      </c>
      <c r="Q48" s="238">
        <v>0</v>
      </c>
      <c r="R48" s="238">
        <v>0</v>
      </c>
      <c r="S48" s="297">
        <v>0</v>
      </c>
      <c r="T48" s="297"/>
      <c r="U48" s="238">
        <v>0</v>
      </c>
      <c r="V48" s="297">
        <v>0</v>
      </c>
      <c r="W48" s="297"/>
    </row>
    <row r="49" spans="1:23" ht="18" customHeight="1">
      <c r="A49" s="237" t="s">
        <v>469</v>
      </c>
      <c r="B49" s="237" t="s">
        <v>208</v>
      </c>
      <c r="C49" s="237" t="s">
        <v>469</v>
      </c>
      <c r="D49" s="296" t="s">
        <v>209</v>
      </c>
      <c r="E49" s="296"/>
      <c r="F49" s="297">
        <v>630810</v>
      </c>
      <c r="G49" s="297"/>
      <c r="H49" s="238">
        <v>630810</v>
      </c>
      <c r="I49" s="238">
        <v>602400</v>
      </c>
      <c r="J49" s="238">
        <v>550500</v>
      </c>
      <c r="K49" s="238">
        <v>51900</v>
      </c>
      <c r="L49" s="238">
        <v>0</v>
      </c>
      <c r="M49" s="238">
        <v>28410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97">
        <v>0</v>
      </c>
      <c r="T49" s="297"/>
      <c r="U49" s="238">
        <v>0</v>
      </c>
      <c r="V49" s="297">
        <v>0</v>
      </c>
      <c r="W49" s="297"/>
    </row>
    <row r="50" spans="1:23" ht="23.25" customHeight="1">
      <c r="A50" s="237" t="s">
        <v>469</v>
      </c>
      <c r="B50" s="237" t="s">
        <v>210</v>
      </c>
      <c r="C50" s="237" t="s">
        <v>469</v>
      </c>
      <c r="D50" s="296" t="s">
        <v>211</v>
      </c>
      <c r="E50" s="296"/>
      <c r="F50" s="297">
        <v>15382278.74</v>
      </c>
      <c r="G50" s="297"/>
      <c r="H50" s="238">
        <v>15382278.74</v>
      </c>
      <c r="I50" s="238">
        <v>12180400</v>
      </c>
      <c r="J50" s="238">
        <v>11112100</v>
      </c>
      <c r="K50" s="238">
        <v>1068300</v>
      </c>
      <c r="L50" s="238">
        <v>1737576</v>
      </c>
      <c r="M50" s="238">
        <v>107800</v>
      </c>
      <c r="N50" s="238">
        <v>1356502.74</v>
      </c>
      <c r="O50" s="238">
        <v>0</v>
      </c>
      <c r="P50" s="238">
        <v>0</v>
      </c>
      <c r="Q50" s="238">
        <v>0</v>
      </c>
      <c r="R50" s="238">
        <v>0</v>
      </c>
      <c r="S50" s="297">
        <v>0</v>
      </c>
      <c r="T50" s="297"/>
      <c r="U50" s="238">
        <v>0</v>
      </c>
      <c r="V50" s="297">
        <v>0</v>
      </c>
      <c r="W50" s="297"/>
    </row>
    <row r="51" spans="1:23" ht="19.5" customHeight="1">
      <c r="A51" s="237" t="s">
        <v>469</v>
      </c>
      <c r="B51" s="237" t="s">
        <v>212</v>
      </c>
      <c r="C51" s="237" t="s">
        <v>469</v>
      </c>
      <c r="D51" s="296" t="s">
        <v>213</v>
      </c>
      <c r="E51" s="296"/>
      <c r="F51" s="297">
        <v>1279800</v>
      </c>
      <c r="G51" s="297"/>
      <c r="H51" s="238">
        <v>1279800</v>
      </c>
      <c r="I51" s="238">
        <v>77800</v>
      </c>
      <c r="J51" s="238">
        <v>66700</v>
      </c>
      <c r="K51" s="238">
        <v>11100</v>
      </c>
      <c r="L51" s="238">
        <v>1200000</v>
      </c>
      <c r="M51" s="238">
        <v>2000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97">
        <v>0</v>
      </c>
      <c r="T51" s="297"/>
      <c r="U51" s="238">
        <v>0</v>
      </c>
      <c r="V51" s="297">
        <v>0</v>
      </c>
      <c r="W51" s="297"/>
    </row>
    <row r="52" spans="1:23" ht="22.5" customHeight="1">
      <c r="A52" s="237" t="s">
        <v>469</v>
      </c>
      <c r="B52" s="237" t="s">
        <v>214</v>
      </c>
      <c r="C52" s="237" t="s">
        <v>469</v>
      </c>
      <c r="D52" s="296" t="s">
        <v>215</v>
      </c>
      <c r="E52" s="296"/>
      <c r="F52" s="297">
        <v>2038500</v>
      </c>
      <c r="G52" s="297"/>
      <c r="H52" s="238">
        <v>2038500</v>
      </c>
      <c r="I52" s="238">
        <v>1985900</v>
      </c>
      <c r="J52" s="238">
        <v>1683200</v>
      </c>
      <c r="K52" s="238">
        <v>302700</v>
      </c>
      <c r="L52" s="238">
        <v>0</v>
      </c>
      <c r="M52" s="238">
        <v>52600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97">
        <v>0</v>
      </c>
      <c r="T52" s="297"/>
      <c r="U52" s="238">
        <v>0</v>
      </c>
      <c r="V52" s="297">
        <v>0</v>
      </c>
      <c r="W52" s="297"/>
    </row>
    <row r="53" spans="1:23" ht="30" customHeight="1">
      <c r="A53" s="237" t="s">
        <v>469</v>
      </c>
      <c r="B53" s="237" t="s">
        <v>216</v>
      </c>
      <c r="C53" s="237" t="s">
        <v>469</v>
      </c>
      <c r="D53" s="296" t="s">
        <v>217</v>
      </c>
      <c r="E53" s="296"/>
      <c r="F53" s="297">
        <v>6680918</v>
      </c>
      <c r="G53" s="297"/>
      <c r="H53" s="238">
        <v>6680918</v>
      </c>
      <c r="I53" s="238">
        <v>6590450</v>
      </c>
      <c r="J53" s="238">
        <v>6083700</v>
      </c>
      <c r="K53" s="238">
        <v>506750</v>
      </c>
      <c r="L53" s="238">
        <v>37068</v>
      </c>
      <c r="M53" s="238">
        <v>53400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97">
        <v>0</v>
      </c>
      <c r="T53" s="297"/>
      <c r="U53" s="238">
        <v>0</v>
      </c>
      <c r="V53" s="297">
        <v>0</v>
      </c>
      <c r="W53" s="297"/>
    </row>
    <row r="54" spans="1:23" ht="21.75" customHeight="1">
      <c r="A54" s="237" t="s">
        <v>469</v>
      </c>
      <c r="B54" s="237" t="s">
        <v>218</v>
      </c>
      <c r="C54" s="237" t="s">
        <v>469</v>
      </c>
      <c r="D54" s="296" t="s">
        <v>219</v>
      </c>
      <c r="E54" s="296"/>
      <c r="F54" s="297">
        <v>2591900</v>
      </c>
      <c r="G54" s="297"/>
      <c r="H54" s="238">
        <v>2591900</v>
      </c>
      <c r="I54" s="238">
        <v>2477900</v>
      </c>
      <c r="J54" s="238">
        <v>2297700</v>
      </c>
      <c r="K54" s="238">
        <v>180200</v>
      </c>
      <c r="L54" s="238">
        <v>0</v>
      </c>
      <c r="M54" s="238">
        <v>114000</v>
      </c>
      <c r="N54" s="238">
        <v>0</v>
      </c>
      <c r="O54" s="238">
        <v>0</v>
      </c>
      <c r="P54" s="238">
        <v>0</v>
      </c>
      <c r="Q54" s="238">
        <v>0</v>
      </c>
      <c r="R54" s="238">
        <v>0</v>
      </c>
      <c r="S54" s="297">
        <v>0</v>
      </c>
      <c r="T54" s="297"/>
      <c r="U54" s="238">
        <v>0</v>
      </c>
      <c r="V54" s="297">
        <v>0</v>
      </c>
      <c r="W54" s="297"/>
    </row>
    <row r="55" spans="1:23" ht="25.5" customHeight="1">
      <c r="A55" s="237" t="s">
        <v>469</v>
      </c>
      <c r="B55" s="237" t="s">
        <v>220</v>
      </c>
      <c r="C55" s="237" t="s">
        <v>469</v>
      </c>
      <c r="D55" s="296" t="s">
        <v>221</v>
      </c>
      <c r="E55" s="296"/>
      <c r="F55" s="297">
        <v>141600</v>
      </c>
      <c r="G55" s="297"/>
      <c r="H55" s="238">
        <v>141600</v>
      </c>
      <c r="I55" s="238">
        <v>141600</v>
      </c>
      <c r="J55" s="238">
        <v>0</v>
      </c>
      <c r="K55" s="238">
        <v>141600</v>
      </c>
      <c r="L55" s="238">
        <v>0</v>
      </c>
      <c r="M55" s="238">
        <v>0</v>
      </c>
      <c r="N55" s="238">
        <v>0</v>
      </c>
      <c r="O55" s="238">
        <v>0</v>
      </c>
      <c r="P55" s="238">
        <v>0</v>
      </c>
      <c r="Q55" s="238">
        <v>0</v>
      </c>
      <c r="R55" s="238">
        <v>0</v>
      </c>
      <c r="S55" s="297">
        <v>0</v>
      </c>
      <c r="T55" s="297"/>
      <c r="U55" s="238">
        <v>0</v>
      </c>
      <c r="V55" s="297">
        <v>0</v>
      </c>
      <c r="W55" s="297"/>
    </row>
    <row r="56" spans="1:23" ht="23.25" customHeight="1">
      <c r="A56" s="237" t="s">
        <v>469</v>
      </c>
      <c r="B56" s="237" t="s">
        <v>222</v>
      </c>
      <c r="C56" s="237" t="s">
        <v>469</v>
      </c>
      <c r="D56" s="296" t="s">
        <v>223</v>
      </c>
      <c r="E56" s="296"/>
      <c r="F56" s="297">
        <v>1083400</v>
      </c>
      <c r="G56" s="297"/>
      <c r="H56" s="238">
        <v>1083400</v>
      </c>
      <c r="I56" s="238">
        <v>1077700</v>
      </c>
      <c r="J56" s="238">
        <v>900600</v>
      </c>
      <c r="K56" s="238">
        <v>177100</v>
      </c>
      <c r="L56" s="238">
        <v>0</v>
      </c>
      <c r="M56" s="238">
        <v>5700</v>
      </c>
      <c r="N56" s="238">
        <v>0</v>
      </c>
      <c r="O56" s="238">
        <v>0</v>
      </c>
      <c r="P56" s="238">
        <v>0</v>
      </c>
      <c r="Q56" s="238">
        <v>0</v>
      </c>
      <c r="R56" s="238">
        <v>0</v>
      </c>
      <c r="S56" s="297">
        <v>0</v>
      </c>
      <c r="T56" s="297"/>
      <c r="U56" s="238">
        <v>0</v>
      </c>
      <c r="V56" s="297">
        <v>0</v>
      </c>
      <c r="W56" s="297"/>
    </row>
    <row r="57" spans="1:23" ht="20.25" customHeight="1">
      <c r="A57" s="237" t="s">
        <v>469</v>
      </c>
      <c r="B57" s="237" t="s">
        <v>224</v>
      </c>
      <c r="C57" s="237" t="s">
        <v>469</v>
      </c>
      <c r="D57" s="296" t="s">
        <v>225</v>
      </c>
      <c r="E57" s="296"/>
      <c r="F57" s="297">
        <v>212900</v>
      </c>
      <c r="G57" s="297"/>
      <c r="H57" s="238">
        <v>212900</v>
      </c>
      <c r="I57" s="238">
        <v>211000</v>
      </c>
      <c r="J57" s="238">
        <v>129000</v>
      </c>
      <c r="K57" s="238">
        <v>82000</v>
      </c>
      <c r="L57" s="238">
        <v>0</v>
      </c>
      <c r="M57" s="238">
        <v>1900</v>
      </c>
      <c r="N57" s="238">
        <v>0</v>
      </c>
      <c r="O57" s="238">
        <v>0</v>
      </c>
      <c r="P57" s="238">
        <v>0</v>
      </c>
      <c r="Q57" s="238">
        <v>0</v>
      </c>
      <c r="R57" s="238">
        <v>0</v>
      </c>
      <c r="S57" s="297">
        <v>0</v>
      </c>
      <c r="T57" s="297"/>
      <c r="U57" s="238">
        <v>0</v>
      </c>
      <c r="V57" s="297">
        <v>0</v>
      </c>
      <c r="W57" s="297"/>
    </row>
    <row r="58" spans="1:23" ht="48.75" customHeight="1">
      <c r="A58" s="237" t="s">
        <v>469</v>
      </c>
      <c r="B58" s="237" t="s">
        <v>226</v>
      </c>
      <c r="C58" s="237" t="s">
        <v>469</v>
      </c>
      <c r="D58" s="296" t="s">
        <v>227</v>
      </c>
      <c r="E58" s="296"/>
      <c r="F58" s="297">
        <v>197000</v>
      </c>
      <c r="G58" s="297"/>
      <c r="H58" s="238">
        <v>197000</v>
      </c>
      <c r="I58" s="238">
        <v>192400</v>
      </c>
      <c r="J58" s="238">
        <v>183000</v>
      </c>
      <c r="K58" s="238">
        <v>9400</v>
      </c>
      <c r="L58" s="238">
        <v>0</v>
      </c>
      <c r="M58" s="238">
        <v>4600</v>
      </c>
      <c r="N58" s="238">
        <v>0</v>
      </c>
      <c r="O58" s="238">
        <v>0</v>
      </c>
      <c r="P58" s="238">
        <v>0</v>
      </c>
      <c r="Q58" s="238">
        <v>0</v>
      </c>
      <c r="R58" s="238">
        <v>0</v>
      </c>
      <c r="S58" s="297">
        <v>0</v>
      </c>
      <c r="T58" s="297"/>
      <c r="U58" s="238">
        <v>0</v>
      </c>
      <c r="V58" s="297">
        <v>0</v>
      </c>
      <c r="W58" s="297"/>
    </row>
    <row r="59" spans="1:23" ht="23.25" customHeight="1">
      <c r="A59" s="237" t="s">
        <v>469</v>
      </c>
      <c r="B59" s="237" t="s">
        <v>228</v>
      </c>
      <c r="C59" s="237" t="s">
        <v>469</v>
      </c>
      <c r="D59" s="296" t="s">
        <v>32</v>
      </c>
      <c r="E59" s="296"/>
      <c r="F59" s="297">
        <v>1353126</v>
      </c>
      <c r="G59" s="297"/>
      <c r="H59" s="238">
        <v>1353126</v>
      </c>
      <c r="I59" s="238">
        <v>689104</v>
      </c>
      <c r="J59" s="238">
        <v>227680</v>
      </c>
      <c r="K59" s="238">
        <v>461424</v>
      </c>
      <c r="L59" s="238">
        <v>0</v>
      </c>
      <c r="M59" s="238">
        <v>0</v>
      </c>
      <c r="N59" s="238">
        <v>664022</v>
      </c>
      <c r="O59" s="238">
        <v>0</v>
      </c>
      <c r="P59" s="238">
        <v>0</v>
      </c>
      <c r="Q59" s="238">
        <v>0</v>
      </c>
      <c r="R59" s="238">
        <v>0</v>
      </c>
      <c r="S59" s="297">
        <v>0</v>
      </c>
      <c r="T59" s="297"/>
      <c r="U59" s="238">
        <v>0</v>
      </c>
      <c r="V59" s="297">
        <v>0</v>
      </c>
      <c r="W59" s="297"/>
    </row>
    <row r="60" spans="1:23" ht="20.25" customHeight="1">
      <c r="A60" s="237" t="s">
        <v>112</v>
      </c>
      <c r="B60" s="237" t="s">
        <v>469</v>
      </c>
      <c r="C60" s="237" t="s">
        <v>469</v>
      </c>
      <c r="D60" s="296" t="s">
        <v>113</v>
      </c>
      <c r="E60" s="296"/>
      <c r="F60" s="297">
        <v>1255592</v>
      </c>
      <c r="G60" s="297"/>
      <c r="H60" s="238">
        <v>77000</v>
      </c>
      <c r="I60" s="238">
        <v>77000</v>
      </c>
      <c r="J60" s="238">
        <v>2000</v>
      </c>
      <c r="K60" s="238">
        <v>75000</v>
      </c>
      <c r="L60" s="238">
        <v>0</v>
      </c>
      <c r="M60" s="238">
        <v>0</v>
      </c>
      <c r="N60" s="238">
        <v>0</v>
      </c>
      <c r="O60" s="238">
        <v>0</v>
      </c>
      <c r="P60" s="238">
        <v>0</v>
      </c>
      <c r="Q60" s="238">
        <v>1178592</v>
      </c>
      <c r="R60" s="238">
        <v>1178592</v>
      </c>
      <c r="S60" s="297">
        <v>0</v>
      </c>
      <c r="T60" s="297"/>
      <c r="U60" s="238">
        <v>0</v>
      </c>
      <c r="V60" s="297">
        <v>0</v>
      </c>
      <c r="W60" s="297"/>
    </row>
    <row r="61" spans="1:23" ht="21.75" customHeight="1">
      <c r="A61" s="237" t="s">
        <v>469</v>
      </c>
      <c r="B61" s="237" t="s">
        <v>686</v>
      </c>
      <c r="C61" s="237" t="s">
        <v>469</v>
      </c>
      <c r="D61" s="296" t="s">
        <v>687</v>
      </c>
      <c r="E61" s="296"/>
      <c r="F61" s="297">
        <v>1168592</v>
      </c>
      <c r="G61" s="297"/>
      <c r="H61" s="238">
        <v>0</v>
      </c>
      <c r="I61" s="238">
        <v>0</v>
      </c>
      <c r="J61" s="238">
        <v>0</v>
      </c>
      <c r="K61" s="238">
        <v>0</v>
      </c>
      <c r="L61" s="238">
        <v>0</v>
      </c>
      <c r="M61" s="238">
        <v>0</v>
      </c>
      <c r="N61" s="238">
        <v>0</v>
      </c>
      <c r="O61" s="238">
        <v>0</v>
      </c>
      <c r="P61" s="238">
        <v>0</v>
      </c>
      <c r="Q61" s="238">
        <v>1168592</v>
      </c>
      <c r="R61" s="238">
        <v>1168592</v>
      </c>
      <c r="S61" s="297">
        <v>0</v>
      </c>
      <c r="T61" s="297"/>
      <c r="U61" s="238">
        <v>0</v>
      </c>
      <c r="V61" s="297">
        <v>0</v>
      </c>
      <c r="W61" s="297"/>
    </row>
    <row r="62" spans="1:23" ht="18" customHeight="1">
      <c r="A62" s="237" t="s">
        <v>469</v>
      </c>
      <c r="B62" s="237" t="s">
        <v>229</v>
      </c>
      <c r="C62" s="237" t="s">
        <v>469</v>
      </c>
      <c r="D62" s="296" t="s">
        <v>230</v>
      </c>
      <c r="E62" s="296"/>
      <c r="F62" s="297">
        <v>45000</v>
      </c>
      <c r="G62" s="297"/>
      <c r="H62" s="238">
        <v>45000</v>
      </c>
      <c r="I62" s="238">
        <v>45000</v>
      </c>
      <c r="J62" s="238">
        <v>0</v>
      </c>
      <c r="K62" s="238">
        <v>45000</v>
      </c>
      <c r="L62" s="238">
        <v>0</v>
      </c>
      <c r="M62" s="238">
        <v>0</v>
      </c>
      <c r="N62" s="238">
        <v>0</v>
      </c>
      <c r="O62" s="238">
        <v>0</v>
      </c>
      <c r="P62" s="238">
        <v>0</v>
      </c>
      <c r="Q62" s="238">
        <v>0</v>
      </c>
      <c r="R62" s="238">
        <v>0</v>
      </c>
      <c r="S62" s="297">
        <v>0</v>
      </c>
      <c r="T62" s="297"/>
      <c r="U62" s="238">
        <v>0</v>
      </c>
      <c r="V62" s="297">
        <v>0</v>
      </c>
      <c r="W62" s="297"/>
    </row>
    <row r="63" spans="1:23" ht="20.25" customHeight="1">
      <c r="A63" s="237" t="s">
        <v>469</v>
      </c>
      <c r="B63" s="237" t="s">
        <v>231</v>
      </c>
      <c r="C63" s="237" t="s">
        <v>469</v>
      </c>
      <c r="D63" s="296" t="s">
        <v>32</v>
      </c>
      <c r="E63" s="296"/>
      <c r="F63" s="297">
        <v>42000</v>
      </c>
      <c r="G63" s="297"/>
      <c r="H63" s="238">
        <v>32000</v>
      </c>
      <c r="I63" s="238">
        <v>32000</v>
      </c>
      <c r="J63" s="238">
        <v>2000</v>
      </c>
      <c r="K63" s="238">
        <v>30000</v>
      </c>
      <c r="L63" s="238">
        <v>0</v>
      </c>
      <c r="M63" s="238">
        <v>0</v>
      </c>
      <c r="N63" s="238">
        <v>0</v>
      </c>
      <c r="O63" s="238">
        <v>0</v>
      </c>
      <c r="P63" s="238">
        <v>0</v>
      </c>
      <c r="Q63" s="238">
        <v>10000</v>
      </c>
      <c r="R63" s="238">
        <v>10000</v>
      </c>
      <c r="S63" s="297">
        <v>0</v>
      </c>
      <c r="T63" s="297"/>
      <c r="U63" s="238">
        <v>0</v>
      </c>
      <c r="V63" s="297">
        <v>0</v>
      </c>
      <c r="W63" s="297"/>
    </row>
    <row r="64" spans="1:23" ht="21.75" customHeight="1">
      <c r="A64" s="237" t="s">
        <v>114</v>
      </c>
      <c r="B64" s="237" t="s">
        <v>469</v>
      </c>
      <c r="C64" s="237" t="s">
        <v>469</v>
      </c>
      <c r="D64" s="296" t="s">
        <v>115</v>
      </c>
      <c r="E64" s="296"/>
      <c r="F64" s="297">
        <v>37875168</v>
      </c>
      <c r="G64" s="297"/>
      <c r="H64" s="238">
        <v>36768452</v>
      </c>
      <c r="I64" s="238">
        <v>36701052</v>
      </c>
      <c r="J64" s="238">
        <v>28832837</v>
      </c>
      <c r="K64" s="238">
        <v>7868215</v>
      </c>
      <c r="L64" s="238">
        <v>0</v>
      </c>
      <c r="M64" s="238">
        <v>67400</v>
      </c>
      <c r="N64" s="238">
        <v>0</v>
      </c>
      <c r="O64" s="238">
        <v>0</v>
      </c>
      <c r="P64" s="238">
        <v>0</v>
      </c>
      <c r="Q64" s="238">
        <v>1106716</v>
      </c>
      <c r="R64" s="238">
        <v>1106716</v>
      </c>
      <c r="S64" s="297">
        <v>0</v>
      </c>
      <c r="T64" s="297"/>
      <c r="U64" s="238">
        <v>0</v>
      </c>
      <c r="V64" s="297">
        <v>0</v>
      </c>
      <c r="W64" s="297"/>
    </row>
    <row r="65" spans="1:23" ht="31.5" customHeight="1">
      <c r="A65" s="237" t="s">
        <v>469</v>
      </c>
      <c r="B65" s="237" t="s">
        <v>116</v>
      </c>
      <c r="C65" s="237" t="s">
        <v>469</v>
      </c>
      <c r="D65" s="296" t="s">
        <v>117</v>
      </c>
      <c r="E65" s="296"/>
      <c r="F65" s="297">
        <v>33015593</v>
      </c>
      <c r="G65" s="297"/>
      <c r="H65" s="238">
        <v>32447783</v>
      </c>
      <c r="I65" s="238">
        <v>32384783</v>
      </c>
      <c r="J65" s="238">
        <v>25765253</v>
      </c>
      <c r="K65" s="238">
        <v>6619530</v>
      </c>
      <c r="L65" s="238">
        <v>0</v>
      </c>
      <c r="M65" s="238">
        <v>63000</v>
      </c>
      <c r="N65" s="238">
        <v>0</v>
      </c>
      <c r="O65" s="238">
        <v>0</v>
      </c>
      <c r="P65" s="238">
        <v>0</v>
      </c>
      <c r="Q65" s="238">
        <v>567810</v>
      </c>
      <c r="R65" s="238">
        <v>567810</v>
      </c>
      <c r="S65" s="297">
        <v>0</v>
      </c>
      <c r="T65" s="297"/>
      <c r="U65" s="238">
        <v>0</v>
      </c>
      <c r="V65" s="297">
        <v>0</v>
      </c>
      <c r="W65" s="297"/>
    </row>
    <row r="66" spans="1:23" ht="23.25" customHeight="1">
      <c r="A66" s="237" t="s">
        <v>469</v>
      </c>
      <c r="B66" s="237" t="s">
        <v>123</v>
      </c>
      <c r="C66" s="237" t="s">
        <v>469</v>
      </c>
      <c r="D66" s="296" t="s">
        <v>124</v>
      </c>
      <c r="E66" s="296"/>
      <c r="F66" s="297">
        <v>2466887</v>
      </c>
      <c r="G66" s="297"/>
      <c r="H66" s="238">
        <v>1927981</v>
      </c>
      <c r="I66" s="238">
        <v>1925581</v>
      </c>
      <c r="J66" s="238">
        <v>1236605</v>
      </c>
      <c r="K66" s="238">
        <v>688976</v>
      </c>
      <c r="L66" s="238">
        <v>0</v>
      </c>
      <c r="M66" s="238">
        <v>2400</v>
      </c>
      <c r="N66" s="238">
        <v>0</v>
      </c>
      <c r="O66" s="238">
        <v>0</v>
      </c>
      <c r="P66" s="238">
        <v>0</v>
      </c>
      <c r="Q66" s="238">
        <v>538906</v>
      </c>
      <c r="R66" s="238">
        <v>538906</v>
      </c>
      <c r="S66" s="297">
        <v>0</v>
      </c>
      <c r="T66" s="297"/>
      <c r="U66" s="238">
        <v>0</v>
      </c>
      <c r="V66" s="297">
        <v>0</v>
      </c>
      <c r="W66" s="297"/>
    </row>
    <row r="67" spans="1:23" ht="29.25" customHeight="1">
      <c r="A67" s="237" t="s">
        <v>469</v>
      </c>
      <c r="B67" s="237" t="s">
        <v>232</v>
      </c>
      <c r="C67" s="237" t="s">
        <v>469</v>
      </c>
      <c r="D67" s="296" t="s">
        <v>233</v>
      </c>
      <c r="E67" s="296"/>
      <c r="F67" s="297">
        <v>1472900</v>
      </c>
      <c r="G67" s="297"/>
      <c r="H67" s="238">
        <v>1472900</v>
      </c>
      <c r="I67" s="238">
        <v>1470900</v>
      </c>
      <c r="J67" s="238">
        <v>1253500</v>
      </c>
      <c r="K67" s="238">
        <v>217400</v>
      </c>
      <c r="L67" s="238">
        <v>0</v>
      </c>
      <c r="M67" s="238">
        <v>2000</v>
      </c>
      <c r="N67" s="238">
        <v>0</v>
      </c>
      <c r="O67" s="238">
        <v>0</v>
      </c>
      <c r="P67" s="238">
        <v>0</v>
      </c>
      <c r="Q67" s="238">
        <v>0</v>
      </c>
      <c r="R67" s="238">
        <v>0</v>
      </c>
      <c r="S67" s="297">
        <v>0</v>
      </c>
      <c r="T67" s="297"/>
      <c r="U67" s="238">
        <v>0</v>
      </c>
      <c r="V67" s="297">
        <v>0</v>
      </c>
      <c r="W67" s="297"/>
    </row>
    <row r="68" spans="1:23" ht="57" customHeight="1">
      <c r="A68" s="237" t="s">
        <v>469</v>
      </c>
      <c r="B68" s="237" t="s">
        <v>234</v>
      </c>
      <c r="C68" s="237" t="s">
        <v>469</v>
      </c>
      <c r="D68" s="296" t="s">
        <v>235</v>
      </c>
      <c r="E68" s="296"/>
      <c r="F68" s="297">
        <v>5000</v>
      </c>
      <c r="G68" s="297"/>
      <c r="H68" s="238">
        <v>5000</v>
      </c>
      <c r="I68" s="238">
        <v>5000</v>
      </c>
      <c r="J68" s="238">
        <v>0</v>
      </c>
      <c r="K68" s="238">
        <v>5000</v>
      </c>
      <c r="L68" s="238">
        <v>0</v>
      </c>
      <c r="M68" s="238">
        <v>0</v>
      </c>
      <c r="N68" s="238">
        <v>0</v>
      </c>
      <c r="O68" s="238">
        <v>0</v>
      </c>
      <c r="P68" s="238">
        <v>0</v>
      </c>
      <c r="Q68" s="238">
        <v>0</v>
      </c>
      <c r="R68" s="238">
        <v>0</v>
      </c>
      <c r="S68" s="297">
        <v>0</v>
      </c>
      <c r="T68" s="297"/>
      <c r="U68" s="238">
        <v>0</v>
      </c>
      <c r="V68" s="297">
        <v>0</v>
      </c>
      <c r="W68" s="297"/>
    </row>
    <row r="69" spans="1:23" ht="29.25" customHeight="1">
      <c r="A69" s="237" t="s">
        <v>469</v>
      </c>
      <c r="B69" s="237" t="s">
        <v>125</v>
      </c>
      <c r="C69" s="237" t="s">
        <v>469</v>
      </c>
      <c r="D69" s="296" t="s">
        <v>32</v>
      </c>
      <c r="E69" s="296"/>
      <c r="F69" s="297">
        <v>914788</v>
      </c>
      <c r="G69" s="297"/>
      <c r="H69" s="238">
        <v>914788</v>
      </c>
      <c r="I69" s="238">
        <v>914788</v>
      </c>
      <c r="J69" s="238">
        <v>577479</v>
      </c>
      <c r="K69" s="238">
        <v>337309</v>
      </c>
      <c r="L69" s="238">
        <v>0</v>
      </c>
      <c r="M69" s="238">
        <v>0</v>
      </c>
      <c r="N69" s="238">
        <v>0</v>
      </c>
      <c r="O69" s="238">
        <v>0</v>
      </c>
      <c r="P69" s="238">
        <v>0</v>
      </c>
      <c r="Q69" s="238">
        <v>0</v>
      </c>
      <c r="R69" s="238">
        <v>0</v>
      </c>
      <c r="S69" s="297">
        <v>0</v>
      </c>
      <c r="T69" s="297"/>
      <c r="U69" s="238">
        <v>0</v>
      </c>
      <c r="V69" s="297">
        <v>0</v>
      </c>
      <c r="W69" s="297"/>
    </row>
    <row r="70" spans="1:23" ht="40.5" customHeight="1">
      <c r="A70" s="237" t="s">
        <v>126</v>
      </c>
      <c r="B70" s="237" t="s">
        <v>469</v>
      </c>
      <c r="C70" s="237" t="s">
        <v>469</v>
      </c>
      <c r="D70" s="296" t="s">
        <v>127</v>
      </c>
      <c r="E70" s="296"/>
      <c r="F70" s="297">
        <v>5450818</v>
      </c>
      <c r="G70" s="297"/>
      <c r="H70" s="238">
        <v>5388818</v>
      </c>
      <c r="I70" s="238">
        <v>4780146</v>
      </c>
      <c r="J70" s="238">
        <v>4008212</v>
      </c>
      <c r="K70" s="238">
        <v>771934</v>
      </c>
      <c r="L70" s="238">
        <v>605172</v>
      </c>
      <c r="M70" s="238">
        <v>3500</v>
      </c>
      <c r="N70" s="238">
        <v>0</v>
      </c>
      <c r="O70" s="238">
        <v>0</v>
      </c>
      <c r="P70" s="238">
        <v>0</v>
      </c>
      <c r="Q70" s="238">
        <v>62000</v>
      </c>
      <c r="R70" s="238">
        <v>62000</v>
      </c>
      <c r="S70" s="297">
        <v>0</v>
      </c>
      <c r="T70" s="297"/>
      <c r="U70" s="238">
        <v>0</v>
      </c>
      <c r="V70" s="297">
        <v>0</v>
      </c>
      <c r="W70" s="297"/>
    </row>
    <row r="71" spans="1:23" ht="45.75" customHeight="1">
      <c r="A71" s="237" t="s">
        <v>469</v>
      </c>
      <c r="B71" s="237" t="s">
        <v>128</v>
      </c>
      <c r="C71" s="237" t="s">
        <v>469</v>
      </c>
      <c r="D71" s="296" t="s">
        <v>129</v>
      </c>
      <c r="E71" s="296"/>
      <c r="F71" s="297">
        <v>1345986</v>
      </c>
      <c r="G71" s="297"/>
      <c r="H71" s="238">
        <v>1345986</v>
      </c>
      <c r="I71" s="238">
        <v>740814</v>
      </c>
      <c r="J71" s="238">
        <v>477900</v>
      </c>
      <c r="K71" s="238">
        <v>262914</v>
      </c>
      <c r="L71" s="238">
        <v>605172</v>
      </c>
      <c r="M71" s="238">
        <v>0</v>
      </c>
      <c r="N71" s="238">
        <v>0</v>
      </c>
      <c r="O71" s="238">
        <v>0</v>
      </c>
      <c r="P71" s="238">
        <v>0</v>
      </c>
      <c r="Q71" s="238">
        <v>0</v>
      </c>
      <c r="R71" s="238">
        <v>0</v>
      </c>
      <c r="S71" s="297">
        <v>0</v>
      </c>
      <c r="T71" s="297"/>
      <c r="U71" s="238">
        <v>0</v>
      </c>
      <c r="V71" s="297">
        <v>0</v>
      </c>
      <c r="W71" s="297"/>
    </row>
    <row r="72" spans="1:23" ht="33" customHeight="1">
      <c r="A72" s="237" t="s">
        <v>469</v>
      </c>
      <c r="B72" s="237" t="s">
        <v>132</v>
      </c>
      <c r="C72" s="237" t="s">
        <v>469</v>
      </c>
      <c r="D72" s="296" t="s">
        <v>133</v>
      </c>
      <c r="E72" s="296"/>
      <c r="F72" s="297">
        <v>954832</v>
      </c>
      <c r="G72" s="297"/>
      <c r="H72" s="238">
        <v>954832</v>
      </c>
      <c r="I72" s="238">
        <v>954332</v>
      </c>
      <c r="J72" s="238">
        <v>754812</v>
      </c>
      <c r="K72" s="238">
        <v>199520</v>
      </c>
      <c r="L72" s="238">
        <v>0</v>
      </c>
      <c r="M72" s="238">
        <v>500</v>
      </c>
      <c r="N72" s="238">
        <v>0</v>
      </c>
      <c r="O72" s="238">
        <v>0</v>
      </c>
      <c r="P72" s="238">
        <v>0</v>
      </c>
      <c r="Q72" s="238">
        <v>0</v>
      </c>
      <c r="R72" s="238">
        <v>0</v>
      </c>
      <c r="S72" s="297">
        <v>0</v>
      </c>
      <c r="T72" s="297"/>
      <c r="U72" s="238">
        <v>0</v>
      </c>
      <c r="V72" s="297">
        <v>0</v>
      </c>
      <c r="W72" s="297"/>
    </row>
    <row r="73" spans="1:23" ht="24.75" customHeight="1">
      <c r="A73" s="237" t="s">
        <v>469</v>
      </c>
      <c r="B73" s="237" t="s">
        <v>688</v>
      </c>
      <c r="C73" s="237" t="s">
        <v>469</v>
      </c>
      <c r="D73" s="296" t="s">
        <v>689</v>
      </c>
      <c r="E73" s="296"/>
      <c r="F73" s="297">
        <v>10000</v>
      </c>
      <c r="G73" s="297"/>
      <c r="H73" s="238">
        <v>10000</v>
      </c>
      <c r="I73" s="238">
        <v>10000</v>
      </c>
      <c r="J73" s="238">
        <v>10000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8">
        <v>0</v>
      </c>
      <c r="R73" s="238">
        <v>0</v>
      </c>
      <c r="S73" s="297">
        <v>0</v>
      </c>
      <c r="T73" s="297"/>
      <c r="U73" s="238">
        <v>0</v>
      </c>
      <c r="V73" s="297">
        <v>0</v>
      </c>
      <c r="W73" s="297"/>
    </row>
    <row r="74" spans="1:23" ht="25.5" customHeight="1">
      <c r="A74" s="237" t="s">
        <v>469</v>
      </c>
      <c r="B74" s="237" t="s">
        <v>137</v>
      </c>
      <c r="C74" s="237" t="s">
        <v>469</v>
      </c>
      <c r="D74" s="296" t="s">
        <v>138</v>
      </c>
      <c r="E74" s="296"/>
      <c r="F74" s="297">
        <v>3120000</v>
      </c>
      <c r="G74" s="297"/>
      <c r="H74" s="238">
        <v>3070000</v>
      </c>
      <c r="I74" s="238">
        <v>3067000</v>
      </c>
      <c r="J74" s="238">
        <v>2765500</v>
      </c>
      <c r="K74" s="238">
        <v>301500</v>
      </c>
      <c r="L74" s="238">
        <v>0</v>
      </c>
      <c r="M74" s="238">
        <v>3000</v>
      </c>
      <c r="N74" s="238">
        <v>0</v>
      </c>
      <c r="O74" s="238">
        <v>0</v>
      </c>
      <c r="P74" s="238">
        <v>0</v>
      </c>
      <c r="Q74" s="238">
        <v>50000</v>
      </c>
      <c r="R74" s="238">
        <v>50000</v>
      </c>
      <c r="S74" s="297">
        <v>0</v>
      </c>
      <c r="T74" s="297"/>
      <c r="U74" s="238">
        <v>0</v>
      </c>
      <c r="V74" s="297">
        <v>0</v>
      </c>
      <c r="W74" s="297"/>
    </row>
    <row r="75" spans="1:23" ht="27.75" customHeight="1">
      <c r="A75" s="237" t="s">
        <v>469</v>
      </c>
      <c r="B75" s="237" t="s">
        <v>236</v>
      </c>
      <c r="C75" s="237" t="s">
        <v>469</v>
      </c>
      <c r="D75" s="296" t="s">
        <v>32</v>
      </c>
      <c r="E75" s="296"/>
      <c r="F75" s="297">
        <v>20000</v>
      </c>
      <c r="G75" s="297"/>
      <c r="H75" s="238">
        <v>8000</v>
      </c>
      <c r="I75" s="238">
        <v>8000</v>
      </c>
      <c r="J75" s="238">
        <v>0</v>
      </c>
      <c r="K75" s="238">
        <v>8000</v>
      </c>
      <c r="L75" s="238">
        <v>0</v>
      </c>
      <c r="M75" s="238">
        <v>0</v>
      </c>
      <c r="N75" s="238">
        <v>0</v>
      </c>
      <c r="O75" s="238">
        <v>0</v>
      </c>
      <c r="P75" s="238">
        <v>0</v>
      </c>
      <c r="Q75" s="238">
        <v>12000</v>
      </c>
      <c r="R75" s="238">
        <v>12000</v>
      </c>
      <c r="S75" s="297">
        <v>0</v>
      </c>
      <c r="T75" s="297"/>
      <c r="U75" s="238">
        <v>0</v>
      </c>
      <c r="V75" s="297">
        <v>0</v>
      </c>
      <c r="W75" s="297"/>
    </row>
    <row r="76" spans="1:23" ht="34.5" customHeight="1">
      <c r="A76" s="237" t="s">
        <v>141</v>
      </c>
      <c r="B76" s="237" t="s">
        <v>469</v>
      </c>
      <c r="C76" s="237" t="s">
        <v>469</v>
      </c>
      <c r="D76" s="296" t="s">
        <v>142</v>
      </c>
      <c r="E76" s="296"/>
      <c r="F76" s="297">
        <v>14850951</v>
      </c>
      <c r="G76" s="297"/>
      <c r="H76" s="238">
        <v>11300350</v>
      </c>
      <c r="I76" s="238">
        <v>11050850</v>
      </c>
      <c r="J76" s="238">
        <v>9337450</v>
      </c>
      <c r="K76" s="238">
        <v>1713400</v>
      </c>
      <c r="L76" s="238">
        <v>0</v>
      </c>
      <c r="M76" s="238">
        <v>249500</v>
      </c>
      <c r="N76" s="238">
        <v>0</v>
      </c>
      <c r="O76" s="238">
        <v>0</v>
      </c>
      <c r="P76" s="238">
        <v>0</v>
      </c>
      <c r="Q76" s="238">
        <v>3550601</v>
      </c>
      <c r="R76" s="238">
        <v>3550601</v>
      </c>
      <c r="S76" s="297">
        <v>0</v>
      </c>
      <c r="T76" s="297"/>
      <c r="U76" s="238">
        <v>0</v>
      </c>
      <c r="V76" s="297">
        <v>0</v>
      </c>
      <c r="W76" s="297"/>
    </row>
    <row r="77" spans="1:23" ht="39" customHeight="1">
      <c r="A77" s="237" t="s">
        <v>469</v>
      </c>
      <c r="B77" s="237" t="s">
        <v>143</v>
      </c>
      <c r="C77" s="237" t="s">
        <v>469</v>
      </c>
      <c r="D77" s="296" t="s">
        <v>144</v>
      </c>
      <c r="E77" s="296"/>
      <c r="F77" s="297">
        <v>7207950</v>
      </c>
      <c r="G77" s="297"/>
      <c r="H77" s="238">
        <v>7207950</v>
      </c>
      <c r="I77" s="238">
        <v>7092950</v>
      </c>
      <c r="J77" s="238">
        <v>5841950</v>
      </c>
      <c r="K77" s="238">
        <v>1251000</v>
      </c>
      <c r="L77" s="238">
        <v>0</v>
      </c>
      <c r="M77" s="238">
        <v>115000</v>
      </c>
      <c r="N77" s="238">
        <v>0</v>
      </c>
      <c r="O77" s="238">
        <v>0</v>
      </c>
      <c r="P77" s="238">
        <v>0</v>
      </c>
      <c r="Q77" s="238">
        <v>0</v>
      </c>
      <c r="R77" s="238">
        <v>0</v>
      </c>
      <c r="S77" s="297">
        <v>0</v>
      </c>
      <c r="T77" s="297"/>
      <c r="U77" s="238">
        <v>0</v>
      </c>
      <c r="V77" s="297">
        <v>0</v>
      </c>
      <c r="W77" s="297"/>
    </row>
    <row r="78" spans="1:23" ht="45.75" customHeight="1">
      <c r="A78" s="237" t="s">
        <v>469</v>
      </c>
      <c r="B78" s="237" t="s">
        <v>237</v>
      </c>
      <c r="C78" s="237" t="s">
        <v>469</v>
      </c>
      <c r="D78" s="296" t="s">
        <v>238</v>
      </c>
      <c r="E78" s="296"/>
      <c r="F78" s="297">
        <v>1446600</v>
      </c>
      <c r="G78" s="297"/>
      <c r="H78" s="238">
        <v>1446600</v>
      </c>
      <c r="I78" s="238">
        <v>1421600</v>
      </c>
      <c r="J78" s="238">
        <v>1265300</v>
      </c>
      <c r="K78" s="238">
        <v>156300</v>
      </c>
      <c r="L78" s="238">
        <v>0</v>
      </c>
      <c r="M78" s="238">
        <v>25000</v>
      </c>
      <c r="N78" s="238">
        <v>0</v>
      </c>
      <c r="O78" s="238">
        <v>0</v>
      </c>
      <c r="P78" s="238">
        <v>0</v>
      </c>
      <c r="Q78" s="238">
        <v>0</v>
      </c>
      <c r="R78" s="238">
        <v>0</v>
      </c>
      <c r="S78" s="297">
        <v>0</v>
      </c>
      <c r="T78" s="297"/>
      <c r="U78" s="238">
        <v>0</v>
      </c>
      <c r="V78" s="297">
        <v>0</v>
      </c>
      <c r="W78" s="297"/>
    </row>
    <row r="79" spans="1:23" ht="24.75" customHeight="1">
      <c r="A79" s="237" t="s">
        <v>469</v>
      </c>
      <c r="B79" s="237" t="s">
        <v>239</v>
      </c>
      <c r="C79" s="237" t="s">
        <v>469</v>
      </c>
      <c r="D79" s="296" t="s">
        <v>240</v>
      </c>
      <c r="E79" s="296"/>
      <c r="F79" s="297">
        <v>6101001</v>
      </c>
      <c r="G79" s="297"/>
      <c r="H79" s="238">
        <v>2550400</v>
      </c>
      <c r="I79" s="238">
        <v>2503900</v>
      </c>
      <c r="J79" s="238">
        <v>2223900</v>
      </c>
      <c r="K79" s="238">
        <v>280000</v>
      </c>
      <c r="L79" s="238">
        <v>0</v>
      </c>
      <c r="M79" s="238">
        <v>46500</v>
      </c>
      <c r="N79" s="238">
        <v>0</v>
      </c>
      <c r="O79" s="238">
        <v>0</v>
      </c>
      <c r="P79" s="238">
        <v>0</v>
      </c>
      <c r="Q79" s="238">
        <v>3550601</v>
      </c>
      <c r="R79" s="238">
        <v>3550601</v>
      </c>
      <c r="S79" s="297">
        <v>0</v>
      </c>
      <c r="T79" s="297"/>
      <c r="U79" s="238">
        <v>0</v>
      </c>
      <c r="V79" s="297">
        <v>0</v>
      </c>
      <c r="W79" s="297"/>
    </row>
    <row r="80" spans="1:23" ht="42.75" customHeight="1">
      <c r="A80" s="237" t="s">
        <v>469</v>
      </c>
      <c r="B80" s="237" t="s">
        <v>241</v>
      </c>
      <c r="C80" s="237" t="s">
        <v>469</v>
      </c>
      <c r="D80" s="296" t="s">
        <v>242</v>
      </c>
      <c r="E80" s="296"/>
      <c r="F80" s="297">
        <v>3000</v>
      </c>
      <c r="G80" s="297"/>
      <c r="H80" s="238">
        <v>3000</v>
      </c>
      <c r="I80" s="238">
        <v>0</v>
      </c>
      <c r="J80" s="238">
        <v>0</v>
      </c>
      <c r="K80" s="238">
        <v>0</v>
      </c>
      <c r="L80" s="238">
        <v>0</v>
      </c>
      <c r="M80" s="238">
        <v>3000</v>
      </c>
      <c r="N80" s="238">
        <v>0</v>
      </c>
      <c r="O80" s="238">
        <v>0</v>
      </c>
      <c r="P80" s="238">
        <v>0</v>
      </c>
      <c r="Q80" s="238">
        <v>0</v>
      </c>
      <c r="R80" s="238">
        <v>0</v>
      </c>
      <c r="S80" s="297">
        <v>0</v>
      </c>
      <c r="T80" s="297"/>
      <c r="U80" s="238">
        <v>0</v>
      </c>
      <c r="V80" s="297">
        <v>0</v>
      </c>
      <c r="W80" s="297"/>
    </row>
    <row r="81" spans="1:23" ht="45" customHeight="1">
      <c r="A81" s="237" t="s">
        <v>469</v>
      </c>
      <c r="B81" s="237" t="s">
        <v>243</v>
      </c>
      <c r="C81" s="237" t="s">
        <v>469</v>
      </c>
      <c r="D81" s="296" t="s">
        <v>244</v>
      </c>
      <c r="E81" s="296"/>
      <c r="F81" s="297">
        <v>60000</v>
      </c>
      <c r="G81" s="297"/>
      <c r="H81" s="238">
        <v>60000</v>
      </c>
      <c r="I81" s="238">
        <v>0</v>
      </c>
      <c r="J81" s="238">
        <v>0</v>
      </c>
      <c r="K81" s="238">
        <v>0</v>
      </c>
      <c r="L81" s="238">
        <v>0</v>
      </c>
      <c r="M81" s="238">
        <v>60000</v>
      </c>
      <c r="N81" s="238">
        <v>0</v>
      </c>
      <c r="O81" s="238">
        <v>0</v>
      </c>
      <c r="P81" s="238">
        <v>0</v>
      </c>
      <c r="Q81" s="238">
        <v>0</v>
      </c>
      <c r="R81" s="238">
        <v>0</v>
      </c>
      <c r="S81" s="297">
        <v>0</v>
      </c>
      <c r="T81" s="297"/>
      <c r="U81" s="238">
        <v>0</v>
      </c>
      <c r="V81" s="297">
        <v>0</v>
      </c>
      <c r="W81" s="297"/>
    </row>
    <row r="82" spans="1:23" ht="37.5" customHeight="1">
      <c r="A82" s="237" t="s">
        <v>469</v>
      </c>
      <c r="B82" s="237" t="s">
        <v>245</v>
      </c>
      <c r="C82" s="237" t="s">
        <v>469</v>
      </c>
      <c r="D82" s="296" t="s">
        <v>246</v>
      </c>
      <c r="E82" s="296"/>
      <c r="F82" s="297">
        <v>7300</v>
      </c>
      <c r="G82" s="297"/>
      <c r="H82" s="238">
        <v>7300</v>
      </c>
      <c r="I82" s="238">
        <v>7300</v>
      </c>
      <c r="J82" s="238">
        <v>6300</v>
      </c>
      <c r="K82" s="238">
        <v>1000</v>
      </c>
      <c r="L82" s="238">
        <v>0</v>
      </c>
      <c r="M82" s="238">
        <v>0</v>
      </c>
      <c r="N82" s="238">
        <v>0</v>
      </c>
      <c r="O82" s="238">
        <v>0</v>
      </c>
      <c r="P82" s="238">
        <v>0</v>
      </c>
      <c r="Q82" s="238">
        <v>0</v>
      </c>
      <c r="R82" s="238">
        <v>0</v>
      </c>
      <c r="S82" s="297">
        <v>0</v>
      </c>
      <c r="T82" s="297"/>
      <c r="U82" s="238">
        <v>0</v>
      </c>
      <c r="V82" s="297">
        <v>0</v>
      </c>
      <c r="W82" s="297"/>
    </row>
    <row r="83" spans="1:23" ht="24.75" customHeight="1">
      <c r="A83" s="237" t="s">
        <v>469</v>
      </c>
      <c r="B83" s="237" t="s">
        <v>247</v>
      </c>
      <c r="C83" s="237" t="s">
        <v>469</v>
      </c>
      <c r="D83" s="296" t="s">
        <v>221</v>
      </c>
      <c r="E83" s="296"/>
      <c r="F83" s="297">
        <v>25100</v>
      </c>
      <c r="G83" s="297"/>
      <c r="H83" s="238">
        <v>25100</v>
      </c>
      <c r="I83" s="238">
        <v>25100</v>
      </c>
      <c r="J83" s="238">
        <v>0</v>
      </c>
      <c r="K83" s="238">
        <v>25100</v>
      </c>
      <c r="L83" s="238">
        <v>0</v>
      </c>
      <c r="M83" s="238">
        <v>0</v>
      </c>
      <c r="N83" s="238">
        <v>0</v>
      </c>
      <c r="O83" s="238">
        <v>0</v>
      </c>
      <c r="P83" s="238">
        <v>0</v>
      </c>
      <c r="Q83" s="238">
        <v>0</v>
      </c>
      <c r="R83" s="238">
        <v>0</v>
      </c>
      <c r="S83" s="297">
        <v>0</v>
      </c>
      <c r="T83" s="297"/>
      <c r="U83" s="238">
        <v>0</v>
      </c>
      <c r="V83" s="297">
        <v>0</v>
      </c>
      <c r="W83" s="297"/>
    </row>
    <row r="84" spans="1:23" ht="18" customHeight="1">
      <c r="A84" s="237" t="s">
        <v>147</v>
      </c>
      <c r="B84" s="237" t="s">
        <v>469</v>
      </c>
      <c r="C84" s="237" t="s">
        <v>469</v>
      </c>
      <c r="D84" s="296" t="s">
        <v>148</v>
      </c>
      <c r="E84" s="296"/>
      <c r="F84" s="297">
        <v>11377997</v>
      </c>
      <c r="G84" s="297"/>
      <c r="H84" s="238">
        <v>9448867</v>
      </c>
      <c r="I84" s="238">
        <v>8050619</v>
      </c>
      <c r="J84" s="238">
        <v>5832093</v>
      </c>
      <c r="K84" s="238">
        <v>2218526</v>
      </c>
      <c r="L84" s="238">
        <v>192648</v>
      </c>
      <c r="M84" s="238">
        <v>1205600</v>
      </c>
      <c r="N84" s="238">
        <v>0</v>
      </c>
      <c r="O84" s="238">
        <v>0</v>
      </c>
      <c r="P84" s="238">
        <v>0</v>
      </c>
      <c r="Q84" s="238">
        <v>1929130</v>
      </c>
      <c r="R84" s="238">
        <v>1929130</v>
      </c>
      <c r="S84" s="297">
        <v>0</v>
      </c>
      <c r="T84" s="297"/>
      <c r="U84" s="238">
        <v>0</v>
      </c>
      <c r="V84" s="297">
        <v>0</v>
      </c>
      <c r="W84" s="297"/>
    </row>
    <row r="85" spans="1:23" ht="21" customHeight="1">
      <c r="A85" s="237" t="s">
        <v>469</v>
      </c>
      <c r="B85" s="237" t="s">
        <v>248</v>
      </c>
      <c r="C85" s="237" t="s">
        <v>469</v>
      </c>
      <c r="D85" s="296" t="s">
        <v>249</v>
      </c>
      <c r="E85" s="296"/>
      <c r="F85" s="297">
        <v>500</v>
      </c>
      <c r="G85" s="297"/>
      <c r="H85" s="238">
        <v>500</v>
      </c>
      <c r="I85" s="238">
        <v>500</v>
      </c>
      <c r="J85" s="238">
        <v>0</v>
      </c>
      <c r="K85" s="238">
        <v>500</v>
      </c>
      <c r="L85" s="238">
        <v>0</v>
      </c>
      <c r="M85" s="238">
        <v>0</v>
      </c>
      <c r="N85" s="238">
        <v>0</v>
      </c>
      <c r="O85" s="238">
        <v>0</v>
      </c>
      <c r="P85" s="238">
        <v>0</v>
      </c>
      <c r="Q85" s="238">
        <v>0</v>
      </c>
      <c r="R85" s="238">
        <v>0</v>
      </c>
      <c r="S85" s="297">
        <v>0</v>
      </c>
      <c r="T85" s="297"/>
      <c r="U85" s="238">
        <v>0</v>
      </c>
      <c r="V85" s="297">
        <v>0</v>
      </c>
      <c r="W85" s="297"/>
    </row>
    <row r="86" spans="1:23" ht="18.75" customHeight="1">
      <c r="A86" s="237" t="s">
        <v>469</v>
      </c>
      <c r="B86" s="237" t="s">
        <v>149</v>
      </c>
      <c r="C86" s="237" t="s">
        <v>469</v>
      </c>
      <c r="D86" s="296" t="s">
        <v>150</v>
      </c>
      <c r="E86" s="296"/>
      <c r="F86" s="297">
        <v>1242848</v>
      </c>
      <c r="G86" s="297"/>
      <c r="H86" s="238">
        <v>1242848</v>
      </c>
      <c r="I86" s="238">
        <v>100200</v>
      </c>
      <c r="J86" s="238">
        <v>100200</v>
      </c>
      <c r="K86" s="238">
        <v>0</v>
      </c>
      <c r="L86" s="238">
        <v>192648</v>
      </c>
      <c r="M86" s="238">
        <v>950000</v>
      </c>
      <c r="N86" s="238">
        <v>0</v>
      </c>
      <c r="O86" s="238">
        <v>0</v>
      </c>
      <c r="P86" s="238">
        <v>0</v>
      </c>
      <c r="Q86" s="238">
        <v>0</v>
      </c>
      <c r="R86" s="238">
        <v>0</v>
      </c>
      <c r="S86" s="297">
        <v>0</v>
      </c>
      <c r="T86" s="297"/>
      <c r="U86" s="238">
        <v>0</v>
      </c>
      <c r="V86" s="297">
        <v>0</v>
      </c>
      <c r="W86" s="297"/>
    </row>
    <row r="87" spans="1:23" ht="45.75" customHeight="1">
      <c r="A87" s="237" t="s">
        <v>469</v>
      </c>
      <c r="B87" s="237" t="s">
        <v>153</v>
      </c>
      <c r="C87" s="237" t="s">
        <v>469</v>
      </c>
      <c r="D87" s="296" t="s">
        <v>154</v>
      </c>
      <c r="E87" s="296"/>
      <c r="F87" s="297">
        <v>10134649</v>
      </c>
      <c r="G87" s="297"/>
      <c r="H87" s="238">
        <v>8205519</v>
      </c>
      <c r="I87" s="238">
        <v>7949919</v>
      </c>
      <c r="J87" s="238">
        <v>5731893</v>
      </c>
      <c r="K87" s="238">
        <v>2218026</v>
      </c>
      <c r="L87" s="238">
        <v>0</v>
      </c>
      <c r="M87" s="238">
        <v>255600</v>
      </c>
      <c r="N87" s="238">
        <v>0</v>
      </c>
      <c r="O87" s="238">
        <v>0</v>
      </c>
      <c r="P87" s="238">
        <v>0</v>
      </c>
      <c r="Q87" s="238">
        <v>1929130</v>
      </c>
      <c r="R87" s="238">
        <v>1929130</v>
      </c>
      <c r="S87" s="297">
        <v>0</v>
      </c>
      <c r="T87" s="297"/>
      <c r="U87" s="238">
        <v>0</v>
      </c>
      <c r="V87" s="297">
        <v>0</v>
      </c>
      <c r="W87" s="297"/>
    </row>
    <row r="88" spans="1:23" ht="36" customHeight="1">
      <c r="A88" s="237" t="s">
        <v>155</v>
      </c>
      <c r="B88" s="237" t="s">
        <v>469</v>
      </c>
      <c r="C88" s="237" t="s">
        <v>469</v>
      </c>
      <c r="D88" s="296" t="s">
        <v>156</v>
      </c>
      <c r="E88" s="296"/>
      <c r="F88" s="297">
        <v>557692</v>
      </c>
      <c r="G88" s="297"/>
      <c r="H88" s="238">
        <v>103192</v>
      </c>
      <c r="I88" s="238">
        <v>103192</v>
      </c>
      <c r="J88" s="238">
        <v>0</v>
      </c>
      <c r="K88" s="238">
        <v>103192</v>
      </c>
      <c r="L88" s="238">
        <v>0</v>
      </c>
      <c r="M88" s="238">
        <v>0</v>
      </c>
      <c r="N88" s="238">
        <v>0</v>
      </c>
      <c r="O88" s="238">
        <v>0</v>
      </c>
      <c r="P88" s="238">
        <v>0</v>
      </c>
      <c r="Q88" s="238">
        <v>454500</v>
      </c>
      <c r="R88" s="238">
        <v>454500</v>
      </c>
      <c r="S88" s="297">
        <v>0</v>
      </c>
      <c r="T88" s="297"/>
      <c r="U88" s="238">
        <v>0</v>
      </c>
      <c r="V88" s="297">
        <v>0</v>
      </c>
      <c r="W88" s="297"/>
    </row>
    <row r="89" spans="1:23" ht="68.25" customHeight="1">
      <c r="A89" s="237" t="s">
        <v>469</v>
      </c>
      <c r="B89" s="237" t="s">
        <v>157</v>
      </c>
      <c r="C89" s="237" t="s">
        <v>469</v>
      </c>
      <c r="D89" s="296" t="s">
        <v>158</v>
      </c>
      <c r="E89" s="296"/>
      <c r="F89" s="297">
        <v>508000</v>
      </c>
      <c r="G89" s="297"/>
      <c r="H89" s="238">
        <v>53500</v>
      </c>
      <c r="I89" s="238">
        <v>53500</v>
      </c>
      <c r="J89" s="238">
        <v>0</v>
      </c>
      <c r="K89" s="238">
        <v>53500</v>
      </c>
      <c r="L89" s="238">
        <v>0</v>
      </c>
      <c r="M89" s="238">
        <v>0</v>
      </c>
      <c r="N89" s="238">
        <v>0</v>
      </c>
      <c r="O89" s="238">
        <v>0</v>
      </c>
      <c r="P89" s="238">
        <v>0</v>
      </c>
      <c r="Q89" s="238">
        <v>454500</v>
      </c>
      <c r="R89" s="238">
        <v>454500</v>
      </c>
      <c r="S89" s="297">
        <v>0</v>
      </c>
      <c r="T89" s="297"/>
      <c r="U89" s="238">
        <v>0</v>
      </c>
      <c r="V89" s="297">
        <v>0</v>
      </c>
      <c r="W89" s="297"/>
    </row>
    <row r="90" spans="1:23" ht="20.25" customHeight="1">
      <c r="A90" s="237" t="s">
        <v>469</v>
      </c>
      <c r="B90" s="237" t="s">
        <v>716</v>
      </c>
      <c r="C90" s="237" t="s">
        <v>469</v>
      </c>
      <c r="D90" s="296" t="s">
        <v>32</v>
      </c>
      <c r="E90" s="296"/>
      <c r="F90" s="297">
        <v>49692</v>
      </c>
      <c r="G90" s="297"/>
      <c r="H90" s="238">
        <v>49692</v>
      </c>
      <c r="I90" s="238">
        <v>49692</v>
      </c>
      <c r="J90" s="238">
        <v>0</v>
      </c>
      <c r="K90" s="238">
        <v>49692</v>
      </c>
      <c r="L90" s="238">
        <v>0</v>
      </c>
      <c r="M90" s="238">
        <v>0</v>
      </c>
      <c r="N90" s="238">
        <v>0</v>
      </c>
      <c r="O90" s="238">
        <v>0</v>
      </c>
      <c r="P90" s="238">
        <v>0</v>
      </c>
      <c r="Q90" s="238">
        <v>0</v>
      </c>
      <c r="R90" s="238">
        <v>0</v>
      </c>
      <c r="S90" s="297">
        <v>0</v>
      </c>
      <c r="T90" s="297"/>
      <c r="U90" s="238">
        <v>0</v>
      </c>
      <c r="V90" s="297">
        <v>0</v>
      </c>
      <c r="W90" s="297"/>
    </row>
    <row r="91" spans="1:23" ht="36" customHeight="1">
      <c r="A91" s="237" t="s">
        <v>250</v>
      </c>
      <c r="B91" s="237" t="s">
        <v>469</v>
      </c>
      <c r="C91" s="237" t="s">
        <v>469</v>
      </c>
      <c r="D91" s="296" t="s">
        <v>251</v>
      </c>
      <c r="E91" s="296"/>
      <c r="F91" s="297">
        <v>1978553</v>
      </c>
      <c r="G91" s="297"/>
      <c r="H91" s="238">
        <v>962000</v>
      </c>
      <c r="I91" s="238">
        <v>77000</v>
      </c>
      <c r="J91" s="238">
        <v>5000</v>
      </c>
      <c r="K91" s="238">
        <v>72000</v>
      </c>
      <c r="L91" s="238">
        <v>885000</v>
      </c>
      <c r="M91" s="238">
        <v>0</v>
      </c>
      <c r="N91" s="238">
        <v>0</v>
      </c>
      <c r="O91" s="238">
        <v>0</v>
      </c>
      <c r="P91" s="238">
        <v>0</v>
      </c>
      <c r="Q91" s="238">
        <v>1016553</v>
      </c>
      <c r="R91" s="238">
        <v>1016553</v>
      </c>
      <c r="S91" s="297">
        <v>0</v>
      </c>
      <c r="T91" s="297"/>
      <c r="U91" s="238">
        <v>0</v>
      </c>
      <c r="V91" s="297">
        <v>0</v>
      </c>
      <c r="W91" s="297"/>
    </row>
    <row r="92" spans="1:23" ht="21" customHeight="1">
      <c r="A92" s="237" t="s">
        <v>469</v>
      </c>
      <c r="B92" s="237" t="s">
        <v>252</v>
      </c>
      <c r="C92" s="237" t="s">
        <v>469</v>
      </c>
      <c r="D92" s="296" t="s">
        <v>253</v>
      </c>
      <c r="E92" s="296"/>
      <c r="F92" s="297">
        <v>850000</v>
      </c>
      <c r="G92" s="297"/>
      <c r="H92" s="238">
        <v>850000</v>
      </c>
      <c r="I92" s="238">
        <v>0</v>
      </c>
      <c r="J92" s="238">
        <v>0</v>
      </c>
      <c r="K92" s="238">
        <v>0</v>
      </c>
      <c r="L92" s="238">
        <v>850000</v>
      </c>
      <c r="M92" s="238">
        <v>0</v>
      </c>
      <c r="N92" s="238">
        <v>0</v>
      </c>
      <c r="O92" s="238">
        <v>0</v>
      </c>
      <c r="P92" s="238">
        <v>0</v>
      </c>
      <c r="Q92" s="238">
        <v>0</v>
      </c>
      <c r="R92" s="238">
        <v>0</v>
      </c>
      <c r="S92" s="297">
        <v>0</v>
      </c>
      <c r="T92" s="297"/>
      <c r="U92" s="238">
        <v>0</v>
      </c>
      <c r="V92" s="297">
        <v>0</v>
      </c>
      <c r="W92" s="297"/>
    </row>
    <row r="93" spans="1:23" ht="16.5" customHeight="1">
      <c r="A93" s="237" t="s">
        <v>469</v>
      </c>
      <c r="B93" s="237" t="s">
        <v>254</v>
      </c>
      <c r="C93" s="237" t="s">
        <v>469</v>
      </c>
      <c r="D93" s="296" t="s">
        <v>255</v>
      </c>
      <c r="E93" s="296"/>
      <c r="F93" s="297">
        <v>35000</v>
      </c>
      <c r="G93" s="297"/>
      <c r="H93" s="238">
        <v>35000</v>
      </c>
      <c r="I93" s="238">
        <v>0</v>
      </c>
      <c r="J93" s="238">
        <v>0</v>
      </c>
      <c r="K93" s="238">
        <v>0</v>
      </c>
      <c r="L93" s="238">
        <v>35000</v>
      </c>
      <c r="M93" s="238">
        <v>0</v>
      </c>
      <c r="N93" s="238">
        <v>0</v>
      </c>
      <c r="O93" s="238">
        <v>0</v>
      </c>
      <c r="P93" s="238">
        <v>0</v>
      </c>
      <c r="Q93" s="238">
        <v>0</v>
      </c>
      <c r="R93" s="238">
        <v>0</v>
      </c>
      <c r="S93" s="297">
        <v>0</v>
      </c>
      <c r="T93" s="297"/>
      <c r="U93" s="238">
        <v>0</v>
      </c>
      <c r="V93" s="297">
        <v>0</v>
      </c>
      <c r="W93" s="297"/>
    </row>
    <row r="94" spans="1:23" ht="47.25" customHeight="1">
      <c r="A94" s="237" t="s">
        <v>469</v>
      </c>
      <c r="B94" s="237" t="s">
        <v>679</v>
      </c>
      <c r="C94" s="237" t="s">
        <v>469</v>
      </c>
      <c r="D94" s="296" t="s">
        <v>680</v>
      </c>
      <c r="E94" s="296"/>
      <c r="F94" s="297">
        <v>996553</v>
      </c>
      <c r="G94" s="297"/>
      <c r="H94" s="238">
        <v>0</v>
      </c>
      <c r="I94" s="238">
        <v>0</v>
      </c>
      <c r="J94" s="238">
        <v>0</v>
      </c>
      <c r="K94" s="238">
        <v>0</v>
      </c>
      <c r="L94" s="238">
        <v>0</v>
      </c>
      <c r="M94" s="238">
        <v>0</v>
      </c>
      <c r="N94" s="238">
        <v>0</v>
      </c>
      <c r="O94" s="238">
        <v>0</v>
      </c>
      <c r="P94" s="238">
        <v>0</v>
      </c>
      <c r="Q94" s="238">
        <v>996553</v>
      </c>
      <c r="R94" s="238">
        <v>996553</v>
      </c>
      <c r="S94" s="297">
        <v>0</v>
      </c>
      <c r="T94" s="297"/>
      <c r="U94" s="238">
        <v>0</v>
      </c>
      <c r="V94" s="297">
        <v>0</v>
      </c>
      <c r="W94" s="297"/>
    </row>
    <row r="95" spans="1:23" ht="23.25" customHeight="1">
      <c r="A95" s="237" t="s">
        <v>469</v>
      </c>
      <c r="B95" s="237" t="s">
        <v>256</v>
      </c>
      <c r="C95" s="237" t="s">
        <v>469</v>
      </c>
      <c r="D95" s="296" t="s">
        <v>32</v>
      </c>
      <c r="E95" s="296"/>
      <c r="F95" s="297">
        <v>97000</v>
      </c>
      <c r="G95" s="297"/>
      <c r="H95" s="238">
        <v>77000</v>
      </c>
      <c r="I95" s="238">
        <v>77000</v>
      </c>
      <c r="J95" s="238">
        <v>5000</v>
      </c>
      <c r="K95" s="238">
        <v>72000</v>
      </c>
      <c r="L95" s="238">
        <v>0</v>
      </c>
      <c r="M95" s="238">
        <v>0</v>
      </c>
      <c r="N95" s="238">
        <v>0</v>
      </c>
      <c r="O95" s="238">
        <v>0</v>
      </c>
      <c r="P95" s="238">
        <v>0</v>
      </c>
      <c r="Q95" s="238">
        <v>20000</v>
      </c>
      <c r="R95" s="238">
        <v>20000</v>
      </c>
      <c r="S95" s="297">
        <v>0</v>
      </c>
      <c r="T95" s="297"/>
      <c r="U95" s="238">
        <v>0</v>
      </c>
      <c r="V95" s="297">
        <v>0</v>
      </c>
      <c r="W95" s="297"/>
    </row>
    <row r="96" spans="1:23" ht="21" customHeight="1">
      <c r="A96" s="237" t="s">
        <v>257</v>
      </c>
      <c r="B96" s="237" t="s">
        <v>469</v>
      </c>
      <c r="C96" s="237" t="s">
        <v>469</v>
      </c>
      <c r="D96" s="296" t="s">
        <v>258</v>
      </c>
      <c r="E96" s="296"/>
      <c r="F96" s="297">
        <v>123000</v>
      </c>
      <c r="G96" s="297"/>
      <c r="H96" s="238">
        <v>123000</v>
      </c>
      <c r="I96" s="238">
        <v>123000</v>
      </c>
      <c r="J96" s="238">
        <v>60000</v>
      </c>
      <c r="K96" s="238">
        <v>63000</v>
      </c>
      <c r="L96" s="238">
        <v>0</v>
      </c>
      <c r="M96" s="238">
        <v>0</v>
      </c>
      <c r="N96" s="238">
        <v>0</v>
      </c>
      <c r="O96" s="238">
        <v>0</v>
      </c>
      <c r="P96" s="238">
        <v>0</v>
      </c>
      <c r="Q96" s="238">
        <v>0</v>
      </c>
      <c r="R96" s="238">
        <v>0</v>
      </c>
      <c r="S96" s="297">
        <v>0</v>
      </c>
      <c r="T96" s="297"/>
      <c r="U96" s="238">
        <v>0</v>
      </c>
      <c r="V96" s="297">
        <v>0</v>
      </c>
      <c r="W96" s="297"/>
    </row>
    <row r="97" spans="1:23" ht="31.5" customHeight="1">
      <c r="A97" s="237" t="s">
        <v>469</v>
      </c>
      <c r="B97" s="237" t="s">
        <v>259</v>
      </c>
      <c r="C97" s="237" t="s">
        <v>469</v>
      </c>
      <c r="D97" s="296" t="s">
        <v>260</v>
      </c>
      <c r="E97" s="296"/>
      <c r="F97" s="297">
        <v>120000</v>
      </c>
      <c r="G97" s="297"/>
      <c r="H97" s="238">
        <v>120000</v>
      </c>
      <c r="I97" s="238">
        <v>120000</v>
      </c>
      <c r="J97" s="238">
        <v>60000</v>
      </c>
      <c r="K97" s="238">
        <v>60000</v>
      </c>
      <c r="L97" s="238">
        <v>0</v>
      </c>
      <c r="M97" s="238">
        <v>0</v>
      </c>
      <c r="N97" s="238">
        <v>0</v>
      </c>
      <c r="O97" s="238">
        <v>0</v>
      </c>
      <c r="P97" s="238">
        <v>0</v>
      </c>
      <c r="Q97" s="238">
        <v>0</v>
      </c>
      <c r="R97" s="238">
        <v>0</v>
      </c>
      <c r="S97" s="297">
        <v>0</v>
      </c>
      <c r="T97" s="297"/>
      <c r="U97" s="238">
        <v>0</v>
      </c>
      <c r="V97" s="297">
        <v>0</v>
      </c>
      <c r="W97" s="297"/>
    </row>
    <row r="98" spans="1:23" ht="24.75" customHeight="1">
      <c r="A98" s="237" t="s">
        <v>469</v>
      </c>
      <c r="B98" s="237" t="s">
        <v>261</v>
      </c>
      <c r="C98" s="237" t="s">
        <v>469</v>
      </c>
      <c r="D98" s="296" t="s">
        <v>32</v>
      </c>
      <c r="E98" s="296"/>
      <c r="F98" s="297">
        <v>3000</v>
      </c>
      <c r="G98" s="297"/>
      <c r="H98" s="238">
        <v>3000</v>
      </c>
      <c r="I98" s="238">
        <v>3000</v>
      </c>
      <c r="J98" s="238">
        <v>0</v>
      </c>
      <c r="K98" s="238">
        <v>3000</v>
      </c>
      <c r="L98" s="238">
        <v>0</v>
      </c>
      <c r="M98" s="238">
        <v>0</v>
      </c>
      <c r="N98" s="238">
        <v>0</v>
      </c>
      <c r="O98" s="238">
        <v>0</v>
      </c>
      <c r="P98" s="238">
        <v>0</v>
      </c>
      <c r="Q98" s="238">
        <v>0</v>
      </c>
      <c r="R98" s="238">
        <v>0</v>
      </c>
      <c r="S98" s="297">
        <v>0</v>
      </c>
      <c r="T98" s="297"/>
      <c r="U98" s="238">
        <v>0</v>
      </c>
      <c r="V98" s="297">
        <v>0</v>
      </c>
      <c r="W98" s="297"/>
    </row>
    <row r="99" spans="1:23" ht="24.75" customHeight="1">
      <c r="A99" s="298" t="s">
        <v>262</v>
      </c>
      <c r="B99" s="298"/>
      <c r="C99" s="298"/>
      <c r="D99" s="298"/>
      <c r="E99" s="298"/>
      <c r="F99" s="299">
        <v>187788600.74</v>
      </c>
      <c r="G99" s="299"/>
      <c r="H99" s="239">
        <v>138334971.74</v>
      </c>
      <c r="I99" s="240"/>
      <c r="J99" s="239">
        <v>95504385</v>
      </c>
      <c r="K99" s="239">
        <v>31828582.68</v>
      </c>
      <c r="L99" s="239">
        <v>5255709.32</v>
      </c>
      <c r="M99" s="239">
        <v>2954393</v>
      </c>
      <c r="N99" s="239">
        <v>2020524.74</v>
      </c>
      <c r="O99" s="239">
        <v>771377</v>
      </c>
      <c r="P99" s="239">
        <v>0</v>
      </c>
      <c r="Q99" s="239">
        <v>49453629</v>
      </c>
      <c r="R99" s="239">
        <v>49453629</v>
      </c>
      <c r="S99" s="299">
        <v>0</v>
      </c>
      <c r="T99" s="299"/>
      <c r="U99" s="239">
        <v>0</v>
      </c>
      <c r="V99" s="299">
        <v>0</v>
      </c>
      <c r="W99" s="299"/>
    </row>
  </sheetData>
  <sheetProtection selectLockedCells="1" selectUnlockedCells="1"/>
  <mergeCells count="386">
    <mergeCell ref="F98:G98"/>
    <mergeCell ref="S98:T98"/>
    <mergeCell ref="V98:W98"/>
    <mergeCell ref="D98:E98"/>
    <mergeCell ref="A99:E99"/>
    <mergeCell ref="F99:G99"/>
    <mergeCell ref="S99:T99"/>
    <mergeCell ref="V99:W99"/>
    <mergeCell ref="D96:E96"/>
    <mergeCell ref="D97:E97"/>
    <mergeCell ref="F97:G97"/>
    <mergeCell ref="S97:T97"/>
    <mergeCell ref="V97:W97"/>
    <mergeCell ref="F96:G96"/>
    <mergeCell ref="S96:T96"/>
    <mergeCell ref="V96:W96"/>
    <mergeCell ref="D94:E94"/>
    <mergeCell ref="F94:G94"/>
    <mergeCell ref="S94:T94"/>
    <mergeCell ref="V94:W94"/>
    <mergeCell ref="F95:G95"/>
    <mergeCell ref="S95:T95"/>
    <mergeCell ref="V95:W95"/>
    <mergeCell ref="D95:E95"/>
    <mergeCell ref="D92:E92"/>
    <mergeCell ref="F92:G92"/>
    <mergeCell ref="S92:T92"/>
    <mergeCell ref="V92:W92"/>
    <mergeCell ref="F93:G93"/>
    <mergeCell ref="S93:T93"/>
    <mergeCell ref="V93:W93"/>
    <mergeCell ref="D93:E93"/>
    <mergeCell ref="D90:E90"/>
    <mergeCell ref="F90:G90"/>
    <mergeCell ref="S90:T90"/>
    <mergeCell ref="V90:W90"/>
    <mergeCell ref="D91:E91"/>
    <mergeCell ref="F91:G91"/>
    <mergeCell ref="S91:T91"/>
    <mergeCell ref="V91:W91"/>
    <mergeCell ref="D88:E88"/>
    <mergeCell ref="F88:G88"/>
    <mergeCell ref="S88:T88"/>
    <mergeCell ref="V88:W88"/>
    <mergeCell ref="D89:E89"/>
    <mergeCell ref="F89:G89"/>
    <mergeCell ref="S89:T89"/>
    <mergeCell ref="V89:W89"/>
    <mergeCell ref="D86:E86"/>
    <mergeCell ref="F86:G86"/>
    <mergeCell ref="S86:T86"/>
    <mergeCell ref="V86:W86"/>
    <mergeCell ref="D87:E87"/>
    <mergeCell ref="F87:G87"/>
    <mergeCell ref="S87:T87"/>
    <mergeCell ref="V87:W87"/>
    <mergeCell ref="D84:E84"/>
    <mergeCell ref="F84:G84"/>
    <mergeCell ref="S84:T84"/>
    <mergeCell ref="V84:W84"/>
    <mergeCell ref="D85:E85"/>
    <mergeCell ref="F85:G85"/>
    <mergeCell ref="S85:T85"/>
    <mergeCell ref="V85:W85"/>
    <mergeCell ref="D82:E82"/>
    <mergeCell ref="F82:G82"/>
    <mergeCell ref="S82:T82"/>
    <mergeCell ref="V82:W82"/>
    <mergeCell ref="D83:E83"/>
    <mergeCell ref="F83:G83"/>
    <mergeCell ref="S83:T83"/>
    <mergeCell ref="V83:W83"/>
    <mergeCell ref="D80:E80"/>
    <mergeCell ref="F80:G80"/>
    <mergeCell ref="S80:T80"/>
    <mergeCell ref="V80:W80"/>
    <mergeCell ref="D81:E81"/>
    <mergeCell ref="F81:G81"/>
    <mergeCell ref="S81:T81"/>
    <mergeCell ref="V81:W81"/>
    <mergeCell ref="D78:E78"/>
    <mergeCell ref="F78:G78"/>
    <mergeCell ref="S78:T78"/>
    <mergeCell ref="V78:W78"/>
    <mergeCell ref="D79:E79"/>
    <mergeCell ref="F79:G79"/>
    <mergeCell ref="S79:T79"/>
    <mergeCell ref="V79:W79"/>
    <mergeCell ref="D76:E76"/>
    <mergeCell ref="F76:G76"/>
    <mergeCell ref="S76:T76"/>
    <mergeCell ref="V76:W76"/>
    <mergeCell ref="D77:E77"/>
    <mergeCell ref="F77:G77"/>
    <mergeCell ref="S77:T77"/>
    <mergeCell ref="V77:W77"/>
    <mergeCell ref="D74:E74"/>
    <mergeCell ref="F74:G74"/>
    <mergeCell ref="S74:T74"/>
    <mergeCell ref="V74:W74"/>
    <mergeCell ref="D75:E75"/>
    <mergeCell ref="F75:G75"/>
    <mergeCell ref="S75:T75"/>
    <mergeCell ref="V75:W75"/>
    <mergeCell ref="D72:E72"/>
    <mergeCell ref="F72:G72"/>
    <mergeCell ref="S72:T72"/>
    <mergeCell ref="V72:W72"/>
    <mergeCell ref="D73:E73"/>
    <mergeCell ref="F73:G73"/>
    <mergeCell ref="S73:T73"/>
    <mergeCell ref="V73:W73"/>
    <mergeCell ref="D70:E70"/>
    <mergeCell ref="F70:G70"/>
    <mergeCell ref="S70:T70"/>
    <mergeCell ref="V70:W70"/>
    <mergeCell ref="D71:E71"/>
    <mergeCell ref="F71:G71"/>
    <mergeCell ref="S71:T71"/>
    <mergeCell ref="V71:W71"/>
    <mergeCell ref="D68:E68"/>
    <mergeCell ref="F68:G68"/>
    <mergeCell ref="S68:T68"/>
    <mergeCell ref="V68:W68"/>
    <mergeCell ref="D69:E69"/>
    <mergeCell ref="F69:G69"/>
    <mergeCell ref="S69:T69"/>
    <mergeCell ref="V69:W69"/>
    <mergeCell ref="D66:E66"/>
    <mergeCell ref="F66:G66"/>
    <mergeCell ref="S66:T66"/>
    <mergeCell ref="V66:W66"/>
    <mergeCell ref="D67:E67"/>
    <mergeCell ref="F67:G67"/>
    <mergeCell ref="S67:T67"/>
    <mergeCell ref="V67:W67"/>
    <mergeCell ref="D64:E64"/>
    <mergeCell ref="F64:G64"/>
    <mergeCell ref="S64:T64"/>
    <mergeCell ref="V64:W64"/>
    <mergeCell ref="D65:E65"/>
    <mergeCell ref="F65:G65"/>
    <mergeCell ref="S65:T65"/>
    <mergeCell ref="V65:W65"/>
    <mergeCell ref="D62:E62"/>
    <mergeCell ref="F62:G62"/>
    <mergeCell ref="S62:T62"/>
    <mergeCell ref="V62:W62"/>
    <mergeCell ref="D63:E63"/>
    <mergeCell ref="F63:G63"/>
    <mergeCell ref="S63:T63"/>
    <mergeCell ref="V63:W63"/>
    <mergeCell ref="D60:E60"/>
    <mergeCell ref="F60:G60"/>
    <mergeCell ref="S60:T60"/>
    <mergeCell ref="V60:W60"/>
    <mergeCell ref="D61:E61"/>
    <mergeCell ref="F61:G61"/>
    <mergeCell ref="S61:T61"/>
    <mergeCell ref="V61:W61"/>
    <mergeCell ref="D58:E58"/>
    <mergeCell ref="F58:G58"/>
    <mergeCell ref="S58:T58"/>
    <mergeCell ref="V58:W58"/>
    <mergeCell ref="D59:E59"/>
    <mergeCell ref="F59:G59"/>
    <mergeCell ref="S59:T59"/>
    <mergeCell ref="V59:W59"/>
    <mergeCell ref="D56:E56"/>
    <mergeCell ref="F56:G56"/>
    <mergeCell ref="S56:T56"/>
    <mergeCell ref="V56:W56"/>
    <mergeCell ref="D57:E57"/>
    <mergeCell ref="F57:G57"/>
    <mergeCell ref="S57:T57"/>
    <mergeCell ref="V57:W57"/>
    <mergeCell ref="D54:E54"/>
    <mergeCell ref="F54:G54"/>
    <mergeCell ref="S54:T54"/>
    <mergeCell ref="V54:W54"/>
    <mergeCell ref="D55:E55"/>
    <mergeCell ref="F55:G55"/>
    <mergeCell ref="S55:T55"/>
    <mergeCell ref="V55:W55"/>
    <mergeCell ref="D52:E52"/>
    <mergeCell ref="F52:G52"/>
    <mergeCell ref="S52:T52"/>
    <mergeCell ref="V52:W52"/>
    <mergeCell ref="D53:E53"/>
    <mergeCell ref="F53:G53"/>
    <mergeCell ref="S53:T53"/>
    <mergeCell ref="V53:W53"/>
    <mergeCell ref="D50:E50"/>
    <mergeCell ref="F50:G50"/>
    <mergeCell ref="S50:T50"/>
    <mergeCell ref="V50:W50"/>
    <mergeCell ref="D51:E51"/>
    <mergeCell ref="F51:G51"/>
    <mergeCell ref="S51:T51"/>
    <mergeCell ref="V51:W51"/>
    <mergeCell ref="D48:E48"/>
    <mergeCell ref="F48:G48"/>
    <mergeCell ref="S48:T48"/>
    <mergeCell ref="V48:W48"/>
    <mergeCell ref="D49:E49"/>
    <mergeCell ref="F49:G49"/>
    <mergeCell ref="S49:T49"/>
    <mergeCell ref="V49:W49"/>
    <mergeCell ref="D46:E46"/>
    <mergeCell ref="F46:G46"/>
    <mergeCell ref="S46:T46"/>
    <mergeCell ref="V46:W46"/>
    <mergeCell ref="D47:E47"/>
    <mergeCell ref="F47:G47"/>
    <mergeCell ref="S47:T47"/>
    <mergeCell ref="V47:W47"/>
    <mergeCell ref="D44:E44"/>
    <mergeCell ref="F44:G44"/>
    <mergeCell ref="S44:T44"/>
    <mergeCell ref="V44:W44"/>
    <mergeCell ref="D45:E45"/>
    <mergeCell ref="F45:G45"/>
    <mergeCell ref="S45:T45"/>
    <mergeCell ref="V45:W45"/>
    <mergeCell ref="D42:E42"/>
    <mergeCell ref="F42:G42"/>
    <mergeCell ref="S42:T42"/>
    <mergeCell ref="V42:W42"/>
    <mergeCell ref="D43:E43"/>
    <mergeCell ref="F43:G43"/>
    <mergeCell ref="S43:T43"/>
    <mergeCell ref="V43:W43"/>
    <mergeCell ref="D40:E40"/>
    <mergeCell ref="F40:G40"/>
    <mergeCell ref="S40:T40"/>
    <mergeCell ref="V40:W40"/>
    <mergeCell ref="D41:E41"/>
    <mergeCell ref="F41:G41"/>
    <mergeCell ref="S41:T41"/>
    <mergeCell ref="V41:W41"/>
    <mergeCell ref="D38:E38"/>
    <mergeCell ref="F38:G38"/>
    <mergeCell ref="S38:T38"/>
    <mergeCell ref="V38:W38"/>
    <mergeCell ref="D39:E39"/>
    <mergeCell ref="F39:G39"/>
    <mergeCell ref="S39:T39"/>
    <mergeCell ref="V39:W39"/>
    <mergeCell ref="D36:E36"/>
    <mergeCell ref="F36:G36"/>
    <mergeCell ref="S36:T36"/>
    <mergeCell ref="V36:W36"/>
    <mergeCell ref="D37:E37"/>
    <mergeCell ref="F37:G37"/>
    <mergeCell ref="S37:T37"/>
    <mergeCell ref="V37:W37"/>
    <mergeCell ref="D34:E34"/>
    <mergeCell ref="F34:G34"/>
    <mergeCell ref="S34:T34"/>
    <mergeCell ref="V34:W34"/>
    <mergeCell ref="D35:E35"/>
    <mergeCell ref="F35:G35"/>
    <mergeCell ref="S35:T35"/>
    <mergeCell ref="V35:W35"/>
    <mergeCell ref="D32:E32"/>
    <mergeCell ref="F32:G32"/>
    <mergeCell ref="S32:T32"/>
    <mergeCell ref="V32:W32"/>
    <mergeCell ref="D33:E33"/>
    <mergeCell ref="F33:G33"/>
    <mergeCell ref="S33:T33"/>
    <mergeCell ref="V33:W33"/>
    <mergeCell ref="D30:E30"/>
    <mergeCell ref="F30:G30"/>
    <mergeCell ref="S30:T30"/>
    <mergeCell ref="V30:W30"/>
    <mergeCell ref="D31:E31"/>
    <mergeCell ref="F31:G31"/>
    <mergeCell ref="S31:T31"/>
    <mergeCell ref="V31:W31"/>
    <mergeCell ref="D28:E28"/>
    <mergeCell ref="F28:G28"/>
    <mergeCell ref="S28:T28"/>
    <mergeCell ref="V28:W28"/>
    <mergeCell ref="D29:E29"/>
    <mergeCell ref="F29:G29"/>
    <mergeCell ref="S29:T29"/>
    <mergeCell ref="V29:W29"/>
    <mergeCell ref="D26:E26"/>
    <mergeCell ref="F26:G26"/>
    <mergeCell ref="S26:T26"/>
    <mergeCell ref="V26:W26"/>
    <mergeCell ref="D27:E27"/>
    <mergeCell ref="F27:G27"/>
    <mergeCell ref="S27:T27"/>
    <mergeCell ref="V27:W27"/>
    <mergeCell ref="D24:E24"/>
    <mergeCell ref="F24:G24"/>
    <mergeCell ref="S24:T24"/>
    <mergeCell ref="V24:W24"/>
    <mergeCell ref="D25:E25"/>
    <mergeCell ref="F25:G25"/>
    <mergeCell ref="S25:T25"/>
    <mergeCell ref="V25:W25"/>
    <mergeCell ref="D22:E22"/>
    <mergeCell ref="F22:G22"/>
    <mergeCell ref="S22:T22"/>
    <mergeCell ref="V22:W22"/>
    <mergeCell ref="D23:E23"/>
    <mergeCell ref="F23:G23"/>
    <mergeCell ref="S23:T23"/>
    <mergeCell ref="V23:W23"/>
    <mergeCell ref="D20:E20"/>
    <mergeCell ref="F20:G20"/>
    <mergeCell ref="S20:T20"/>
    <mergeCell ref="V20:W20"/>
    <mergeCell ref="D21:E21"/>
    <mergeCell ref="F21:G21"/>
    <mergeCell ref="S21:T21"/>
    <mergeCell ref="V21:W21"/>
    <mergeCell ref="D18:E18"/>
    <mergeCell ref="F18:G18"/>
    <mergeCell ref="S18:T18"/>
    <mergeCell ref="V18:W18"/>
    <mergeCell ref="D19:E19"/>
    <mergeCell ref="F19:G19"/>
    <mergeCell ref="S19:T19"/>
    <mergeCell ref="V19:W19"/>
    <mergeCell ref="D16:E16"/>
    <mergeCell ref="F16:G16"/>
    <mergeCell ref="S16:T16"/>
    <mergeCell ref="V16:W16"/>
    <mergeCell ref="D17:E17"/>
    <mergeCell ref="F17:G17"/>
    <mergeCell ref="S17:T17"/>
    <mergeCell ref="V17:W17"/>
    <mergeCell ref="D14:E14"/>
    <mergeCell ref="F14:G14"/>
    <mergeCell ref="S14:T14"/>
    <mergeCell ref="V14:W14"/>
    <mergeCell ref="D15:E15"/>
    <mergeCell ref="F15:G15"/>
    <mergeCell ref="S15:T15"/>
    <mergeCell ref="V15:W15"/>
    <mergeCell ref="D12:E12"/>
    <mergeCell ref="F12:G12"/>
    <mergeCell ref="S12:T12"/>
    <mergeCell ref="V12:W12"/>
    <mergeCell ref="D13:E13"/>
    <mergeCell ref="F13:G13"/>
    <mergeCell ref="S13:T13"/>
    <mergeCell ref="V13:W13"/>
    <mergeCell ref="D10:E10"/>
    <mergeCell ref="F10:G10"/>
    <mergeCell ref="S10:T10"/>
    <mergeCell ref="V10:W10"/>
    <mergeCell ref="D11:E11"/>
    <mergeCell ref="F11:G11"/>
    <mergeCell ref="S11:T11"/>
    <mergeCell ref="V11:W11"/>
    <mergeCell ref="P8:P9"/>
    <mergeCell ref="R8:R9"/>
    <mergeCell ref="S8:T8"/>
    <mergeCell ref="U8:U9"/>
    <mergeCell ref="V8:W9"/>
    <mergeCell ref="S9:T9"/>
    <mergeCell ref="H7:H9"/>
    <mergeCell ref="I7:P7"/>
    <mergeCell ref="Q7:Q9"/>
    <mergeCell ref="R7:W7"/>
    <mergeCell ref="I8:I9"/>
    <mergeCell ref="J8:K8"/>
    <mergeCell ref="L8:L9"/>
    <mergeCell ref="M8:M9"/>
    <mergeCell ref="N8:N9"/>
    <mergeCell ref="O8:O9"/>
    <mergeCell ref="N2:W2"/>
    <mergeCell ref="A4:U4"/>
    <mergeCell ref="B5:C5"/>
    <mergeCell ref="E5:U5"/>
    <mergeCell ref="A6:A9"/>
    <mergeCell ref="B6:B9"/>
    <mergeCell ref="C6:C9"/>
    <mergeCell ref="D6:E9"/>
    <mergeCell ref="F6:G9"/>
    <mergeCell ref="H6:W6"/>
  </mergeCells>
  <printOptions/>
  <pageMargins left="0.7" right="0.7" top="0.75" bottom="0.75" header="0.5118055555555555" footer="0.511805555555555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9"/>
  <sheetViews>
    <sheetView zoomScalePageLayoutView="0" workbookViewId="0" topLeftCell="A1">
      <selection activeCell="V12" sqref="V12"/>
    </sheetView>
  </sheetViews>
  <sheetFormatPr defaultColWidth="9.33203125" defaultRowHeight="11.25"/>
  <cols>
    <col min="1" max="1" width="4.16015625" style="1" customWidth="1"/>
    <col min="2" max="2" width="5.66015625" style="1" customWidth="1"/>
    <col min="3" max="3" width="8.16015625" style="1" customWidth="1"/>
    <col min="4" max="4" width="22.16015625" style="1" customWidth="1"/>
    <col min="5" max="5" width="15.33203125" style="1" customWidth="1"/>
    <col min="6" max="6" width="14" style="1" customWidth="1"/>
    <col min="7" max="7" width="13.83203125" style="1" customWidth="1"/>
    <col min="8" max="8" width="12.5" style="1" customWidth="1"/>
    <col min="9" max="9" width="10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12.83203125" style="1" customWidth="1"/>
    <col min="14" max="14" width="13.16015625" style="1" customWidth="1"/>
    <col min="15" max="16384" width="9.33203125" style="1" customWidth="1"/>
  </cols>
  <sheetData>
    <row r="1" spans="1:15" ht="49.5" customHeight="1">
      <c r="A1" s="53"/>
      <c r="B1" s="53"/>
      <c r="C1" s="53"/>
      <c r="D1" s="53"/>
      <c r="E1" s="53"/>
      <c r="F1" s="53"/>
      <c r="G1" s="53"/>
      <c r="H1" s="53"/>
      <c r="I1" s="53"/>
      <c r="J1" s="317" t="s">
        <v>736</v>
      </c>
      <c r="K1" s="317"/>
      <c r="L1" s="317"/>
      <c r="M1" s="317"/>
      <c r="N1" s="317"/>
      <c r="O1" s="317"/>
    </row>
    <row r="2" spans="1:15" ht="12.75" customHeight="1">
      <c r="A2" s="318" t="s">
        <v>502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86"/>
      <c r="O2" s="86"/>
    </row>
    <row r="3" spans="1:15" ht="27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319" t="s">
        <v>0</v>
      </c>
      <c r="N3" s="319"/>
      <c r="O3" s="319"/>
    </row>
    <row r="4" spans="1:15" ht="15" customHeight="1">
      <c r="A4" s="313" t="s">
        <v>263</v>
      </c>
      <c r="B4" s="313" t="s">
        <v>1</v>
      </c>
      <c r="C4" s="313" t="s">
        <v>264</v>
      </c>
      <c r="D4" s="313" t="s">
        <v>265</v>
      </c>
      <c r="E4" s="313" t="s">
        <v>266</v>
      </c>
      <c r="F4" s="305" t="s">
        <v>267</v>
      </c>
      <c r="G4" s="305"/>
      <c r="H4" s="305"/>
      <c r="I4" s="305"/>
      <c r="J4" s="305"/>
      <c r="K4" s="305"/>
      <c r="L4" s="305"/>
      <c r="M4" s="305"/>
      <c r="N4" s="305"/>
      <c r="O4" s="313" t="s">
        <v>268</v>
      </c>
    </row>
    <row r="5" spans="1:15" ht="15" customHeight="1">
      <c r="A5" s="313"/>
      <c r="B5" s="313"/>
      <c r="C5" s="313"/>
      <c r="D5" s="313"/>
      <c r="E5" s="313"/>
      <c r="F5" s="313" t="s">
        <v>503</v>
      </c>
      <c r="G5" s="313" t="s">
        <v>269</v>
      </c>
      <c r="H5" s="313"/>
      <c r="I5" s="313"/>
      <c r="J5" s="313"/>
      <c r="K5" s="313"/>
      <c r="L5" s="313"/>
      <c r="M5" s="313"/>
      <c r="N5" s="313"/>
      <c r="O5" s="313"/>
    </row>
    <row r="6" spans="1:15" ht="27.75" customHeight="1">
      <c r="A6" s="313"/>
      <c r="B6" s="313"/>
      <c r="C6" s="313"/>
      <c r="D6" s="313"/>
      <c r="E6" s="313"/>
      <c r="F6" s="313"/>
      <c r="G6" s="313" t="s">
        <v>270</v>
      </c>
      <c r="H6" s="314" t="s">
        <v>471</v>
      </c>
      <c r="I6" s="315" t="s">
        <v>271</v>
      </c>
      <c r="J6" s="313" t="s">
        <v>272</v>
      </c>
      <c r="K6" s="88" t="s">
        <v>181</v>
      </c>
      <c r="L6" s="313" t="s">
        <v>273</v>
      </c>
      <c r="M6" s="313"/>
      <c r="N6" s="313" t="s">
        <v>274</v>
      </c>
      <c r="O6" s="313"/>
    </row>
    <row r="7" spans="1:15" ht="12.75" customHeight="1">
      <c r="A7" s="313"/>
      <c r="B7" s="313"/>
      <c r="C7" s="313"/>
      <c r="D7" s="313"/>
      <c r="E7" s="313"/>
      <c r="F7" s="313"/>
      <c r="G7" s="313"/>
      <c r="H7" s="314"/>
      <c r="I7" s="315"/>
      <c r="J7" s="313"/>
      <c r="K7" s="316" t="s">
        <v>275</v>
      </c>
      <c r="L7" s="313"/>
      <c r="M7" s="313"/>
      <c r="N7" s="313"/>
      <c r="O7" s="313"/>
    </row>
    <row r="8" spans="1:15" ht="12.75">
      <c r="A8" s="313"/>
      <c r="B8" s="313"/>
      <c r="C8" s="313"/>
      <c r="D8" s="313"/>
      <c r="E8" s="313"/>
      <c r="F8" s="313"/>
      <c r="G8" s="313"/>
      <c r="H8" s="314"/>
      <c r="I8" s="315"/>
      <c r="J8" s="313"/>
      <c r="K8" s="316"/>
      <c r="L8" s="313"/>
      <c r="M8" s="313"/>
      <c r="N8" s="313"/>
      <c r="O8" s="313"/>
    </row>
    <row r="9" spans="1:15" ht="61.5" customHeight="1">
      <c r="A9" s="313"/>
      <c r="B9" s="313"/>
      <c r="C9" s="313"/>
      <c r="D9" s="313"/>
      <c r="E9" s="313"/>
      <c r="F9" s="313"/>
      <c r="G9" s="313"/>
      <c r="H9" s="314"/>
      <c r="I9" s="315"/>
      <c r="J9" s="313"/>
      <c r="K9" s="316"/>
      <c r="L9" s="313"/>
      <c r="M9" s="313"/>
      <c r="N9" s="313"/>
      <c r="O9" s="313"/>
    </row>
    <row r="10" spans="1:15" ht="12.75" customHeight="1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312">
        <v>12</v>
      </c>
      <c r="M10" s="312"/>
      <c r="N10" s="89">
        <v>13</v>
      </c>
      <c r="O10" s="89">
        <v>14</v>
      </c>
    </row>
    <row r="11" spans="1:16" ht="56.25" customHeight="1">
      <c r="A11" s="257" t="s">
        <v>276</v>
      </c>
      <c r="B11" s="257">
        <v>600</v>
      </c>
      <c r="C11" s="257">
        <v>60014</v>
      </c>
      <c r="D11" s="90" t="s">
        <v>548</v>
      </c>
      <c r="E11" s="254">
        <f>SUM(E12:E13)</f>
        <v>8575547</v>
      </c>
      <c r="F11" s="254">
        <f>SUM(F12:F13)</f>
        <v>8392520</v>
      </c>
      <c r="G11" s="254">
        <v>419629</v>
      </c>
      <c r="H11" s="254">
        <v>0</v>
      </c>
      <c r="I11" s="254">
        <v>0</v>
      </c>
      <c r="J11" s="254">
        <v>0</v>
      </c>
      <c r="K11" s="254">
        <v>0</v>
      </c>
      <c r="L11" s="300" t="s">
        <v>549</v>
      </c>
      <c r="M11" s="300"/>
      <c r="N11" s="254">
        <v>0</v>
      </c>
      <c r="O11" s="92" t="s">
        <v>278</v>
      </c>
      <c r="P11" s="51"/>
    </row>
    <row r="12" spans="1:16" ht="18" customHeight="1">
      <c r="A12" s="257"/>
      <c r="B12" s="257"/>
      <c r="C12" s="257"/>
      <c r="D12" s="93" t="s">
        <v>279</v>
      </c>
      <c r="E12" s="254">
        <v>1161092</v>
      </c>
      <c r="F12" s="254">
        <f>G12+J12++L12+N12</f>
        <v>1161092</v>
      </c>
      <c r="G12" s="254">
        <v>58055</v>
      </c>
      <c r="H12" s="254">
        <v>0</v>
      </c>
      <c r="I12" s="254">
        <v>0</v>
      </c>
      <c r="J12" s="254">
        <v>0</v>
      </c>
      <c r="K12" s="254">
        <v>0</v>
      </c>
      <c r="L12" s="303">
        <v>1103037</v>
      </c>
      <c r="M12" s="303"/>
      <c r="N12" s="254">
        <v>0</v>
      </c>
      <c r="O12" s="92"/>
      <c r="P12" s="51"/>
    </row>
    <row r="13" spans="1:16" ht="21.75" customHeight="1">
      <c r="A13" s="257"/>
      <c r="B13" s="257"/>
      <c r="C13" s="257"/>
      <c r="D13" s="93" t="s">
        <v>280</v>
      </c>
      <c r="E13" s="254">
        <v>7414455</v>
      </c>
      <c r="F13" s="254">
        <f>G13+J13++L13+N13</f>
        <v>7231428</v>
      </c>
      <c r="G13" s="254">
        <v>361574</v>
      </c>
      <c r="H13" s="254">
        <v>0</v>
      </c>
      <c r="I13" s="254">
        <v>0</v>
      </c>
      <c r="J13" s="254">
        <v>0</v>
      </c>
      <c r="K13" s="254">
        <v>0</v>
      </c>
      <c r="L13" s="303">
        <v>6869854</v>
      </c>
      <c r="M13" s="303"/>
      <c r="N13" s="254">
        <f>N11</f>
        <v>0</v>
      </c>
      <c r="O13" s="92"/>
      <c r="P13" s="51"/>
    </row>
    <row r="14" spans="1:16" ht="84.75" customHeight="1">
      <c r="A14" s="257" t="s">
        <v>318</v>
      </c>
      <c r="B14" s="257">
        <v>600</v>
      </c>
      <c r="C14" s="257">
        <v>60014</v>
      </c>
      <c r="D14" s="90" t="s">
        <v>500</v>
      </c>
      <c r="E14" s="254">
        <f>SUM(E15)</f>
        <v>296434</v>
      </c>
      <c r="F14" s="254">
        <f>SUM(F15:F16)</f>
        <v>296434</v>
      </c>
      <c r="G14" s="254">
        <f>SUM(G15:G16)</f>
        <v>88931</v>
      </c>
      <c r="H14" s="254">
        <v>0</v>
      </c>
      <c r="I14" s="254">
        <v>0</v>
      </c>
      <c r="J14" s="254">
        <v>0</v>
      </c>
      <c r="K14" s="254">
        <v>0</v>
      </c>
      <c r="L14" s="300" t="s">
        <v>550</v>
      </c>
      <c r="M14" s="300"/>
      <c r="N14" s="254">
        <v>0</v>
      </c>
      <c r="O14" s="92" t="s">
        <v>278</v>
      </c>
      <c r="P14" s="51"/>
    </row>
    <row r="15" spans="1:16" ht="12.75" customHeight="1">
      <c r="A15" s="257"/>
      <c r="B15" s="257"/>
      <c r="C15" s="257"/>
      <c r="D15" s="93" t="s">
        <v>279</v>
      </c>
      <c r="E15" s="254">
        <v>296434</v>
      </c>
      <c r="F15" s="254">
        <f>G15+J15++L15+N15</f>
        <v>296434</v>
      </c>
      <c r="G15" s="254">
        <v>88931</v>
      </c>
      <c r="H15" s="254">
        <v>0</v>
      </c>
      <c r="I15" s="254">
        <v>0</v>
      </c>
      <c r="J15" s="254">
        <v>0</v>
      </c>
      <c r="K15" s="254">
        <v>0</v>
      </c>
      <c r="L15" s="303">
        <v>207503</v>
      </c>
      <c r="M15" s="303"/>
      <c r="N15" s="254">
        <v>0</v>
      </c>
      <c r="O15" s="92"/>
      <c r="P15" s="51"/>
    </row>
    <row r="16" spans="1:16" ht="12.75" customHeight="1">
      <c r="A16" s="257"/>
      <c r="B16" s="257"/>
      <c r="C16" s="257"/>
      <c r="D16" s="93" t="s">
        <v>280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  <c r="K16" s="254">
        <v>0</v>
      </c>
      <c r="L16" s="303">
        <v>0</v>
      </c>
      <c r="M16" s="303"/>
      <c r="N16" s="254">
        <f>N14</f>
        <v>0</v>
      </c>
      <c r="O16" s="92"/>
      <c r="P16" s="51"/>
    </row>
    <row r="17" spans="1:16" ht="100.5" customHeight="1">
      <c r="A17" s="257" t="s">
        <v>319</v>
      </c>
      <c r="B17" s="257">
        <v>600</v>
      </c>
      <c r="C17" s="257">
        <v>60014</v>
      </c>
      <c r="D17" s="90" t="s">
        <v>499</v>
      </c>
      <c r="E17" s="254">
        <f>SUM(E18)</f>
        <v>592681</v>
      </c>
      <c r="F17" s="254">
        <f>SUM(F18:F19)</f>
        <v>592681</v>
      </c>
      <c r="G17" s="254">
        <f>SUM(G18:G19)</f>
        <v>177805</v>
      </c>
      <c r="H17" s="254">
        <v>0</v>
      </c>
      <c r="I17" s="254">
        <v>0</v>
      </c>
      <c r="J17" s="254">
        <v>0</v>
      </c>
      <c r="K17" s="254">
        <v>0</v>
      </c>
      <c r="L17" s="300" t="s">
        <v>551</v>
      </c>
      <c r="M17" s="300"/>
      <c r="N17" s="254">
        <v>0</v>
      </c>
      <c r="O17" s="92" t="s">
        <v>278</v>
      </c>
      <c r="P17" s="51"/>
    </row>
    <row r="18" spans="1:16" ht="12.75" customHeight="1">
      <c r="A18" s="257"/>
      <c r="B18" s="257"/>
      <c r="C18" s="257"/>
      <c r="D18" s="93" t="s">
        <v>279</v>
      </c>
      <c r="E18" s="254">
        <v>592681</v>
      </c>
      <c r="F18" s="254">
        <f>G18+J18++L18+N18</f>
        <v>592681</v>
      </c>
      <c r="G18" s="254">
        <v>177805</v>
      </c>
      <c r="H18" s="254">
        <v>0</v>
      </c>
      <c r="I18" s="254">
        <v>0</v>
      </c>
      <c r="J18" s="254">
        <v>0</v>
      </c>
      <c r="K18" s="254">
        <v>0</v>
      </c>
      <c r="L18" s="303">
        <v>414876</v>
      </c>
      <c r="M18" s="303"/>
      <c r="N18" s="254">
        <v>0</v>
      </c>
      <c r="O18" s="92"/>
      <c r="P18" s="51"/>
    </row>
    <row r="19" spans="1:16" ht="12.75" customHeight="1">
      <c r="A19" s="257"/>
      <c r="B19" s="257"/>
      <c r="C19" s="257"/>
      <c r="D19" s="93" t="s">
        <v>280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  <c r="K19" s="254">
        <v>0</v>
      </c>
      <c r="L19" s="303">
        <v>0</v>
      </c>
      <c r="M19" s="303"/>
      <c r="N19" s="254">
        <f>N17</f>
        <v>0</v>
      </c>
      <c r="O19" s="92"/>
      <c r="P19" s="51"/>
    </row>
    <row r="20" spans="1:16" ht="103.5" customHeight="1">
      <c r="A20" s="257" t="s">
        <v>320</v>
      </c>
      <c r="B20" s="257">
        <v>600</v>
      </c>
      <c r="C20" s="257">
        <v>60014</v>
      </c>
      <c r="D20" s="90" t="s">
        <v>501</v>
      </c>
      <c r="E20" s="254">
        <f aca="true" t="shared" si="0" ref="E20:J20">SUM(E22)</f>
        <v>1228264</v>
      </c>
      <c r="F20" s="254">
        <f t="shared" si="0"/>
        <v>1182754</v>
      </c>
      <c r="G20" s="254">
        <f t="shared" si="0"/>
        <v>354827</v>
      </c>
      <c r="H20" s="254">
        <f t="shared" si="0"/>
        <v>0</v>
      </c>
      <c r="I20" s="254">
        <f t="shared" si="0"/>
        <v>0</v>
      </c>
      <c r="J20" s="254">
        <f t="shared" si="0"/>
        <v>0</v>
      </c>
      <c r="K20" s="254">
        <v>0</v>
      </c>
      <c r="L20" s="300" t="s">
        <v>562</v>
      </c>
      <c r="M20" s="300"/>
      <c r="N20" s="254">
        <v>0</v>
      </c>
      <c r="O20" s="92" t="s">
        <v>278</v>
      </c>
      <c r="P20" s="51"/>
    </row>
    <row r="21" spans="1:16" ht="12.75" customHeight="1">
      <c r="A21" s="257"/>
      <c r="B21" s="257"/>
      <c r="C21" s="257"/>
      <c r="D21" s="93" t="s">
        <v>279</v>
      </c>
      <c r="E21" s="254">
        <v>0</v>
      </c>
      <c r="F21" s="254">
        <f>G21+J21++L21+N21</f>
        <v>0</v>
      </c>
      <c r="G21" s="254">
        <v>0</v>
      </c>
      <c r="H21" s="254">
        <v>0</v>
      </c>
      <c r="I21" s="254">
        <v>0</v>
      </c>
      <c r="J21" s="254">
        <v>0</v>
      </c>
      <c r="K21" s="254">
        <v>0</v>
      </c>
      <c r="L21" s="303">
        <v>0</v>
      </c>
      <c r="M21" s="303"/>
      <c r="N21" s="254">
        <v>0</v>
      </c>
      <c r="O21" s="92"/>
      <c r="P21" s="51"/>
    </row>
    <row r="22" spans="1:16" ht="12.75" customHeight="1">
      <c r="A22" s="257"/>
      <c r="B22" s="257"/>
      <c r="C22" s="257"/>
      <c r="D22" s="93" t="s">
        <v>280</v>
      </c>
      <c r="E22" s="254">
        <v>1228264</v>
      </c>
      <c r="F22" s="254">
        <v>1182754</v>
      </c>
      <c r="G22" s="254">
        <v>354827</v>
      </c>
      <c r="H22" s="254">
        <v>0</v>
      </c>
      <c r="I22" s="254">
        <v>0</v>
      </c>
      <c r="J22" s="254">
        <v>0</v>
      </c>
      <c r="K22" s="254">
        <v>0</v>
      </c>
      <c r="L22" s="303">
        <v>827927</v>
      </c>
      <c r="M22" s="303"/>
      <c r="N22" s="254">
        <f>N20</f>
        <v>0</v>
      </c>
      <c r="O22" s="92"/>
      <c r="P22" s="51"/>
    </row>
    <row r="23" spans="1:16" ht="99" customHeight="1">
      <c r="A23" s="257" t="s">
        <v>321</v>
      </c>
      <c r="B23" s="257">
        <v>600</v>
      </c>
      <c r="C23" s="257">
        <v>60014</v>
      </c>
      <c r="D23" s="90" t="s">
        <v>564</v>
      </c>
      <c r="E23" s="254">
        <f aca="true" t="shared" si="1" ref="E23:J23">SUM(E25)</f>
        <v>435377</v>
      </c>
      <c r="F23" s="254">
        <f t="shared" si="1"/>
        <v>424614</v>
      </c>
      <c r="G23" s="254">
        <f t="shared" si="1"/>
        <v>84924</v>
      </c>
      <c r="H23" s="254">
        <f t="shared" si="1"/>
        <v>0</v>
      </c>
      <c r="I23" s="254">
        <f t="shared" si="1"/>
        <v>0</v>
      </c>
      <c r="J23" s="254">
        <f t="shared" si="1"/>
        <v>0</v>
      </c>
      <c r="K23" s="254">
        <v>0</v>
      </c>
      <c r="L23" s="300" t="s">
        <v>561</v>
      </c>
      <c r="M23" s="300"/>
      <c r="N23" s="254">
        <v>0</v>
      </c>
      <c r="O23" s="92" t="s">
        <v>278</v>
      </c>
      <c r="P23" s="51"/>
    </row>
    <row r="24" spans="1:16" ht="18" customHeight="1">
      <c r="A24" s="257"/>
      <c r="B24" s="257"/>
      <c r="C24" s="257"/>
      <c r="D24" s="93" t="s">
        <v>279</v>
      </c>
      <c r="E24" s="254">
        <v>0</v>
      </c>
      <c r="F24" s="254">
        <f>G24+J24++L24+N24</f>
        <v>0</v>
      </c>
      <c r="G24" s="254">
        <v>0</v>
      </c>
      <c r="H24" s="254">
        <v>0</v>
      </c>
      <c r="I24" s="254">
        <v>0</v>
      </c>
      <c r="J24" s="254">
        <v>0</v>
      </c>
      <c r="K24" s="254">
        <v>0</v>
      </c>
      <c r="L24" s="303">
        <v>0</v>
      </c>
      <c r="M24" s="303"/>
      <c r="N24" s="254">
        <v>0</v>
      </c>
      <c r="O24" s="92"/>
      <c r="P24" s="51"/>
    </row>
    <row r="25" spans="1:16" ht="18.75" customHeight="1">
      <c r="A25" s="257"/>
      <c r="B25" s="257"/>
      <c r="C25" s="257"/>
      <c r="D25" s="93" t="s">
        <v>280</v>
      </c>
      <c r="E25" s="254">
        <v>435377</v>
      </c>
      <c r="F25" s="254">
        <v>424614</v>
      </c>
      <c r="G25" s="254">
        <v>84924</v>
      </c>
      <c r="H25" s="254">
        <v>0</v>
      </c>
      <c r="I25" s="254">
        <v>0</v>
      </c>
      <c r="J25" s="254">
        <v>0</v>
      </c>
      <c r="K25" s="254">
        <v>0</v>
      </c>
      <c r="L25" s="303">
        <v>339690</v>
      </c>
      <c r="M25" s="303"/>
      <c r="N25" s="254">
        <f>N23</f>
        <v>0</v>
      </c>
      <c r="O25" s="92"/>
      <c r="P25" s="51"/>
    </row>
    <row r="26" spans="1:16" ht="105.75" customHeight="1">
      <c r="A26" s="257" t="s">
        <v>322</v>
      </c>
      <c r="B26" s="257">
        <v>600</v>
      </c>
      <c r="C26" s="257">
        <v>60014</v>
      </c>
      <c r="D26" s="90" t="s">
        <v>565</v>
      </c>
      <c r="E26" s="254">
        <f>SUM(E28)</f>
        <v>280207</v>
      </c>
      <c r="F26" s="254">
        <f aca="true" t="shared" si="2" ref="F26:K26">SUM(F28)</f>
        <v>269444</v>
      </c>
      <c r="G26" s="254">
        <f t="shared" si="2"/>
        <v>53889</v>
      </c>
      <c r="H26" s="254">
        <f t="shared" si="2"/>
        <v>0</v>
      </c>
      <c r="I26" s="254">
        <f t="shared" si="2"/>
        <v>0</v>
      </c>
      <c r="J26" s="254">
        <f t="shared" si="2"/>
        <v>0</v>
      </c>
      <c r="K26" s="254">
        <f t="shared" si="2"/>
        <v>0</v>
      </c>
      <c r="L26" s="300" t="s">
        <v>552</v>
      </c>
      <c r="M26" s="300"/>
      <c r="N26" s="254">
        <v>0</v>
      </c>
      <c r="O26" s="92" t="s">
        <v>278</v>
      </c>
      <c r="P26" s="51"/>
    </row>
    <row r="27" spans="1:16" ht="18.75" customHeight="1">
      <c r="A27" s="257"/>
      <c r="B27" s="257"/>
      <c r="C27" s="257"/>
      <c r="D27" s="93" t="s">
        <v>279</v>
      </c>
      <c r="E27" s="254">
        <v>0</v>
      </c>
      <c r="F27" s="254">
        <f>G27+J27++L27+N27</f>
        <v>0</v>
      </c>
      <c r="G27" s="254">
        <v>0</v>
      </c>
      <c r="H27" s="254">
        <v>0</v>
      </c>
      <c r="I27" s="254">
        <v>0</v>
      </c>
      <c r="J27" s="254">
        <v>0</v>
      </c>
      <c r="K27" s="254">
        <v>0</v>
      </c>
      <c r="L27" s="303">
        <v>0</v>
      </c>
      <c r="M27" s="303"/>
      <c r="N27" s="254">
        <v>0</v>
      </c>
      <c r="O27" s="92"/>
      <c r="P27" s="51"/>
    </row>
    <row r="28" spans="1:16" ht="18.75" customHeight="1">
      <c r="A28" s="257"/>
      <c r="B28" s="257"/>
      <c r="C28" s="257"/>
      <c r="D28" s="93" t="s">
        <v>280</v>
      </c>
      <c r="E28" s="254">
        <v>280207</v>
      </c>
      <c r="F28" s="254">
        <v>269444</v>
      </c>
      <c r="G28" s="254">
        <v>53889</v>
      </c>
      <c r="H28" s="254">
        <v>0</v>
      </c>
      <c r="I28" s="254">
        <v>0</v>
      </c>
      <c r="J28" s="254">
        <v>0</v>
      </c>
      <c r="K28" s="254">
        <v>0</v>
      </c>
      <c r="L28" s="303">
        <v>215555</v>
      </c>
      <c r="M28" s="303"/>
      <c r="N28" s="254">
        <f>N26</f>
        <v>0</v>
      </c>
      <c r="O28" s="92"/>
      <c r="P28" s="51"/>
    </row>
    <row r="29" spans="1:16" ht="112.5" customHeight="1">
      <c r="A29" s="257" t="s">
        <v>323</v>
      </c>
      <c r="B29" s="257">
        <v>600</v>
      </c>
      <c r="C29" s="257">
        <v>60014</v>
      </c>
      <c r="D29" s="90" t="s">
        <v>566</v>
      </c>
      <c r="E29" s="254">
        <f aca="true" t="shared" si="3" ref="E29:J29">SUM(E31)</f>
        <v>567474</v>
      </c>
      <c r="F29" s="254">
        <f t="shared" si="3"/>
        <v>556711</v>
      </c>
      <c r="G29" s="254">
        <f t="shared" si="3"/>
        <v>111343</v>
      </c>
      <c r="H29" s="254">
        <f t="shared" si="3"/>
        <v>0</v>
      </c>
      <c r="I29" s="254">
        <f t="shared" si="3"/>
        <v>0</v>
      </c>
      <c r="J29" s="254">
        <f t="shared" si="3"/>
        <v>0</v>
      </c>
      <c r="K29" s="254">
        <v>0</v>
      </c>
      <c r="L29" s="300" t="s">
        <v>553</v>
      </c>
      <c r="M29" s="300"/>
      <c r="N29" s="254">
        <v>0</v>
      </c>
      <c r="O29" s="92" t="s">
        <v>278</v>
      </c>
      <c r="P29" s="51"/>
    </row>
    <row r="30" spans="1:16" ht="18.75" customHeight="1">
      <c r="A30" s="257"/>
      <c r="B30" s="257"/>
      <c r="C30" s="257"/>
      <c r="D30" s="93" t="s">
        <v>279</v>
      </c>
      <c r="E30" s="254">
        <v>0</v>
      </c>
      <c r="F30" s="254">
        <f>G30+J30++L30+N30</f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303">
        <v>0</v>
      </c>
      <c r="M30" s="303"/>
      <c r="N30" s="254">
        <v>0</v>
      </c>
      <c r="O30" s="92"/>
      <c r="P30" s="51"/>
    </row>
    <row r="31" spans="1:16" ht="18.75" customHeight="1">
      <c r="A31" s="257"/>
      <c r="B31" s="257"/>
      <c r="C31" s="257"/>
      <c r="D31" s="93" t="s">
        <v>280</v>
      </c>
      <c r="E31" s="254">
        <v>567474</v>
      </c>
      <c r="F31" s="254">
        <v>556711</v>
      </c>
      <c r="G31" s="254">
        <v>111343</v>
      </c>
      <c r="H31" s="254">
        <v>0</v>
      </c>
      <c r="I31" s="254">
        <v>0</v>
      </c>
      <c r="J31" s="254">
        <v>0</v>
      </c>
      <c r="K31" s="254">
        <v>0</v>
      </c>
      <c r="L31" s="303">
        <v>445368</v>
      </c>
      <c r="M31" s="303"/>
      <c r="N31" s="254">
        <f>N29</f>
        <v>0</v>
      </c>
      <c r="O31" s="92"/>
      <c r="P31" s="51"/>
    </row>
    <row r="32" spans="1:16" ht="95.25" customHeight="1">
      <c r="A32" s="257" t="s">
        <v>324</v>
      </c>
      <c r="B32" s="257">
        <v>600</v>
      </c>
      <c r="C32" s="257">
        <v>60014</v>
      </c>
      <c r="D32" s="90" t="s">
        <v>567</v>
      </c>
      <c r="E32" s="254">
        <f aca="true" t="shared" si="4" ref="E32:J32">SUM(E34)</f>
        <v>962245</v>
      </c>
      <c r="F32" s="254">
        <f t="shared" si="4"/>
        <v>951482</v>
      </c>
      <c r="G32" s="254">
        <f t="shared" si="4"/>
        <v>190297</v>
      </c>
      <c r="H32" s="254">
        <f t="shared" si="4"/>
        <v>0</v>
      </c>
      <c r="I32" s="254">
        <f t="shared" si="4"/>
        <v>0</v>
      </c>
      <c r="J32" s="254">
        <f t="shared" si="4"/>
        <v>0</v>
      </c>
      <c r="K32" s="254">
        <v>0</v>
      </c>
      <c r="L32" s="300" t="s">
        <v>554</v>
      </c>
      <c r="M32" s="300"/>
      <c r="N32" s="254">
        <v>0</v>
      </c>
      <c r="O32" s="92" t="s">
        <v>278</v>
      </c>
      <c r="P32" s="51"/>
    </row>
    <row r="33" spans="1:16" ht="18.75" customHeight="1">
      <c r="A33" s="257"/>
      <c r="B33" s="257"/>
      <c r="C33" s="257"/>
      <c r="D33" s="93" t="s">
        <v>279</v>
      </c>
      <c r="E33" s="254">
        <v>0</v>
      </c>
      <c r="F33" s="254">
        <f>G33+J33++L33+N33</f>
        <v>0</v>
      </c>
      <c r="G33" s="254">
        <v>0</v>
      </c>
      <c r="H33" s="254">
        <v>0</v>
      </c>
      <c r="I33" s="254">
        <v>0</v>
      </c>
      <c r="J33" s="254">
        <v>0</v>
      </c>
      <c r="K33" s="254">
        <v>0</v>
      </c>
      <c r="L33" s="303">
        <v>0</v>
      </c>
      <c r="M33" s="303"/>
      <c r="N33" s="254">
        <v>0</v>
      </c>
      <c r="O33" s="92"/>
      <c r="P33" s="51"/>
    </row>
    <row r="34" spans="1:16" ht="18.75" customHeight="1">
      <c r="A34" s="257"/>
      <c r="B34" s="257"/>
      <c r="C34" s="257"/>
      <c r="D34" s="93" t="s">
        <v>280</v>
      </c>
      <c r="E34" s="254">
        <v>962245</v>
      </c>
      <c r="F34" s="254">
        <v>951482</v>
      </c>
      <c r="G34" s="254">
        <v>190297</v>
      </c>
      <c r="H34" s="254">
        <v>0</v>
      </c>
      <c r="I34" s="254">
        <v>0</v>
      </c>
      <c r="J34" s="254">
        <v>0</v>
      </c>
      <c r="K34" s="254">
        <v>0</v>
      </c>
      <c r="L34" s="303">
        <v>761185</v>
      </c>
      <c r="M34" s="303"/>
      <c r="N34" s="254">
        <f>N32</f>
        <v>0</v>
      </c>
      <c r="O34" s="92"/>
      <c r="P34" s="51"/>
    </row>
    <row r="35" spans="1:16" ht="104.25" customHeight="1">
      <c r="A35" s="257" t="s">
        <v>287</v>
      </c>
      <c r="B35" s="257">
        <v>600</v>
      </c>
      <c r="C35" s="257">
        <v>60014</v>
      </c>
      <c r="D35" s="90" t="s">
        <v>568</v>
      </c>
      <c r="E35" s="254">
        <f aca="true" t="shared" si="5" ref="E35:J35">SUM(E37)</f>
        <v>353478</v>
      </c>
      <c r="F35" s="254">
        <f t="shared" si="5"/>
        <v>342531</v>
      </c>
      <c r="G35" s="254">
        <f t="shared" si="5"/>
        <v>68507</v>
      </c>
      <c r="H35" s="254">
        <f t="shared" si="5"/>
        <v>0</v>
      </c>
      <c r="I35" s="254">
        <f t="shared" si="5"/>
        <v>0</v>
      </c>
      <c r="J35" s="254">
        <f t="shared" si="5"/>
        <v>0</v>
      </c>
      <c r="K35" s="254">
        <v>0</v>
      </c>
      <c r="L35" s="300" t="s">
        <v>555</v>
      </c>
      <c r="M35" s="300"/>
      <c r="N35" s="254">
        <v>0</v>
      </c>
      <c r="O35" s="92" t="s">
        <v>278</v>
      </c>
      <c r="P35" s="51"/>
    </row>
    <row r="36" spans="1:16" ht="18.75" customHeight="1">
      <c r="A36" s="257"/>
      <c r="B36" s="257"/>
      <c r="C36" s="257"/>
      <c r="D36" s="93" t="s">
        <v>279</v>
      </c>
      <c r="E36" s="254">
        <v>0</v>
      </c>
      <c r="F36" s="254">
        <f>G36+J36++L36+N36</f>
        <v>0</v>
      </c>
      <c r="G36" s="254">
        <v>0</v>
      </c>
      <c r="H36" s="254">
        <v>0</v>
      </c>
      <c r="I36" s="254">
        <v>0</v>
      </c>
      <c r="J36" s="254">
        <v>0</v>
      </c>
      <c r="K36" s="254">
        <v>0</v>
      </c>
      <c r="L36" s="303">
        <v>0</v>
      </c>
      <c r="M36" s="303"/>
      <c r="N36" s="254">
        <v>0</v>
      </c>
      <c r="O36" s="92"/>
      <c r="P36" s="51"/>
    </row>
    <row r="37" spans="1:16" ht="18.75" customHeight="1">
      <c r="A37" s="257"/>
      <c r="B37" s="257"/>
      <c r="C37" s="257"/>
      <c r="D37" s="93" t="s">
        <v>280</v>
      </c>
      <c r="E37" s="254">
        <v>353478</v>
      </c>
      <c r="F37" s="254">
        <v>342531</v>
      </c>
      <c r="G37" s="254">
        <v>68507</v>
      </c>
      <c r="H37" s="254">
        <v>0</v>
      </c>
      <c r="I37" s="254">
        <v>0</v>
      </c>
      <c r="J37" s="254">
        <v>0</v>
      </c>
      <c r="K37" s="254">
        <v>0</v>
      </c>
      <c r="L37" s="303">
        <v>274024</v>
      </c>
      <c r="M37" s="303"/>
      <c r="N37" s="254">
        <f>N35</f>
        <v>0</v>
      </c>
      <c r="O37" s="92"/>
      <c r="P37" s="51"/>
    </row>
    <row r="38" spans="1:16" ht="107.25" customHeight="1">
      <c r="A38" s="257" t="s">
        <v>288</v>
      </c>
      <c r="B38" s="257">
        <v>600</v>
      </c>
      <c r="C38" s="257">
        <v>60014</v>
      </c>
      <c r="D38" s="90" t="s">
        <v>569</v>
      </c>
      <c r="E38" s="254">
        <f>SUM(E40)</f>
        <v>495624</v>
      </c>
      <c r="F38" s="254">
        <f>SUM(F40)</f>
        <v>484677</v>
      </c>
      <c r="G38" s="254">
        <f>SUM(G40)</f>
        <v>96936</v>
      </c>
      <c r="H38" s="254">
        <v>0</v>
      </c>
      <c r="I38" s="254">
        <v>0</v>
      </c>
      <c r="J38" s="254">
        <v>0</v>
      </c>
      <c r="K38" s="254">
        <v>0</v>
      </c>
      <c r="L38" s="300" t="s">
        <v>556</v>
      </c>
      <c r="M38" s="300"/>
      <c r="N38" s="254">
        <v>0</v>
      </c>
      <c r="O38" s="92" t="s">
        <v>278</v>
      </c>
      <c r="P38" s="51"/>
    </row>
    <row r="39" spans="1:16" ht="18.75" customHeight="1">
      <c r="A39" s="257"/>
      <c r="B39" s="257"/>
      <c r="C39" s="257"/>
      <c r="D39" s="93" t="s">
        <v>279</v>
      </c>
      <c r="E39" s="254">
        <v>0</v>
      </c>
      <c r="F39" s="254">
        <f>G39+J39++L39+N39</f>
        <v>0</v>
      </c>
      <c r="G39" s="254">
        <v>0</v>
      </c>
      <c r="H39" s="254">
        <v>0</v>
      </c>
      <c r="I39" s="254">
        <v>0</v>
      </c>
      <c r="J39" s="254">
        <v>0</v>
      </c>
      <c r="K39" s="254">
        <v>0</v>
      </c>
      <c r="L39" s="303">
        <v>0</v>
      </c>
      <c r="M39" s="303"/>
      <c r="N39" s="254">
        <v>0</v>
      </c>
      <c r="O39" s="92"/>
      <c r="P39" s="51"/>
    </row>
    <row r="40" spans="1:16" ht="18.75" customHeight="1">
      <c r="A40" s="257"/>
      <c r="B40" s="257"/>
      <c r="C40" s="257"/>
      <c r="D40" s="93" t="s">
        <v>280</v>
      </c>
      <c r="E40" s="254">
        <v>495624</v>
      </c>
      <c r="F40" s="254">
        <v>484677</v>
      </c>
      <c r="G40" s="254">
        <v>96936</v>
      </c>
      <c r="H40" s="254">
        <v>0</v>
      </c>
      <c r="I40" s="254">
        <v>0</v>
      </c>
      <c r="J40" s="254">
        <v>0</v>
      </c>
      <c r="K40" s="254">
        <v>0</v>
      </c>
      <c r="L40" s="303">
        <v>387741</v>
      </c>
      <c r="M40" s="303"/>
      <c r="N40" s="254">
        <f>N38</f>
        <v>0</v>
      </c>
      <c r="O40" s="92"/>
      <c r="P40" s="51"/>
    </row>
    <row r="41" spans="1:16" ht="112.5" customHeight="1">
      <c r="A41" s="257" t="s">
        <v>363</v>
      </c>
      <c r="B41" s="257">
        <v>600</v>
      </c>
      <c r="C41" s="257">
        <v>60014</v>
      </c>
      <c r="D41" s="90" t="s">
        <v>570</v>
      </c>
      <c r="E41" s="254">
        <f>SUM(E43)</f>
        <v>482496</v>
      </c>
      <c r="F41" s="254">
        <f aca="true" t="shared" si="6" ref="F41:K41">SUM(F43)</f>
        <v>471549</v>
      </c>
      <c r="G41" s="254">
        <f t="shared" si="6"/>
        <v>94310</v>
      </c>
      <c r="H41" s="254">
        <f t="shared" si="6"/>
        <v>0</v>
      </c>
      <c r="I41" s="254">
        <f t="shared" si="6"/>
        <v>0</v>
      </c>
      <c r="J41" s="254">
        <f t="shared" si="6"/>
        <v>0</v>
      </c>
      <c r="K41" s="254">
        <f t="shared" si="6"/>
        <v>0</v>
      </c>
      <c r="L41" s="300" t="s">
        <v>559</v>
      </c>
      <c r="M41" s="300"/>
      <c r="N41" s="254">
        <v>0</v>
      </c>
      <c r="O41" s="92" t="s">
        <v>278</v>
      </c>
      <c r="P41" s="51"/>
    </row>
    <row r="42" spans="1:16" ht="18.75" customHeight="1">
      <c r="A42" s="257"/>
      <c r="B42" s="257"/>
      <c r="C42" s="257"/>
      <c r="D42" s="93" t="s">
        <v>279</v>
      </c>
      <c r="E42" s="254">
        <v>0</v>
      </c>
      <c r="F42" s="254">
        <f>G42+J42++L42+N42</f>
        <v>0</v>
      </c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303">
        <v>0</v>
      </c>
      <c r="M42" s="303"/>
      <c r="N42" s="254">
        <v>0</v>
      </c>
      <c r="O42" s="92"/>
      <c r="P42" s="51"/>
    </row>
    <row r="43" spans="1:16" ht="18.75" customHeight="1">
      <c r="A43" s="257"/>
      <c r="B43" s="257"/>
      <c r="C43" s="257"/>
      <c r="D43" s="93" t="s">
        <v>280</v>
      </c>
      <c r="E43" s="254">
        <v>482496</v>
      </c>
      <c r="F43" s="254">
        <v>471549</v>
      </c>
      <c r="G43" s="254">
        <v>94310</v>
      </c>
      <c r="H43" s="254">
        <v>0</v>
      </c>
      <c r="I43" s="254">
        <v>0</v>
      </c>
      <c r="J43" s="254">
        <v>0</v>
      </c>
      <c r="K43" s="254">
        <v>0</v>
      </c>
      <c r="L43" s="303">
        <v>377239</v>
      </c>
      <c r="M43" s="303"/>
      <c r="N43" s="254">
        <f>N41</f>
        <v>0</v>
      </c>
      <c r="O43" s="92"/>
      <c r="P43" s="51"/>
    </row>
    <row r="44" spans="1:16" ht="128.25" customHeight="1">
      <c r="A44" s="257" t="s">
        <v>366</v>
      </c>
      <c r="B44" s="257">
        <v>600</v>
      </c>
      <c r="C44" s="257">
        <v>60014</v>
      </c>
      <c r="D44" s="90" t="s">
        <v>571</v>
      </c>
      <c r="E44" s="254">
        <f aca="true" t="shared" si="7" ref="E44:J44">SUM(E46)</f>
        <v>493616</v>
      </c>
      <c r="F44" s="254">
        <f t="shared" si="7"/>
        <v>482669</v>
      </c>
      <c r="G44" s="254">
        <f t="shared" si="7"/>
        <v>96535</v>
      </c>
      <c r="H44" s="254">
        <f t="shared" si="7"/>
        <v>0</v>
      </c>
      <c r="I44" s="254">
        <f t="shared" si="7"/>
        <v>0</v>
      </c>
      <c r="J44" s="254">
        <f t="shared" si="7"/>
        <v>0</v>
      </c>
      <c r="K44" s="254">
        <v>0</v>
      </c>
      <c r="L44" s="300" t="s">
        <v>560</v>
      </c>
      <c r="M44" s="300"/>
      <c r="N44" s="254">
        <v>0</v>
      </c>
      <c r="O44" s="92" t="s">
        <v>278</v>
      </c>
      <c r="P44" s="51"/>
    </row>
    <row r="45" spans="1:16" ht="18.75" customHeight="1">
      <c r="A45" s="257"/>
      <c r="B45" s="257"/>
      <c r="C45" s="257"/>
      <c r="D45" s="93" t="s">
        <v>279</v>
      </c>
      <c r="E45" s="254">
        <v>0</v>
      </c>
      <c r="F45" s="254">
        <f>G45+J45++L45+N45</f>
        <v>0</v>
      </c>
      <c r="G45" s="254">
        <v>0</v>
      </c>
      <c r="H45" s="254">
        <v>0</v>
      </c>
      <c r="I45" s="254">
        <v>0</v>
      </c>
      <c r="J45" s="254">
        <v>0</v>
      </c>
      <c r="K45" s="254">
        <v>0</v>
      </c>
      <c r="L45" s="303">
        <v>0</v>
      </c>
      <c r="M45" s="303"/>
      <c r="N45" s="254">
        <v>0</v>
      </c>
      <c r="O45" s="92"/>
      <c r="P45" s="51"/>
    </row>
    <row r="46" spans="1:16" ht="18" customHeight="1">
      <c r="A46" s="257"/>
      <c r="B46" s="257"/>
      <c r="C46" s="257"/>
      <c r="D46" s="93" t="s">
        <v>280</v>
      </c>
      <c r="E46" s="254">
        <v>493616</v>
      </c>
      <c r="F46" s="254">
        <v>482669</v>
      </c>
      <c r="G46" s="254">
        <v>96535</v>
      </c>
      <c r="H46" s="254">
        <v>0</v>
      </c>
      <c r="I46" s="254">
        <v>0</v>
      </c>
      <c r="J46" s="254">
        <v>0</v>
      </c>
      <c r="K46" s="254">
        <v>0</v>
      </c>
      <c r="L46" s="303">
        <v>386134</v>
      </c>
      <c r="M46" s="303"/>
      <c r="N46" s="254">
        <f>N44</f>
        <v>0</v>
      </c>
      <c r="O46" s="92"/>
      <c r="P46" s="51"/>
    </row>
    <row r="47" spans="1:16" ht="111.75" customHeight="1">
      <c r="A47" s="257" t="s">
        <v>368</v>
      </c>
      <c r="B47" s="257">
        <v>600</v>
      </c>
      <c r="C47" s="257">
        <v>60014</v>
      </c>
      <c r="D47" s="90" t="s">
        <v>572</v>
      </c>
      <c r="E47" s="254">
        <f aca="true" t="shared" si="8" ref="E47:J47">SUM(E49)</f>
        <v>484760</v>
      </c>
      <c r="F47" s="254">
        <f t="shared" si="8"/>
        <v>473813</v>
      </c>
      <c r="G47" s="254">
        <f t="shared" si="8"/>
        <v>94764</v>
      </c>
      <c r="H47" s="254">
        <f t="shared" si="8"/>
        <v>0</v>
      </c>
      <c r="I47" s="254">
        <f t="shared" si="8"/>
        <v>0</v>
      </c>
      <c r="J47" s="254">
        <f t="shared" si="8"/>
        <v>0</v>
      </c>
      <c r="K47" s="254">
        <v>0</v>
      </c>
      <c r="L47" s="300" t="s">
        <v>558</v>
      </c>
      <c r="M47" s="300"/>
      <c r="N47" s="254">
        <v>0</v>
      </c>
      <c r="O47" s="92" t="s">
        <v>278</v>
      </c>
      <c r="P47" s="51"/>
    </row>
    <row r="48" spans="1:16" ht="18.75" customHeight="1">
      <c r="A48" s="257"/>
      <c r="B48" s="257"/>
      <c r="C48" s="257"/>
      <c r="D48" s="93" t="s">
        <v>279</v>
      </c>
      <c r="E48" s="254">
        <v>0</v>
      </c>
      <c r="F48" s="254">
        <f>G48+J48++L48+N48</f>
        <v>0</v>
      </c>
      <c r="G48" s="254">
        <v>0</v>
      </c>
      <c r="H48" s="254">
        <v>0</v>
      </c>
      <c r="I48" s="254">
        <v>0</v>
      </c>
      <c r="J48" s="254">
        <v>0</v>
      </c>
      <c r="K48" s="254">
        <v>0</v>
      </c>
      <c r="L48" s="303">
        <v>0</v>
      </c>
      <c r="M48" s="303"/>
      <c r="N48" s="254">
        <v>0</v>
      </c>
      <c r="O48" s="92"/>
      <c r="P48" s="51"/>
    </row>
    <row r="49" spans="1:16" ht="18.75" customHeight="1">
      <c r="A49" s="257"/>
      <c r="B49" s="257"/>
      <c r="C49" s="257"/>
      <c r="D49" s="93" t="s">
        <v>280</v>
      </c>
      <c r="E49" s="254">
        <v>484760</v>
      </c>
      <c r="F49" s="254">
        <v>473813</v>
      </c>
      <c r="G49" s="254">
        <v>94764</v>
      </c>
      <c r="H49" s="254">
        <v>0</v>
      </c>
      <c r="I49" s="254">
        <v>0</v>
      </c>
      <c r="J49" s="254">
        <v>0</v>
      </c>
      <c r="K49" s="254">
        <v>0</v>
      </c>
      <c r="L49" s="303">
        <v>379049</v>
      </c>
      <c r="M49" s="303"/>
      <c r="N49" s="254">
        <f>N47</f>
        <v>0</v>
      </c>
      <c r="O49" s="92"/>
      <c r="P49" s="51"/>
    </row>
    <row r="50" spans="1:16" ht="114.75" customHeight="1">
      <c r="A50" s="257" t="s">
        <v>370</v>
      </c>
      <c r="B50" s="257">
        <v>600</v>
      </c>
      <c r="C50" s="257">
        <v>60014</v>
      </c>
      <c r="D50" s="90" t="s">
        <v>573</v>
      </c>
      <c r="E50" s="254">
        <f aca="true" t="shared" si="9" ref="E50:J50">SUM(E52)</f>
        <v>1163990</v>
      </c>
      <c r="F50" s="254">
        <f t="shared" si="9"/>
        <v>1153043</v>
      </c>
      <c r="G50" s="254">
        <f t="shared" si="9"/>
        <v>230609</v>
      </c>
      <c r="H50" s="254">
        <f t="shared" si="9"/>
        <v>0</v>
      </c>
      <c r="I50" s="254">
        <f t="shared" si="9"/>
        <v>0</v>
      </c>
      <c r="J50" s="254">
        <f t="shared" si="9"/>
        <v>0</v>
      </c>
      <c r="K50" s="254">
        <v>0</v>
      </c>
      <c r="L50" s="300" t="s">
        <v>557</v>
      </c>
      <c r="M50" s="300"/>
      <c r="N50" s="254">
        <v>0</v>
      </c>
      <c r="O50" s="92" t="s">
        <v>278</v>
      </c>
      <c r="P50" s="51"/>
    </row>
    <row r="51" spans="1:16" ht="18.75" customHeight="1">
      <c r="A51" s="257"/>
      <c r="B51" s="257"/>
      <c r="C51" s="257"/>
      <c r="D51" s="93" t="s">
        <v>279</v>
      </c>
      <c r="E51" s="254">
        <v>0</v>
      </c>
      <c r="F51" s="254">
        <f>G51+J51++L51+N51</f>
        <v>0</v>
      </c>
      <c r="G51" s="254">
        <v>0</v>
      </c>
      <c r="H51" s="254">
        <v>0</v>
      </c>
      <c r="I51" s="254">
        <v>0</v>
      </c>
      <c r="J51" s="254">
        <v>0</v>
      </c>
      <c r="K51" s="254">
        <v>0</v>
      </c>
      <c r="L51" s="303">
        <v>0</v>
      </c>
      <c r="M51" s="303"/>
      <c r="N51" s="254">
        <v>0</v>
      </c>
      <c r="O51" s="92"/>
      <c r="P51" s="51"/>
    </row>
    <row r="52" spans="1:16" ht="18.75" customHeight="1">
      <c r="A52" s="257"/>
      <c r="B52" s="257"/>
      <c r="C52" s="257"/>
      <c r="D52" s="93" t="s">
        <v>280</v>
      </c>
      <c r="E52" s="254">
        <v>1163990</v>
      </c>
      <c r="F52" s="254">
        <v>1153043</v>
      </c>
      <c r="G52" s="254">
        <v>230609</v>
      </c>
      <c r="H52" s="254">
        <v>0</v>
      </c>
      <c r="I52" s="254">
        <v>0</v>
      </c>
      <c r="J52" s="254">
        <v>0</v>
      </c>
      <c r="K52" s="254">
        <v>0</v>
      </c>
      <c r="L52" s="303">
        <v>922434</v>
      </c>
      <c r="M52" s="303"/>
      <c r="N52" s="254">
        <f>N50</f>
        <v>0</v>
      </c>
      <c r="O52" s="92"/>
      <c r="P52" s="51"/>
    </row>
    <row r="53" spans="1:16" ht="71.25" customHeight="1" thickBot="1">
      <c r="A53" s="257" t="s">
        <v>373</v>
      </c>
      <c r="B53" s="257">
        <v>600</v>
      </c>
      <c r="C53" s="257">
        <v>60014</v>
      </c>
      <c r="D53" s="370" t="s">
        <v>544</v>
      </c>
      <c r="E53" s="254">
        <f>SUM(E55)</f>
        <v>65000</v>
      </c>
      <c r="F53" s="254">
        <v>65000</v>
      </c>
      <c r="G53" s="254">
        <v>65000</v>
      </c>
      <c r="H53" s="254">
        <v>0</v>
      </c>
      <c r="I53" s="254">
        <v>0</v>
      </c>
      <c r="J53" s="254">
        <v>0</v>
      </c>
      <c r="K53" s="254">
        <v>0</v>
      </c>
      <c r="L53" s="300" t="s">
        <v>277</v>
      </c>
      <c r="M53" s="300"/>
      <c r="N53" s="254">
        <v>0</v>
      </c>
      <c r="O53" s="92" t="s">
        <v>278</v>
      </c>
      <c r="P53" s="51"/>
    </row>
    <row r="54" spans="1:16" ht="18.75" customHeight="1">
      <c r="A54" s="257"/>
      <c r="B54" s="257"/>
      <c r="C54" s="257"/>
      <c r="D54" s="93" t="s">
        <v>279</v>
      </c>
      <c r="E54" s="254">
        <v>0</v>
      </c>
      <c r="F54" s="254">
        <f>G54+J54++L54+N54</f>
        <v>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303">
        <v>0</v>
      </c>
      <c r="M54" s="303"/>
      <c r="N54" s="254">
        <v>0</v>
      </c>
      <c r="O54" s="92"/>
      <c r="P54" s="51"/>
    </row>
    <row r="55" spans="1:16" ht="18.75" customHeight="1">
      <c r="A55" s="257"/>
      <c r="B55" s="257"/>
      <c r="C55" s="257"/>
      <c r="D55" s="93" t="s">
        <v>280</v>
      </c>
      <c r="E55" s="254">
        <v>65000</v>
      </c>
      <c r="F55" s="254">
        <v>65000</v>
      </c>
      <c r="G55" s="254">
        <v>65000</v>
      </c>
      <c r="H55" s="254">
        <v>0</v>
      </c>
      <c r="I55" s="254">
        <v>0</v>
      </c>
      <c r="J55" s="254">
        <v>0</v>
      </c>
      <c r="K55" s="254">
        <v>0</v>
      </c>
      <c r="L55" s="303">
        <v>0</v>
      </c>
      <c r="M55" s="303"/>
      <c r="N55" s="254">
        <f>N53</f>
        <v>0</v>
      </c>
      <c r="O55" s="92"/>
      <c r="P55" s="51"/>
    </row>
    <row r="56" spans="1:16" ht="66" customHeight="1" thickBot="1">
      <c r="A56" s="257" t="s">
        <v>291</v>
      </c>
      <c r="B56" s="257">
        <v>600</v>
      </c>
      <c r="C56" s="257">
        <v>60014</v>
      </c>
      <c r="D56" s="370" t="s">
        <v>546</v>
      </c>
      <c r="E56" s="254">
        <f>SUM(E58)</f>
        <v>60000</v>
      </c>
      <c r="F56" s="254">
        <v>60000</v>
      </c>
      <c r="G56" s="254">
        <v>60000</v>
      </c>
      <c r="H56" s="254">
        <v>0</v>
      </c>
      <c r="I56" s="254">
        <v>0</v>
      </c>
      <c r="J56" s="254">
        <v>0</v>
      </c>
      <c r="K56" s="254">
        <v>0</v>
      </c>
      <c r="L56" s="300" t="s">
        <v>277</v>
      </c>
      <c r="M56" s="300"/>
      <c r="N56" s="254">
        <v>0</v>
      </c>
      <c r="O56" s="92" t="s">
        <v>278</v>
      </c>
      <c r="P56" s="51"/>
    </row>
    <row r="57" spans="1:16" ht="18.75" customHeight="1">
      <c r="A57" s="257"/>
      <c r="B57" s="257"/>
      <c r="C57" s="257"/>
      <c r="D57" s="93" t="s">
        <v>279</v>
      </c>
      <c r="E57" s="254">
        <v>0</v>
      </c>
      <c r="F57" s="254">
        <f>G57+J57++L57+N57</f>
        <v>0</v>
      </c>
      <c r="G57" s="254">
        <v>0</v>
      </c>
      <c r="H57" s="254">
        <v>0</v>
      </c>
      <c r="I57" s="254">
        <v>0</v>
      </c>
      <c r="J57" s="254">
        <v>0</v>
      </c>
      <c r="K57" s="254">
        <v>0</v>
      </c>
      <c r="L57" s="303">
        <v>0</v>
      </c>
      <c r="M57" s="303"/>
      <c r="N57" s="254">
        <v>0</v>
      </c>
      <c r="O57" s="92"/>
      <c r="P57" s="51"/>
    </row>
    <row r="58" spans="1:16" ht="18.75" customHeight="1">
      <c r="A58" s="257"/>
      <c r="B58" s="257"/>
      <c r="C58" s="257"/>
      <c r="D58" s="93" t="s">
        <v>280</v>
      </c>
      <c r="E58" s="254">
        <v>60000</v>
      </c>
      <c r="F58" s="254">
        <v>60000</v>
      </c>
      <c r="G58" s="254">
        <v>60000</v>
      </c>
      <c r="H58" s="254">
        <v>0</v>
      </c>
      <c r="I58" s="254">
        <v>0</v>
      </c>
      <c r="J58" s="254">
        <v>0</v>
      </c>
      <c r="K58" s="254">
        <v>0</v>
      </c>
      <c r="L58" s="303">
        <v>0</v>
      </c>
      <c r="M58" s="303"/>
      <c r="N58" s="254">
        <f>N56</f>
        <v>0</v>
      </c>
      <c r="O58" s="92"/>
      <c r="P58" s="51"/>
    </row>
    <row r="59" spans="1:16" ht="78" customHeight="1" thickBot="1">
      <c r="A59" s="257" t="s">
        <v>470</v>
      </c>
      <c r="B59" s="257">
        <v>600</v>
      </c>
      <c r="C59" s="257">
        <v>60014</v>
      </c>
      <c r="D59" s="370" t="s">
        <v>545</v>
      </c>
      <c r="E59" s="254">
        <f>SUM(E61)</f>
        <v>100000</v>
      </c>
      <c r="F59" s="254">
        <v>100000</v>
      </c>
      <c r="G59" s="254">
        <v>100000</v>
      </c>
      <c r="H59" s="254">
        <v>0</v>
      </c>
      <c r="I59" s="254">
        <v>0</v>
      </c>
      <c r="J59" s="254">
        <v>0</v>
      </c>
      <c r="K59" s="254">
        <v>0</v>
      </c>
      <c r="L59" s="300" t="s">
        <v>277</v>
      </c>
      <c r="M59" s="300"/>
      <c r="N59" s="254">
        <v>0</v>
      </c>
      <c r="O59" s="92" t="s">
        <v>278</v>
      </c>
      <c r="P59" s="51"/>
    </row>
    <row r="60" spans="1:16" ht="18.75" customHeight="1">
      <c r="A60" s="257"/>
      <c r="B60" s="257"/>
      <c r="C60" s="257"/>
      <c r="D60" s="93" t="s">
        <v>279</v>
      </c>
      <c r="E60" s="254">
        <v>0</v>
      </c>
      <c r="F60" s="254">
        <f>G60+J60++L60+N60</f>
        <v>0</v>
      </c>
      <c r="G60" s="254">
        <v>0</v>
      </c>
      <c r="H60" s="254">
        <v>0</v>
      </c>
      <c r="I60" s="254">
        <v>0</v>
      </c>
      <c r="J60" s="254">
        <v>0</v>
      </c>
      <c r="K60" s="254">
        <v>0</v>
      </c>
      <c r="L60" s="303">
        <v>0</v>
      </c>
      <c r="M60" s="303"/>
      <c r="N60" s="254">
        <v>0</v>
      </c>
      <c r="O60" s="92"/>
      <c r="P60" s="51"/>
    </row>
    <row r="61" spans="1:16" ht="18.75" customHeight="1">
      <c r="A61" s="257"/>
      <c r="B61" s="257"/>
      <c r="C61" s="257"/>
      <c r="D61" s="93" t="s">
        <v>280</v>
      </c>
      <c r="E61" s="254">
        <v>100000</v>
      </c>
      <c r="F61" s="254">
        <v>100000</v>
      </c>
      <c r="G61" s="254">
        <v>100000</v>
      </c>
      <c r="H61" s="254">
        <v>0</v>
      </c>
      <c r="I61" s="254">
        <v>0</v>
      </c>
      <c r="J61" s="254">
        <v>0</v>
      </c>
      <c r="K61" s="254">
        <v>0</v>
      </c>
      <c r="L61" s="303">
        <v>0</v>
      </c>
      <c r="M61" s="303"/>
      <c r="N61" s="254">
        <f>N59</f>
        <v>0</v>
      </c>
      <c r="O61" s="92"/>
      <c r="P61" s="51"/>
    </row>
    <row r="62" spans="1:16" ht="65.25" customHeight="1" thickBot="1">
      <c r="A62" s="257" t="s">
        <v>281</v>
      </c>
      <c r="B62" s="257">
        <v>600</v>
      </c>
      <c r="C62" s="257">
        <v>60014</v>
      </c>
      <c r="D62" s="370" t="s">
        <v>547</v>
      </c>
      <c r="E62" s="254">
        <f>SUM(E64)</f>
        <v>120000</v>
      </c>
      <c r="F62" s="254">
        <v>120000</v>
      </c>
      <c r="G62" s="254">
        <v>120000</v>
      </c>
      <c r="H62" s="254">
        <v>0</v>
      </c>
      <c r="I62" s="254">
        <v>0</v>
      </c>
      <c r="J62" s="254">
        <v>0</v>
      </c>
      <c r="K62" s="254">
        <v>0</v>
      </c>
      <c r="L62" s="300" t="s">
        <v>277</v>
      </c>
      <c r="M62" s="300"/>
      <c r="N62" s="254">
        <v>0</v>
      </c>
      <c r="O62" s="92" t="s">
        <v>278</v>
      </c>
      <c r="P62" s="51"/>
    </row>
    <row r="63" spans="1:16" ht="18.75" customHeight="1">
      <c r="A63" s="257"/>
      <c r="B63" s="257"/>
      <c r="C63" s="257"/>
      <c r="D63" s="93" t="s">
        <v>279</v>
      </c>
      <c r="E63" s="254">
        <v>0</v>
      </c>
      <c r="F63" s="254">
        <f>G63+J63++L63+N63</f>
        <v>0</v>
      </c>
      <c r="G63" s="254">
        <v>0</v>
      </c>
      <c r="H63" s="254">
        <v>0</v>
      </c>
      <c r="I63" s="254">
        <v>0</v>
      </c>
      <c r="J63" s="254">
        <v>0</v>
      </c>
      <c r="K63" s="254">
        <v>0</v>
      </c>
      <c r="L63" s="303">
        <v>0</v>
      </c>
      <c r="M63" s="303"/>
      <c r="N63" s="254">
        <v>0</v>
      </c>
      <c r="O63" s="92"/>
      <c r="P63" s="51"/>
    </row>
    <row r="64" spans="1:16" ht="18.75" customHeight="1">
      <c r="A64" s="257"/>
      <c r="B64" s="257"/>
      <c r="C64" s="257"/>
      <c r="D64" s="93" t="s">
        <v>280</v>
      </c>
      <c r="E64" s="254">
        <v>120000</v>
      </c>
      <c r="F64" s="254">
        <v>120000</v>
      </c>
      <c r="G64" s="254">
        <v>120000</v>
      </c>
      <c r="H64" s="254">
        <v>0</v>
      </c>
      <c r="I64" s="254">
        <v>0</v>
      </c>
      <c r="J64" s="254">
        <v>0</v>
      </c>
      <c r="K64" s="254">
        <v>0</v>
      </c>
      <c r="L64" s="303">
        <v>0</v>
      </c>
      <c r="M64" s="303"/>
      <c r="N64" s="254">
        <f>N62</f>
        <v>0</v>
      </c>
      <c r="O64" s="92"/>
      <c r="P64" s="51"/>
    </row>
    <row r="65" spans="1:16" ht="86.25" customHeight="1">
      <c r="A65" s="257" t="s">
        <v>282</v>
      </c>
      <c r="B65" s="257">
        <v>600</v>
      </c>
      <c r="C65" s="257">
        <v>60014</v>
      </c>
      <c r="D65" s="90" t="s">
        <v>717</v>
      </c>
      <c r="E65" s="254">
        <v>70000</v>
      </c>
      <c r="F65" s="254">
        <v>70000</v>
      </c>
      <c r="G65" s="254">
        <v>70000</v>
      </c>
      <c r="H65" s="254">
        <v>0</v>
      </c>
      <c r="I65" s="254">
        <v>0</v>
      </c>
      <c r="J65" s="254">
        <v>0</v>
      </c>
      <c r="K65" s="254">
        <v>0</v>
      </c>
      <c r="L65" s="300" t="s">
        <v>277</v>
      </c>
      <c r="M65" s="300"/>
      <c r="N65" s="254">
        <v>0</v>
      </c>
      <c r="O65" s="92" t="s">
        <v>278</v>
      </c>
      <c r="P65" s="51"/>
    </row>
    <row r="66" spans="1:16" ht="18.75" customHeight="1">
      <c r="A66" s="257"/>
      <c r="B66" s="257"/>
      <c r="C66" s="257"/>
      <c r="D66" s="93" t="s">
        <v>279</v>
      </c>
      <c r="E66" s="254">
        <v>0</v>
      </c>
      <c r="F66" s="254">
        <f>G66+J66++L66+N66</f>
        <v>0</v>
      </c>
      <c r="G66" s="254">
        <v>0</v>
      </c>
      <c r="H66" s="254">
        <v>0</v>
      </c>
      <c r="I66" s="254">
        <v>0</v>
      </c>
      <c r="J66" s="254">
        <v>0</v>
      </c>
      <c r="K66" s="254">
        <v>0</v>
      </c>
      <c r="L66" s="303">
        <v>0</v>
      </c>
      <c r="M66" s="303"/>
      <c r="N66" s="254">
        <v>0</v>
      </c>
      <c r="O66" s="92"/>
      <c r="P66" s="51"/>
    </row>
    <row r="67" spans="1:16" ht="18.75" customHeight="1">
      <c r="A67" s="257"/>
      <c r="B67" s="257"/>
      <c r="C67" s="257"/>
      <c r="D67" s="93" t="s">
        <v>280</v>
      </c>
      <c r="E67" s="254">
        <v>70000</v>
      </c>
      <c r="F67" s="254">
        <v>70000</v>
      </c>
      <c r="G67" s="254">
        <v>70000</v>
      </c>
      <c r="H67" s="254">
        <v>0</v>
      </c>
      <c r="I67" s="254">
        <v>0</v>
      </c>
      <c r="J67" s="254">
        <v>0</v>
      </c>
      <c r="K67" s="254">
        <v>0</v>
      </c>
      <c r="L67" s="303">
        <v>0</v>
      </c>
      <c r="M67" s="303"/>
      <c r="N67" s="254">
        <f>N65</f>
        <v>0</v>
      </c>
      <c r="O67" s="92"/>
      <c r="P67" s="51"/>
    </row>
    <row r="68" spans="1:16" ht="93.75" customHeight="1">
      <c r="A68" s="257" t="s">
        <v>283</v>
      </c>
      <c r="B68" s="257">
        <v>600</v>
      </c>
      <c r="C68" s="257">
        <v>60014</v>
      </c>
      <c r="D68" s="90" t="s">
        <v>718</v>
      </c>
      <c r="E68" s="254">
        <v>70000</v>
      </c>
      <c r="F68" s="254">
        <v>70000</v>
      </c>
      <c r="G68" s="254">
        <v>70000</v>
      </c>
      <c r="H68" s="254">
        <v>0</v>
      </c>
      <c r="I68" s="254">
        <v>0</v>
      </c>
      <c r="J68" s="254">
        <v>0</v>
      </c>
      <c r="K68" s="254">
        <v>0</v>
      </c>
      <c r="L68" s="300" t="s">
        <v>277</v>
      </c>
      <c r="M68" s="300"/>
      <c r="N68" s="254">
        <v>0</v>
      </c>
      <c r="O68" s="92" t="s">
        <v>278</v>
      </c>
      <c r="P68" s="51"/>
    </row>
    <row r="69" spans="1:16" ht="18.75" customHeight="1">
      <c r="A69" s="257"/>
      <c r="B69" s="257"/>
      <c r="C69" s="257"/>
      <c r="D69" s="93" t="s">
        <v>279</v>
      </c>
      <c r="E69" s="254">
        <v>0</v>
      </c>
      <c r="F69" s="254">
        <f>G69+J69++L69+N69</f>
        <v>0</v>
      </c>
      <c r="G69" s="254">
        <v>0</v>
      </c>
      <c r="H69" s="254">
        <v>0</v>
      </c>
      <c r="I69" s="254">
        <v>0</v>
      </c>
      <c r="J69" s="254">
        <v>0</v>
      </c>
      <c r="K69" s="254">
        <v>0</v>
      </c>
      <c r="L69" s="303">
        <v>0</v>
      </c>
      <c r="M69" s="303"/>
      <c r="N69" s="254">
        <v>0</v>
      </c>
      <c r="O69" s="92"/>
      <c r="P69" s="51"/>
    </row>
    <row r="70" spans="1:16" ht="18.75" customHeight="1">
      <c r="A70" s="257"/>
      <c r="B70" s="257"/>
      <c r="C70" s="257"/>
      <c r="D70" s="93" t="s">
        <v>280</v>
      </c>
      <c r="E70" s="254">
        <v>70000</v>
      </c>
      <c r="F70" s="254">
        <v>70000</v>
      </c>
      <c r="G70" s="254">
        <v>70000</v>
      </c>
      <c r="H70" s="254">
        <v>0</v>
      </c>
      <c r="I70" s="254">
        <v>0</v>
      </c>
      <c r="J70" s="254">
        <v>0</v>
      </c>
      <c r="K70" s="254">
        <v>0</v>
      </c>
      <c r="L70" s="303">
        <v>0</v>
      </c>
      <c r="M70" s="303"/>
      <c r="N70" s="254">
        <f>N68</f>
        <v>0</v>
      </c>
      <c r="O70" s="92"/>
      <c r="P70" s="51"/>
    </row>
    <row r="71" spans="1:16" ht="104.25" customHeight="1">
      <c r="A71" s="257" t="s">
        <v>285</v>
      </c>
      <c r="B71" s="108">
        <v>630</v>
      </c>
      <c r="C71" s="108">
        <v>63095</v>
      </c>
      <c r="D71" s="93" t="s">
        <v>722</v>
      </c>
      <c r="E71" s="254">
        <f>(E72+E73)</f>
        <v>4500</v>
      </c>
      <c r="F71" s="254">
        <f>(F72+F73)</f>
        <v>1575</v>
      </c>
      <c r="G71" s="254">
        <v>1575</v>
      </c>
      <c r="H71" s="254">
        <v>0</v>
      </c>
      <c r="I71" s="254">
        <v>0</v>
      </c>
      <c r="J71" s="254">
        <v>0</v>
      </c>
      <c r="K71" s="254">
        <v>0</v>
      </c>
      <c r="L71" s="300" t="s">
        <v>304</v>
      </c>
      <c r="M71" s="300"/>
      <c r="N71" s="254">
        <f>(N72+N73)</f>
        <v>0</v>
      </c>
      <c r="O71" s="92" t="s">
        <v>284</v>
      </c>
      <c r="P71" s="51"/>
    </row>
    <row r="72" spans="1:16" ht="18.75" customHeight="1">
      <c r="A72" s="257"/>
      <c r="B72" s="257"/>
      <c r="C72" s="257"/>
      <c r="D72" s="93" t="s">
        <v>279</v>
      </c>
      <c r="E72" s="254">
        <v>4500</v>
      </c>
      <c r="F72" s="254">
        <f>G72+J72++L72+N72</f>
        <v>1575</v>
      </c>
      <c r="G72" s="254">
        <f>G71</f>
        <v>1575</v>
      </c>
      <c r="H72" s="254">
        <v>0</v>
      </c>
      <c r="I72" s="254">
        <v>0</v>
      </c>
      <c r="J72" s="254">
        <v>0</v>
      </c>
      <c r="K72" s="254">
        <v>0</v>
      </c>
      <c r="L72" s="303">
        <v>0</v>
      </c>
      <c r="M72" s="303"/>
      <c r="N72" s="254">
        <v>0</v>
      </c>
      <c r="O72" s="92"/>
      <c r="P72" s="51"/>
    </row>
    <row r="73" spans="1:16" ht="18.75" customHeight="1">
      <c r="A73" s="257"/>
      <c r="B73" s="257"/>
      <c r="C73" s="257"/>
      <c r="D73" s="93" t="s">
        <v>280</v>
      </c>
      <c r="E73" s="254">
        <v>0</v>
      </c>
      <c r="F73" s="254">
        <f>G73+J73+L73+N73</f>
        <v>0</v>
      </c>
      <c r="G73" s="254">
        <v>0</v>
      </c>
      <c r="H73" s="254">
        <v>0</v>
      </c>
      <c r="I73" s="254">
        <v>0</v>
      </c>
      <c r="J73" s="254">
        <v>0</v>
      </c>
      <c r="K73" s="254">
        <v>0</v>
      </c>
      <c r="L73" s="303">
        <v>0</v>
      </c>
      <c r="M73" s="303"/>
      <c r="N73" s="254">
        <v>0</v>
      </c>
      <c r="O73" s="92"/>
      <c r="P73" s="51"/>
    </row>
    <row r="74" spans="1:16" ht="52.5" customHeight="1">
      <c r="A74" s="257" t="s">
        <v>475</v>
      </c>
      <c r="B74" s="257">
        <v>700</v>
      </c>
      <c r="C74" s="257">
        <v>70005</v>
      </c>
      <c r="D74" s="241" t="s">
        <v>580</v>
      </c>
      <c r="E74" s="254">
        <v>41929394</v>
      </c>
      <c r="F74" s="254">
        <v>25145982</v>
      </c>
      <c r="G74" s="254">
        <v>3093514</v>
      </c>
      <c r="H74" s="254">
        <v>0</v>
      </c>
      <c r="I74" s="254">
        <v>0</v>
      </c>
      <c r="J74" s="254">
        <v>0</v>
      </c>
      <c r="K74" s="254">
        <v>0</v>
      </c>
      <c r="L74" s="300" t="s">
        <v>731</v>
      </c>
      <c r="M74" s="300"/>
      <c r="N74" s="254">
        <v>0</v>
      </c>
      <c r="O74" s="92" t="s">
        <v>284</v>
      </c>
      <c r="P74" s="51"/>
    </row>
    <row r="75" spans="1:16" ht="12.75" customHeight="1">
      <c r="A75" s="257"/>
      <c r="B75" s="257"/>
      <c r="C75" s="257"/>
      <c r="D75" s="93" t="s">
        <v>279</v>
      </c>
      <c r="E75" s="254">
        <v>0</v>
      </c>
      <c r="F75" s="254">
        <f>G75+J75++L75+N75</f>
        <v>0</v>
      </c>
      <c r="G75" s="254">
        <v>0</v>
      </c>
      <c r="H75" s="254">
        <v>0</v>
      </c>
      <c r="I75" s="254">
        <v>0</v>
      </c>
      <c r="J75" s="254">
        <v>0</v>
      </c>
      <c r="K75" s="254">
        <v>0</v>
      </c>
      <c r="L75" s="303">
        <v>0</v>
      </c>
      <c r="M75" s="303"/>
      <c r="N75" s="254">
        <v>0</v>
      </c>
      <c r="O75" s="92"/>
      <c r="P75" s="51"/>
    </row>
    <row r="76" spans="1:16" ht="12.75" customHeight="1">
      <c r="A76" s="257"/>
      <c r="B76" s="257"/>
      <c r="C76" s="257"/>
      <c r="D76" s="93" t="s">
        <v>280</v>
      </c>
      <c r="E76" s="254">
        <v>41929394</v>
      </c>
      <c r="F76" s="254">
        <v>25145982</v>
      </c>
      <c r="G76" s="254">
        <v>3093514</v>
      </c>
      <c r="H76" s="254">
        <v>0</v>
      </c>
      <c r="I76" s="254">
        <v>0</v>
      </c>
      <c r="J76" s="254">
        <v>0</v>
      </c>
      <c r="K76" s="254">
        <v>0</v>
      </c>
      <c r="L76" s="303">
        <v>22052468</v>
      </c>
      <c r="M76" s="303"/>
      <c r="N76" s="254">
        <f>N74</f>
        <v>0</v>
      </c>
      <c r="O76" s="92"/>
      <c r="P76" s="51"/>
    </row>
    <row r="77" spans="1:16" ht="86.25" customHeight="1">
      <c r="A77" s="257" t="s">
        <v>289</v>
      </c>
      <c r="B77" s="257">
        <v>710</v>
      </c>
      <c r="C77" s="257">
        <v>71012</v>
      </c>
      <c r="D77" s="93" t="s">
        <v>498</v>
      </c>
      <c r="E77" s="254">
        <v>197030</v>
      </c>
      <c r="F77" s="254">
        <f>SUM(F78:F79)</f>
        <v>100374</v>
      </c>
      <c r="G77" s="254">
        <f>SUM(G78:G79)</f>
        <v>100374</v>
      </c>
      <c r="H77" s="254">
        <v>0</v>
      </c>
      <c r="I77" s="254">
        <v>0</v>
      </c>
      <c r="J77" s="254">
        <v>0</v>
      </c>
      <c r="K77" s="254">
        <v>0</v>
      </c>
      <c r="L77" s="300" t="s">
        <v>277</v>
      </c>
      <c r="M77" s="300"/>
      <c r="N77" s="254">
        <f>SUM(N78:N79)</f>
        <v>0</v>
      </c>
      <c r="O77" s="92" t="s">
        <v>284</v>
      </c>
      <c r="P77" s="51"/>
    </row>
    <row r="78" spans="1:16" ht="12.75" customHeight="1">
      <c r="A78" s="257"/>
      <c r="B78" s="257"/>
      <c r="C78" s="257"/>
      <c r="D78" s="93" t="s">
        <v>279</v>
      </c>
      <c r="E78" s="254">
        <v>197030</v>
      </c>
      <c r="F78" s="254">
        <f>G78+J78+N78+L78</f>
        <v>100374</v>
      </c>
      <c r="G78" s="254">
        <v>100374</v>
      </c>
      <c r="H78" s="254">
        <v>0</v>
      </c>
      <c r="I78" s="254">
        <v>0</v>
      </c>
      <c r="J78" s="254">
        <v>0</v>
      </c>
      <c r="K78" s="254">
        <v>0</v>
      </c>
      <c r="L78" s="303">
        <v>0</v>
      </c>
      <c r="M78" s="303"/>
      <c r="N78" s="254">
        <v>0</v>
      </c>
      <c r="O78" s="92"/>
      <c r="P78" s="51"/>
    </row>
    <row r="79" spans="1:16" ht="12.75" customHeight="1">
      <c r="A79" s="257"/>
      <c r="B79" s="257"/>
      <c r="C79" s="257"/>
      <c r="D79" s="93" t="s">
        <v>280</v>
      </c>
      <c r="E79" s="254">
        <v>0</v>
      </c>
      <c r="F79" s="254">
        <f>G79+J79+N79</f>
        <v>0</v>
      </c>
      <c r="G79" s="254">
        <v>0</v>
      </c>
      <c r="H79" s="254">
        <v>0</v>
      </c>
      <c r="I79" s="254">
        <v>0</v>
      </c>
      <c r="J79" s="254">
        <v>0</v>
      </c>
      <c r="K79" s="254">
        <v>0</v>
      </c>
      <c r="L79" s="303">
        <v>0</v>
      </c>
      <c r="M79" s="303"/>
      <c r="N79" s="254">
        <v>0</v>
      </c>
      <c r="O79" s="92"/>
      <c r="P79" s="51"/>
    </row>
    <row r="80" spans="1:16" ht="48.75" customHeight="1">
      <c r="A80" s="257" t="s">
        <v>290</v>
      </c>
      <c r="B80" s="257">
        <v>750</v>
      </c>
      <c r="C80" s="257">
        <v>75020</v>
      </c>
      <c r="D80" s="93" t="s">
        <v>497</v>
      </c>
      <c r="E80" s="254">
        <v>65978</v>
      </c>
      <c r="F80" s="254">
        <f>G80+J80+N80</f>
        <v>32989</v>
      </c>
      <c r="G80" s="254">
        <v>32989</v>
      </c>
      <c r="H80" s="254">
        <v>0</v>
      </c>
      <c r="I80" s="254">
        <v>0</v>
      </c>
      <c r="J80" s="254">
        <v>0</v>
      </c>
      <c r="K80" s="254">
        <v>0</v>
      </c>
      <c r="L80" s="300" t="s">
        <v>286</v>
      </c>
      <c r="M80" s="300"/>
      <c r="N80" s="254">
        <v>0</v>
      </c>
      <c r="O80" s="92" t="s">
        <v>284</v>
      </c>
      <c r="P80" s="51"/>
    </row>
    <row r="81" spans="1:16" ht="12.75" customHeight="1">
      <c r="A81" s="257"/>
      <c r="B81" s="257"/>
      <c r="C81" s="257"/>
      <c r="D81" s="93" t="s">
        <v>279</v>
      </c>
      <c r="E81" s="254">
        <f>E80</f>
        <v>65978</v>
      </c>
      <c r="F81" s="254">
        <f>F80</f>
        <v>32989</v>
      </c>
      <c r="G81" s="254">
        <f>G80</f>
        <v>32989</v>
      </c>
      <c r="H81" s="254">
        <v>0</v>
      </c>
      <c r="I81" s="254">
        <v>0</v>
      </c>
      <c r="J81" s="254">
        <v>0</v>
      </c>
      <c r="K81" s="254">
        <v>0</v>
      </c>
      <c r="L81" s="303">
        <v>0</v>
      </c>
      <c r="M81" s="303"/>
      <c r="N81" s="254">
        <v>0</v>
      </c>
      <c r="O81" s="92"/>
      <c r="P81" s="51"/>
    </row>
    <row r="82" spans="1:16" ht="12.75" customHeight="1">
      <c r="A82" s="257"/>
      <c r="B82" s="257"/>
      <c r="C82" s="257"/>
      <c r="D82" s="93" t="s">
        <v>280</v>
      </c>
      <c r="E82" s="254">
        <v>0</v>
      </c>
      <c r="F82" s="254">
        <v>0</v>
      </c>
      <c r="G82" s="254">
        <v>0</v>
      </c>
      <c r="H82" s="254">
        <v>0</v>
      </c>
      <c r="I82" s="254">
        <v>0</v>
      </c>
      <c r="J82" s="254">
        <v>0</v>
      </c>
      <c r="K82" s="254">
        <v>0</v>
      </c>
      <c r="L82" s="303">
        <v>0</v>
      </c>
      <c r="M82" s="303"/>
      <c r="N82" s="254">
        <f>N80</f>
        <v>0</v>
      </c>
      <c r="O82" s="92"/>
      <c r="P82" s="51"/>
    </row>
    <row r="83" spans="1:16" ht="79.5" customHeight="1">
      <c r="A83" s="257" t="s">
        <v>294</v>
      </c>
      <c r="B83" s="257">
        <v>750</v>
      </c>
      <c r="C83" s="257">
        <v>75020</v>
      </c>
      <c r="D83" s="93" t="s">
        <v>719</v>
      </c>
      <c r="E83" s="254">
        <v>18450</v>
      </c>
      <c r="F83" s="254">
        <f>G83+J83+N83</f>
        <v>18450</v>
      </c>
      <c r="G83" s="254">
        <v>18450</v>
      </c>
      <c r="H83" s="254">
        <v>0</v>
      </c>
      <c r="I83" s="254">
        <v>0</v>
      </c>
      <c r="J83" s="254">
        <v>0</v>
      </c>
      <c r="K83" s="254">
        <v>0</v>
      </c>
      <c r="L83" s="300" t="s">
        <v>286</v>
      </c>
      <c r="M83" s="300"/>
      <c r="N83" s="254">
        <v>0</v>
      </c>
      <c r="O83" s="92" t="s">
        <v>284</v>
      </c>
      <c r="P83" s="51"/>
    </row>
    <row r="84" spans="1:16" ht="12.75" customHeight="1">
      <c r="A84" s="257"/>
      <c r="B84" s="257"/>
      <c r="C84" s="257"/>
      <c r="D84" s="93" t="s">
        <v>279</v>
      </c>
      <c r="E84" s="254">
        <f>E83</f>
        <v>18450</v>
      </c>
      <c r="F84" s="254">
        <f>F83</f>
        <v>18450</v>
      </c>
      <c r="G84" s="254">
        <f>G83</f>
        <v>18450</v>
      </c>
      <c r="H84" s="254">
        <v>0</v>
      </c>
      <c r="I84" s="254">
        <v>0</v>
      </c>
      <c r="J84" s="254">
        <v>0</v>
      </c>
      <c r="K84" s="254">
        <v>0</v>
      </c>
      <c r="L84" s="303">
        <v>0</v>
      </c>
      <c r="M84" s="303"/>
      <c r="N84" s="254">
        <v>0</v>
      </c>
      <c r="O84" s="92"/>
      <c r="P84" s="51"/>
    </row>
    <row r="85" spans="1:16" ht="12.75" customHeight="1">
      <c r="A85" s="257"/>
      <c r="B85" s="257"/>
      <c r="C85" s="257"/>
      <c r="D85" s="93" t="s">
        <v>280</v>
      </c>
      <c r="E85" s="254">
        <v>0</v>
      </c>
      <c r="F85" s="254">
        <v>0</v>
      </c>
      <c r="G85" s="254">
        <v>0</v>
      </c>
      <c r="H85" s="254">
        <v>0</v>
      </c>
      <c r="I85" s="254">
        <v>0</v>
      </c>
      <c r="J85" s="254">
        <v>0</v>
      </c>
      <c r="K85" s="254">
        <v>0</v>
      </c>
      <c r="L85" s="303">
        <v>0</v>
      </c>
      <c r="M85" s="303"/>
      <c r="N85" s="254">
        <f>N83</f>
        <v>0</v>
      </c>
      <c r="O85" s="92"/>
      <c r="P85" s="51"/>
    </row>
    <row r="86" spans="1:16" ht="93.75" customHeight="1">
      <c r="A86" s="257" t="s">
        <v>296</v>
      </c>
      <c r="B86" s="257">
        <v>750</v>
      </c>
      <c r="C86" s="257">
        <v>75020</v>
      </c>
      <c r="D86" s="94" t="s">
        <v>585</v>
      </c>
      <c r="E86" s="254">
        <v>9840</v>
      </c>
      <c r="F86" s="254">
        <f>F88</f>
        <v>9840</v>
      </c>
      <c r="G86" s="254">
        <v>9840</v>
      </c>
      <c r="H86" s="254">
        <v>0</v>
      </c>
      <c r="I86" s="254">
        <v>0</v>
      </c>
      <c r="J86" s="254">
        <v>0</v>
      </c>
      <c r="K86" s="254">
        <v>0</v>
      </c>
      <c r="L86" s="310" t="s">
        <v>277</v>
      </c>
      <c r="M86" s="311"/>
      <c r="N86" s="254">
        <v>0</v>
      </c>
      <c r="O86" s="92" t="s">
        <v>284</v>
      </c>
      <c r="P86" s="51"/>
    </row>
    <row r="87" spans="1:16" ht="12.75" customHeight="1">
      <c r="A87" s="257"/>
      <c r="B87" s="257"/>
      <c r="C87" s="257"/>
      <c r="D87" s="93" t="s">
        <v>279</v>
      </c>
      <c r="E87" s="254">
        <v>0</v>
      </c>
      <c r="F87" s="254">
        <v>0</v>
      </c>
      <c r="G87" s="254">
        <v>0</v>
      </c>
      <c r="H87" s="254">
        <v>0</v>
      </c>
      <c r="I87" s="254">
        <v>0</v>
      </c>
      <c r="J87" s="254">
        <v>0</v>
      </c>
      <c r="K87" s="254">
        <v>0</v>
      </c>
      <c r="L87" s="303">
        <v>0</v>
      </c>
      <c r="M87" s="303"/>
      <c r="N87" s="254">
        <f>N86</f>
        <v>0</v>
      </c>
      <c r="O87" s="92"/>
      <c r="P87" s="51"/>
    </row>
    <row r="88" spans="1:16" ht="12.75" customHeight="1">
      <c r="A88" s="257"/>
      <c r="B88" s="257"/>
      <c r="C88" s="257"/>
      <c r="D88" s="93" t="s">
        <v>280</v>
      </c>
      <c r="E88" s="254">
        <f>E86</f>
        <v>9840</v>
      </c>
      <c r="F88" s="254">
        <f>G88+J88+L88+N88</f>
        <v>9840</v>
      </c>
      <c r="G88" s="254">
        <f>G86</f>
        <v>9840</v>
      </c>
      <c r="H88" s="254">
        <v>0</v>
      </c>
      <c r="I88" s="254">
        <v>0</v>
      </c>
      <c r="J88" s="254">
        <v>0</v>
      </c>
      <c r="K88" s="254">
        <v>0</v>
      </c>
      <c r="L88" s="303">
        <v>0</v>
      </c>
      <c r="M88" s="303"/>
      <c r="N88" s="254">
        <v>0</v>
      </c>
      <c r="O88" s="92"/>
      <c r="P88" s="51"/>
    </row>
    <row r="89" spans="1:16" ht="57.75" customHeight="1">
      <c r="A89" s="257" t="s">
        <v>495</v>
      </c>
      <c r="B89" s="257">
        <v>750</v>
      </c>
      <c r="C89" s="257">
        <v>75020</v>
      </c>
      <c r="D89" s="94" t="s">
        <v>542</v>
      </c>
      <c r="E89" s="254">
        <v>4966178</v>
      </c>
      <c r="F89" s="254">
        <f>F91</f>
        <v>75000</v>
      </c>
      <c r="G89" s="254">
        <v>75000</v>
      </c>
      <c r="H89" s="254">
        <v>0</v>
      </c>
      <c r="I89" s="254">
        <v>0</v>
      </c>
      <c r="J89" s="254">
        <v>0</v>
      </c>
      <c r="K89" s="254">
        <v>0</v>
      </c>
      <c r="L89" s="310" t="s">
        <v>277</v>
      </c>
      <c r="M89" s="311"/>
      <c r="N89" s="254">
        <v>0</v>
      </c>
      <c r="O89" s="92" t="s">
        <v>284</v>
      </c>
      <c r="P89" s="51"/>
    </row>
    <row r="90" spans="1:16" ht="12.75" customHeight="1">
      <c r="A90" s="257"/>
      <c r="B90" s="257"/>
      <c r="C90" s="257"/>
      <c r="D90" s="93" t="s">
        <v>279</v>
      </c>
      <c r="E90" s="254">
        <v>0</v>
      </c>
      <c r="F90" s="254">
        <v>0</v>
      </c>
      <c r="G90" s="254">
        <v>0</v>
      </c>
      <c r="H90" s="254">
        <v>0</v>
      </c>
      <c r="I90" s="254">
        <v>0</v>
      </c>
      <c r="J90" s="254">
        <v>0</v>
      </c>
      <c r="K90" s="254">
        <v>0</v>
      </c>
      <c r="L90" s="303">
        <v>0</v>
      </c>
      <c r="M90" s="303"/>
      <c r="N90" s="254">
        <f>N89</f>
        <v>0</v>
      </c>
      <c r="O90" s="92"/>
      <c r="P90" s="51"/>
    </row>
    <row r="91" spans="1:16" ht="12.75" customHeight="1">
      <c r="A91" s="257"/>
      <c r="B91" s="257"/>
      <c r="C91" s="257"/>
      <c r="D91" s="93" t="s">
        <v>280</v>
      </c>
      <c r="E91" s="254">
        <f>E89</f>
        <v>4966178</v>
      </c>
      <c r="F91" s="254">
        <f>G91+J91+L91+N91</f>
        <v>75000</v>
      </c>
      <c r="G91" s="254">
        <f>G89</f>
        <v>75000</v>
      </c>
      <c r="H91" s="254">
        <v>0</v>
      </c>
      <c r="I91" s="254">
        <v>0</v>
      </c>
      <c r="J91" s="254">
        <v>0</v>
      </c>
      <c r="K91" s="254">
        <v>0</v>
      </c>
      <c r="L91" s="303">
        <v>0</v>
      </c>
      <c r="M91" s="303"/>
      <c r="N91" s="254">
        <v>0</v>
      </c>
      <c r="O91" s="92"/>
      <c r="P91" s="51"/>
    </row>
    <row r="92" spans="1:16" ht="68.25" customHeight="1">
      <c r="A92" s="257" t="s">
        <v>494</v>
      </c>
      <c r="B92" s="257">
        <v>801</v>
      </c>
      <c r="C92" s="257">
        <v>80115</v>
      </c>
      <c r="D92" s="93" t="s">
        <v>587</v>
      </c>
      <c r="E92" s="254">
        <v>2087478.3</v>
      </c>
      <c r="F92" s="95">
        <f>F93</f>
        <v>1356502.74</v>
      </c>
      <c r="G92" s="254">
        <v>0</v>
      </c>
      <c r="H92" s="254">
        <v>0</v>
      </c>
      <c r="I92" s="254">
        <v>0</v>
      </c>
      <c r="J92" s="254">
        <v>0</v>
      </c>
      <c r="K92" s="254">
        <v>0</v>
      </c>
      <c r="L92" s="300" t="s">
        <v>588</v>
      </c>
      <c r="M92" s="300"/>
      <c r="N92" s="254">
        <v>1153027.33</v>
      </c>
      <c r="O92" s="92" t="s">
        <v>284</v>
      </c>
      <c r="P92" s="51"/>
    </row>
    <row r="93" spans="1:16" ht="16.5" customHeight="1">
      <c r="A93" s="257"/>
      <c r="B93" s="257"/>
      <c r="C93" s="257"/>
      <c r="D93" s="93" t="s">
        <v>279</v>
      </c>
      <c r="E93" s="254">
        <f>E92</f>
        <v>2087478.3</v>
      </c>
      <c r="F93" s="95">
        <f>G93+J93+N93+L93</f>
        <v>1356502.74</v>
      </c>
      <c r="G93" s="254">
        <f>G92</f>
        <v>0</v>
      </c>
      <c r="H93" s="254">
        <v>0</v>
      </c>
      <c r="I93" s="254">
        <v>0</v>
      </c>
      <c r="J93" s="254">
        <v>0</v>
      </c>
      <c r="K93" s="254">
        <v>0</v>
      </c>
      <c r="L93" s="303">
        <v>203475.41</v>
      </c>
      <c r="M93" s="303"/>
      <c r="N93" s="254">
        <f>N92</f>
        <v>1153027.33</v>
      </c>
      <c r="O93" s="92"/>
      <c r="P93" s="51"/>
    </row>
    <row r="94" spans="1:16" ht="20.25" customHeight="1">
      <c r="A94" s="257"/>
      <c r="B94" s="257"/>
      <c r="C94" s="257"/>
      <c r="D94" s="93" t="s">
        <v>280</v>
      </c>
      <c r="E94" s="254">
        <v>0</v>
      </c>
      <c r="F94" s="254">
        <v>0</v>
      </c>
      <c r="G94" s="254">
        <v>0</v>
      </c>
      <c r="H94" s="254">
        <v>0</v>
      </c>
      <c r="I94" s="254">
        <v>0</v>
      </c>
      <c r="J94" s="254">
        <v>0</v>
      </c>
      <c r="K94" s="254">
        <v>0</v>
      </c>
      <c r="L94" s="303">
        <v>0</v>
      </c>
      <c r="M94" s="303"/>
      <c r="N94" s="254">
        <v>0</v>
      </c>
      <c r="O94" s="92"/>
      <c r="P94" s="51"/>
    </row>
    <row r="95" spans="1:16" ht="90.75" customHeight="1">
      <c r="A95" s="257" t="s">
        <v>493</v>
      </c>
      <c r="B95" s="257">
        <v>801</v>
      </c>
      <c r="C95" s="257">
        <v>80195</v>
      </c>
      <c r="D95" s="93" t="s">
        <v>292</v>
      </c>
      <c r="E95" s="254">
        <v>1032372</v>
      </c>
      <c r="F95" s="254">
        <v>216480</v>
      </c>
      <c r="G95" s="254">
        <v>0</v>
      </c>
      <c r="H95" s="254">
        <v>0</v>
      </c>
      <c r="I95" s="254">
        <v>0</v>
      </c>
      <c r="J95" s="254">
        <v>0</v>
      </c>
      <c r="K95" s="254">
        <v>0</v>
      </c>
      <c r="L95" s="300" t="s">
        <v>506</v>
      </c>
      <c r="M95" s="300"/>
      <c r="N95" s="254">
        <v>0</v>
      </c>
      <c r="O95" s="371" t="s">
        <v>293</v>
      </c>
      <c r="P95" s="51"/>
    </row>
    <row r="96" spans="1:16" ht="12.75" customHeight="1">
      <c r="A96" s="257"/>
      <c r="B96" s="257"/>
      <c r="C96" s="257"/>
      <c r="D96" s="93" t="s">
        <v>279</v>
      </c>
      <c r="E96" s="254">
        <v>1032372</v>
      </c>
      <c r="F96" s="254">
        <f>F95</f>
        <v>216480</v>
      </c>
      <c r="G96" s="254">
        <f>G95</f>
        <v>0</v>
      </c>
      <c r="H96" s="254">
        <v>0</v>
      </c>
      <c r="I96" s="254">
        <v>0</v>
      </c>
      <c r="J96" s="254">
        <v>0</v>
      </c>
      <c r="K96" s="254">
        <v>0</v>
      </c>
      <c r="L96" s="303">
        <v>216480</v>
      </c>
      <c r="M96" s="303"/>
      <c r="N96" s="254">
        <f>N95</f>
        <v>0</v>
      </c>
      <c r="O96" s="92"/>
      <c r="P96" s="51"/>
    </row>
    <row r="97" spans="1:16" ht="12.75" customHeight="1">
      <c r="A97" s="257"/>
      <c r="B97" s="257"/>
      <c r="C97" s="257"/>
      <c r="D97" s="93" t="s">
        <v>280</v>
      </c>
      <c r="E97" s="254">
        <v>0</v>
      </c>
      <c r="F97" s="254">
        <v>0</v>
      </c>
      <c r="G97" s="254">
        <v>0</v>
      </c>
      <c r="H97" s="254">
        <v>0</v>
      </c>
      <c r="I97" s="254">
        <v>0</v>
      </c>
      <c r="J97" s="254">
        <v>0</v>
      </c>
      <c r="K97" s="254">
        <v>0</v>
      </c>
      <c r="L97" s="303">
        <v>0</v>
      </c>
      <c r="M97" s="303"/>
      <c r="N97" s="254">
        <v>0</v>
      </c>
      <c r="O97" s="92"/>
      <c r="P97" s="51"/>
    </row>
    <row r="98" spans="1:16" ht="51" customHeight="1">
      <c r="A98" s="257" t="s">
        <v>492</v>
      </c>
      <c r="B98" s="257">
        <v>801</v>
      </c>
      <c r="C98" s="257">
        <v>80195</v>
      </c>
      <c r="D98" s="93" t="s">
        <v>496</v>
      </c>
      <c r="E98" s="254">
        <v>1382671</v>
      </c>
      <c r="F98" s="254">
        <f>G98+J98+N98</f>
        <v>345667</v>
      </c>
      <c r="G98" s="254">
        <v>57429</v>
      </c>
      <c r="H98" s="254">
        <v>0</v>
      </c>
      <c r="I98" s="254">
        <v>0</v>
      </c>
      <c r="J98" s="254">
        <v>0</v>
      </c>
      <c r="K98" s="254">
        <v>0</v>
      </c>
      <c r="L98" s="300" t="s">
        <v>286</v>
      </c>
      <c r="M98" s="300"/>
      <c r="N98" s="254">
        <v>288238</v>
      </c>
      <c r="O98" s="92" t="s">
        <v>284</v>
      </c>
      <c r="P98" s="51"/>
    </row>
    <row r="99" spans="1:16" ht="12.75" customHeight="1">
      <c r="A99" s="257"/>
      <c r="B99" s="257"/>
      <c r="C99" s="257"/>
      <c r="D99" s="93" t="s">
        <v>279</v>
      </c>
      <c r="E99" s="254">
        <f>E98</f>
        <v>1382671</v>
      </c>
      <c r="F99" s="254">
        <f>F98</f>
        <v>345667</v>
      </c>
      <c r="G99" s="254">
        <f>G98</f>
        <v>57429</v>
      </c>
      <c r="H99" s="254">
        <v>0</v>
      </c>
      <c r="I99" s="254">
        <v>0</v>
      </c>
      <c r="J99" s="254">
        <v>0</v>
      </c>
      <c r="K99" s="254">
        <v>0</v>
      </c>
      <c r="L99" s="303">
        <v>0</v>
      </c>
      <c r="M99" s="303"/>
      <c r="N99" s="254">
        <f>N98</f>
        <v>288238</v>
      </c>
      <c r="O99" s="92"/>
      <c r="P99" s="51"/>
    </row>
    <row r="100" spans="1:16" ht="12.75" customHeight="1">
      <c r="A100" s="257"/>
      <c r="B100" s="257"/>
      <c r="C100" s="257"/>
      <c r="D100" s="93" t="s">
        <v>280</v>
      </c>
      <c r="E100" s="254">
        <v>0</v>
      </c>
      <c r="F100" s="254">
        <v>0</v>
      </c>
      <c r="G100" s="254">
        <v>0</v>
      </c>
      <c r="H100" s="254">
        <v>0</v>
      </c>
      <c r="I100" s="254">
        <v>0</v>
      </c>
      <c r="J100" s="254">
        <v>0</v>
      </c>
      <c r="K100" s="254">
        <v>0</v>
      </c>
      <c r="L100" s="303">
        <v>0</v>
      </c>
      <c r="M100" s="303"/>
      <c r="N100" s="254">
        <v>0</v>
      </c>
      <c r="O100" s="92"/>
      <c r="P100" s="51"/>
    </row>
    <row r="101" spans="1:16" ht="33.75" customHeight="1">
      <c r="A101" s="257" t="s">
        <v>489</v>
      </c>
      <c r="B101" s="257">
        <v>801</v>
      </c>
      <c r="C101" s="257">
        <v>80195</v>
      </c>
      <c r="D101" s="93" t="s">
        <v>531</v>
      </c>
      <c r="E101" s="254">
        <v>325285</v>
      </c>
      <c r="F101" s="254">
        <f>G101+J101+N101</f>
        <v>318355</v>
      </c>
      <c r="G101" s="254">
        <v>56860</v>
      </c>
      <c r="H101" s="254">
        <v>0</v>
      </c>
      <c r="I101" s="254">
        <v>0</v>
      </c>
      <c r="J101" s="254">
        <v>0</v>
      </c>
      <c r="K101" s="254">
        <v>0</v>
      </c>
      <c r="L101" s="300" t="s">
        <v>286</v>
      </c>
      <c r="M101" s="300"/>
      <c r="N101" s="254">
        <v>261495</v>
      </c>
      <c r="O101" s="92" t="s">
        <v>456</v>
      </c>
      <c r="P101" s="51"/>
    </row>
    <row r="102" spans="1:16" ht="12.75" customHeight="1">
      <c r="A102" s="257"/>
      <c r="B102" s="257"/>
      <c r="C102" s="257"/>
      <c r="D102" s="93" t="s">
        <v>279</v>
      </c>
      <c r="E102" s="254">
        <v>325285</v>
      </c>
      <c r="F102" s="254">
        <f>F101</f>
        <v>318355</v>
      </c>
      <c r="G102" s="254">
        <f>G101</f>
        <v>56860</v>
      </c>
      <c r="H102" s="254">
        <v>0</v>
      </c>
      <c r="I102" s="254">
        <v>0</v>
      </c>
      <c r="J102" s="254">
        <v>0</v>
      </c>
      <c r="K102" s="254">
        <v>0</v>
      </c>
      <c r="L102" s="303">
        <v>0</v>
      </c>
      <c r="M102" s="303"/>
      <c r="N102" s="254">
        <f>N101</f>
        <v>261495</v>
      </c>
      <c r="O102" s="92"/>
      <c r="P102" s="51"/>
    </row>
    <row r="103" spans="1:16" ht="12.75" customHeight="1">
      <c r="A103" s="257"/>
      <c r="B103" s="257"/>
      <c r="C103" s="257"/>
      <c r="D103" s="93" t="s">
        <v>280</v>
      </c>
      <c r="E103" s="254">
        <v>0</v>
      </c>
      <c r="F103" s="254">
        <v>0</v>
      </c>
      <c r="G103" s="254">
        <v>0</v>
      </c>
      <c r="H103" s="254">
        <v>0</v>
      </c>
      <c r="I103" s="254">
        <v>0</v>
      </c>
      <c r="J103" s="254">
        <v>0</v>
      </c>
      <c r="K103" s="254">
        <v>0</v>
      </c>
      <c r="L103" s="303">
        <v>0</v>
      </c>
      <c r="M103" s="303"/>
      <c r="N103" s="254">
        <v>0</v>
      </c>
      <c r="O103" s="92"/>
      <c r="P103" s="51"/>
    </row>
    <row r="104" spans="1:16" ht="84" customHeight="1">
      <c r="A104" s="257" t="s">
        <v>584</v>
      </c>
      <c r="B104" s="257">
        <v>851</v>
      </c>
      <c r="C104" s="257">
        <v>85111</v>
      </c>
      <c r="D104" s="93" t="s">
        <v>581</v>
      </c>
      <c r="E104" s="254">
        <v>1478552</v>
      </c>
      <c r="F104" s="254">
        <v>1168592</v>
      </c>
      <c r="G104" s="254">
        <v>1168592</v>
      </c>
      <c r="H104" s="254"/>
      <c r="I104" s="254"/>
      <c r="J104" s="254"/>
      <c r="K104" s="254"/>
      <c r="L104" s="300" t="s">
        <v>286</v>
      </c>
      <c r="M104" s="300"/>
      <c r="N104" s="254"/>
      <c r="O104" s="92" t="s">
        <v>284</v>
      </c>
      <c r="P104" s="51"/>
    </row>
    <row r="105" spans="1:16" ht="12.75" customHeight="1">
      <c r="A105" s="257"/>
      <c r="B105" s="257"/>
      <c r="C105" s="257"/>
      <c r="D105" s="93" t="s">
        <v>279</v>
      </c>
      <c r="E105" s="254">
        <v>0</v>
      </c>
      <c r="F105" s="254">
        <f>G105+J105++L105+N105</f>
        <v>0</v>
      </c>
      <c r="G105" s="254">
        <v>0</v>
      </c>
      <c r="H105" s="254">
        <v>0</v>
      </c>
      <c r="I105" s="254">
        <v>0</v>
      </c>
      <c r="J105" s="254">
        <v>0</v>
      </c>
      <c r="K105" s="254">
        <v>0</v>
      </c>
      <c r="L105" s="303">
        <v>0</v>
      </c>
      <c r="M105" s="303"/>
      <c r="N105" s="254">
        <v>0</v>
      </c>
      <c r="O105" s="92"/>
      <c r="P105" s="51"/>
    </row>
    <row r="106" spans="1:16" ht="12.75" customHeight="1">
      <c r="A106" s="257"/>
      <c r="B106" s="257"/>
      <c r="C106" s="257"/>
      <c r="D106" s="93" t="s">
        <v>280</v>
      </c>
      <c r="E106" s="254">
        <f aca="true" t="shared" si="10" ref="E106:K106">SUM(E104)</f>
        <v>1478552</v>
      </c>
      <c r="F106" s="254">
        <f t="shared" si="10"/>
        <v>1168592</v>
      </c>
      <c r="G106" s="254">
        <f t="shared" si="10"/>
        <v>1168592</v>
      </c>
      <c r="H106" s="254">
        <f t="shared" si="10"/>
        <v>0</v>
      </c>
      <c r="I106" s="254">
        <f t="shared" si="10"/>
        <v>0</v>
      </c>
      <c r="J106" s="254">
        <f t="shared" si="10"/>
        <v>0</v>
      </c>
      <c r="K106" s="254">
        <f t="shared" si="10"/>
        <v>0</v>
      </c>
      <c r="L106" s="303">
        <v>0</v>
      </c>
      <c r="M106" s="303"/>
      <c r="N106" s="254">
        <f>SUM(N104)</f>
        <v>0</v>
      </c>
      <c r="O106" s="96">
        <f>SUM(O104)</f>
        <v>0</v>
      </c>
      <c r="P106" s="51"/>
    </row>
    <row r="107" spans="1:16" ht="80.25" customHeight="1">
      <c r="A107" s="97" t="s">
        <v>486</v>
      </c>
      <c r="B107" s="98">
        <v>851</v>
      </c>
      <c r="C107" s="98">
        <v>85195</v>
      </c>
      <c r="D107" s="99" t="s">
        <v>583</v>
      </c>
      <c r="E107" s="100">
        <v>145300</v>
      </c>
      <c r="F107" s="100">
        <v>10000</v>
      </c>
      <c r="G107" s="100">
        <v>10000</v>
      </c>
      <c r="H107" s="101">
        <v>0</v>
      </c>
      <c r="I107" s="101">
        <v>0</v>
      </c>
      <c r="J107" s="101">
        <v>0</v>
      </c>
      <c r="K107" s="101">
        <v>0</v>
      </c>
      <c r="L107" s="301" t="s">
        <v>295</v>
      </c>
      <c r="M107" s="302"/>
      <c r="N107" s="101">
        <v>0</v>
      </c>
      <c r="O107" s="102" t="s">
        <v>284</v>
      </c>
      <c r="P107" s="51"/>
    </row>
    <row r="108" spans="1:16" ht="12.75">
      <c r="A108" s="97"/>
      <c r="B108" s="97"/>
      <c r="C108" s="97"/>
      <c r="D108" s="103" t="s">
        <v>279</v>
      </c>
      <c r="E108" s="101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4">
        <v>0</v>
      </c>
      <c r="M108" s="105"/>
      <c r="N108" s="106">
        <v>0</v>
      </c>
      <c r="O108" s="107"/>
      <c r="P108" s="51"/>
    </row>
    <row r="109" spans="1:16" ht="12.75">
      <c r="A109" s="97"/>
      <c r="B109" s="97"/>
      <c r="C109" s="97"/>
      <c r="D109" s="103" t="s">
        <v>280</v>
      </c>
      <c r="E109" s="101">
        <v>145300</v>
      </c>
      <c r="F109" s="101">
        <v>10000</v>
      </c>
      <c r="G109" s="101">
        <v>10000</v>
      </c>
      <c r="H109" s="101"/>
      <c r="I109" s="101"/>
      <c r="J109" s="101"/>
      <c r="K109" s="101"/>
      <c r="L109" s="258"/>
      <c r="M109" s="259"/>
      <c r="N109" s="101"/>
      <c r="O109" s="102"/>
      <c r="P109" s="51"/>
    </row>
    <row r="110" spans="1:16" ht="78.75">
      <c r="A110" s="97" t="s">
        <v>485</v>
      </c>
      <c r="B110" s="98">
        <v>852</v>
      </c>
      <c r="C110" s="98">
        <v>85202</v>
      </c>
      <c r="D110" s="372" t="s">
        <v>491</v>
      </c>
      <c r="E110" s="100">
        <v>347810</v>
      </c>
      <c r="F110" s="100">
        <v>272810</v>
      </c>
      <c r="G110" s="100">
        <v>25000</v>
      </c>
      <c r="H110" s="101">
        <v>0</v>
      </c>
      <c r="I110" s="101">
        <v>0</v>
      </c>
      <c r="J110" s="101">
        <v>0</v>
      </c>
      <c r="K110" s="101">
        <v>0</v>
      </c>
      <c r="L110" s="301" t="s">
        <v>519</v>
      </c>
      <c r="M110" s="302"/>
      <c r="N110" s="101">
        <v>0</v>
      </c>
      <c r="O110" s="102" t="s">
        <v>490</v>
      </c>
      <c r="P110" s="51"/>
    </row>
    <row r="111" spans="1:16" ht="12.75">
      <c r="A111" s="97"/>
      <c r="B111" s="97"/>
      <c r="C111" s="97"/>
      <c r="D111" s="103" t="s">
        <v>279</v>
      </c>
      <c r="E111" s="101">
        <v>0</v>
      </c>
      <c r="F111" s="101">
        <v>0</v>
      </c>
      <c r="G111" s="101">
        <v>0</v>
      </c>
      <c r="H111" s="101">
        <v>0</v>
      </c>
      <c r="I111" s="101">
        <v>0</v>
      </c>
      <c r="J111" s="101">
        <v>0</v>
      </c>
      <c r="K111" s="101">
        <v>0</v>
      </c>
      <c r="L111" s="104">
        <v>0</v>
      </c>
      <c r="M111" s="105"/>
      <c r="N111" s="106">
        <v>0</v>
      </c>
      <c r="O111" s="107"/>
      <c r="P111" s="51"/>
    </row>
    <row r="112" spans="1:16" ht="12.75">
      <c r="A112" s="97"/>
      <c r="B112" s="97"/>
      <c r="C112" s="97"/>
      <c r="D112" s="103" t="s">
        <v>280</v>
      </c>
      <c r="E112" s="101">
        <v>347810</v>
      </c>
      <c r="F112" s="101">
        <v>272810</v>
      </c>
      <c r="G112" s="101">
        <v>25000</v>
      </c>
      <c r="H112" s="101">
        <v>0</v>
      </c>
      <c r="I112" s="101">
        <v>0</v>
      </c>
      <c r="J112" s="101">
        <v>0</v>
      </c>
      <c r="K112" s="101">
        <v>0</v>
      </c>
      <c r="L112" s="373">
        <v>247810</v>
      </c>
      <c r="M112" s="374"/>
      <c r="N112" s="101">
        <v>0</v>
      </c>
      <c r="O112" s="102"/>
      <c r="P112" s="51"/>
    </row>
    <row r="113" spans="1:16" ht="63">
      <c r="A113" s="97" t="s">
        <v>484</v>
      </c>
      <c r="B113" s="98">
        <v>852</v>
      </c>
      <c r="C113" s="98">
        <v>85203</v>
      </c>
      <c r="D113" s="372" t="s">
        <v>488</v>
      </c>
      <c r="E113" s="100">
        <v>590691</v>
      </c>
      <c r="F113" s="100">
        <v>538906</v>
      </c>
      <c r="G113" s="100">
        <v>110181</v>
      </c>
      <c r="H113" s="101">
        <v>0</v>
      </c>
      <c r="I113" s="101">
        <v>0</v>
      </c>
      <c r="J113" s="101">
        <v>0</v>
      </c>
      <c r="K113" s="101">
        <v>0</v>
      </c>
      <c r="L113" s="301" t="s">
        <v>518</v>
      </c>
      <c r="M113" s="302"/>
      <c r="N113" s="101">
        <v>0</v>
      </c>
      <c r="O113" s="102" t="s">
        <v>487</v>
      </c>
      <c r="P113" s="51"/>
    </row>
    <row r="114" spans="1:16" ht="12.75">
      <c r="A114" s="97"/>
      <c r="B114" s="97"/>
      <c r="C114" s="97"/>
      <c r="D114" s="103" t="s">
        <v>279</v>
      </c>
      <c r="E114" s="101">
        <v>0</v>
      </c>
      <c r="F114" s="101">
        <v>0</v>
      </c>
      <c r="G114" s="101">
        <v>0</v>
      </c>
      <c r="H114" s="101">
        <v>0</v>
      </c>
      <c r="I114" s="101">
        <v>0</v>
      </c>
      <c r="J114" s="101">
        <v>0</v>
      </c>
      <c r="K114" s="101">
        <v>0</v>
      </c>
      <c r="L114" s="375">
        <v>0</v>
      </c>
      <c r="M114" s="376"/>
      <c r="N114" s="106">
        <v>0</v>
      </c>
      <c r="O114" s="107"/>
      <c r="P114" s="51"/>
    </row>
    <row r="115" spans="1:16" ht="12.75">
      <c r="A115" s="97"/>
      <c r="B115" s="97"/>
      <c r="C115" s="97"/>
      <c r="D115" s="103" t="s">
        <v>280</v>
      </c>
      <c r="E115" s="101">
        <v>590691</v>
      </c>
      <c r="F115" s="101">
        <v>538906</v>
      </c>
      <c r="G115" s="101">
        <v>110181</v>
      </c>
      <c r="H115" s="101">
        <v>0</v>
      </c>
      <c r="I115" s="101">
        <v>0</v>
      </c>
      <c r="J115" s="101">
        <v>0</v>
      </c>
      <c r="K115" s="101">
        <v>0</v>
      </c>
      <c r="L115" s="373">
        <v>428725</v>
      </c>
      <c r="M115" s="374"/>
      <c r="N115" s="101">
        <v>0</v>
      </c>
      <c r="O115" s="102"/>
      <c r="P115" s="51"/>
    </row>
    <row r="116" spans="1:16" ht="71.25" customHeight="1">
      <c r="A116" s="257" t="s">
        <v>483</v>
      </c>
      <c r="B116" s="257">
        <v>852</v>
      </c>
      <c r="C116" s="257">
        <v>85295</v>
      </c>
      <c r="D116" s="93" t="s">
        <v>298</v>
      </c>
      <c r="E116" s="254">
        <f>SUM(E117:E118)</f>
        <v>783957</v>
      </c>
      <c r="F116" s="254">
        <f>SUM(F117:F118)</f>
        <v>324100</v>
      </c>
      <c r="G116" s="254">
        <f>SUM(G117:G118)</f>
        <v>324100</v>
      </c>
      <c r="H116" s="254">
        <v>0</v>
      </c>
      <c r="I116" s="254">
        <v>0</v>
      </c>
      <c r="J116" s="254">
        <v>0</v>
      </c>
      <c r="K116" s="254">
        <v>0</v>
      </c>
      <c r="L116" s="300" t="s">
        <v>297</v>
      </c>
      <c r="M116" s="300"/>
      <c r="N116" s="254">
        <v>0</v>
      </c>
      <c r="O116" s="92" t="s">
        <v>299</v>
      </c>
      <c r="P116" s="51"/>
    </row>
    <row r="117" spans="1:16" ht="12.75" customHeight="1">
      <c r="A117" s="257"/>
      <c r="B117" s="257"/>
      <c r="C117" s="257"/>
      <c r="D117" s="93" t="s">
        <v>279</v>
      </c>
      <c r="E117" s="254">
        <v>783957</v>
      </c>
      <c r="F117" s="254">
        <f>G117+J117+L117+N117</f>
        <v>324100</v>
      </c>
      <c r="G117" s="254">
        <v>324100</v>
      </c>
      <c r="H117" s="254">
        <v>0</v>
      </c>
      <c r="I117" s="254">
        <v>0</v>
      </c>
      <c r="J117" s="254">
        <v>0</v>
      </c>
      <c r="K117" s="254">
        <v>0</v>
      </c>
      <c r="L117" s="303">
        <v>0</v>
      </c>
      <c r="M117" s="303"/>
      <c r="N117" s="254">
        <f>N116</f>
        <v>0</v>
      </c>
      <c r="O117" s="92"/>
      <c r="P117" s="51"/>
    </row>
    <row r="118" spans="1:16" ht="12.75" customHeight="1">
      <c r="A118" s="257"/>
      <c r="B118" s="257"/>
      <c r="C118" s="257"/>
      <c r="D118" s="93" t="s">
        <v>280</v>
      </c>
      <c r="E118" s="254">
        <v>0</v>
      </c>
      <c r="F118" s="254">
        <f>G118+J118+L118+N118</f>
        <v>0</v>
      </c>
      <c r="G118" s="254">
        <v>0</v>
      </c>
      <c r="H118" s="254">
        <v>0</v>
      </c>
      <c r="I118" s="254">
        <v>0</v>
      </c>
      <c r="J118" s="254">
        <v>0</v>
      </c>
      <c r="K118" s="254">
        <v>0</v>
      </c>
      <c r="L118" s="303">
        <v>0</v>
      </c>
      <c r="M118" s="303"/>
      <c r="N118" s="254">
        <v>0</v>
      </c>
      <c r="O118" s="92"/>
      <c r="P118" s="51"/>
    </row>
    <row r="119" spans="1:16" ht="45" customHeight="1">
      <c r="A119" s="257" t="s">
        <v>482</v>
      </c>
      <c r="B119" s="257">
        <v>852</v>
      </c>
      <c r="C119" s="257">
        <v>85295</v>
      </c>
      <c r="D119" s="93" t="s">
        <v>300</v>
      </c>
      <c r="E119" s="254">
        <f>SUM(E120:E121)</f>
        <v>1981390.81</v>
      </c>
      <c r="F119" s="254">
        <f>SUM(F120:F121)</f>
        <v>339688</v>
      </c>
      <c r="G119" s="254">
        <f>SUM(G120:G121)</f>
        <v>262888</v>
      </c>
      <c r="H119" s="254">
        <v>0</v>
      </c>
      <c r="I119" s="254">
        <v>0</v>
      </c>
      <c r="J119" s="254">
        <v>0</v>
      </c>
      <c r="K119" s="254">
        <v>0</v>
      </c>
      <c r="L119" s="300" t="s">
        <v>507</v>
      </c>
      <c r="M119" s="300"/>
      <c r="N119" s="254">
        <v>0</v>
      </c>
      <c r="O119" s="92" t="s">
        <v>301</v>
      </c>
      <c r="P119" s="51"/>
    </row>
    <row r="120" spans="1:16" ht="12.75" customHeight="1">
      <c r="A120" s="257"/>
      <c r="B120" s="257"/>
      <c r="C120" s="257"/>
      <c r="D120" s="93" t="s">
        <v>279</v>
      </c>
      <c r="E120" s="254">
        <v>1822138.21</v>
      </c>
      <c r="F120" s="254">
        <f>G120+J120+L120+N120</f>
        <v>339688</v>
      </c>
      <c r="G120" s="254">
        <v>262888</v>
      </c>
      <c r="H120" s="254">
        <v>0</v>
      </c>
      <c r="I120" s="254">
        <v>0</v>
      </c>
      <c r="J120" s="254">
        <v>0</v>
      </c>
      <c r="K120" s="254">
        <v>0</v>
      </c>
      <c r="L120" s="303">
        <v>76800</v>
      </c>
      <c r="M120" s="303"/>
      <c r="N120" s="254">
        <f>N119</f>
        <v>0</v>
      </c>
      <c r="O120" s="92"/>
      <c r="P120" s="51"/>
    </row>
    <row r="121" spans="1:16" ht="12.75" customHeight="1">
      <c r="A121" s="257"/>
      <c r="B121" s="257"/>
      <c r="C121" s="257"/>
      <c r="D121" s="93" t="s">
        <v>280</v>
      </c>
      <c r="E121" s="254">
        <v>159252.6</v>
      </c>
      <c r="F121" s="254">
        <f>G121+J121+L121+N121</f>
        <v>0</v>
      </c>
      <c r="G121" s="254">
        <v>0</v>
      </c>
      <c r="H121" s="254">
        <v>0</v>
      </c>
      <c r="I121" s="254">
        <v>0</v>
      </c>
      <c r="J121" s="254">
        <v>0</v>
      </c>
      <c r="K121" s="254">
        <v>0</v>
      </c>
      <c r="L121" s="303">
        <v>0</v>
      </c>
      <c r="M121" s="303"/>
      <c r="N121" s="254">
        <v>0</v>
      </c>
      <c r="O121" s="92"/>
      <c r="P121" s="51"/>
    </row>
    <row r="122" spans="1:16" ht="65.25" customHeight="1">
      <c r="A122" s="257" t="s">
        <v>481</v>
      </c>
      <c r="B122" s="257">
        <v>854</v>
      </c>
      <c r="C122" s="257">
        <v>85410</v>
      </c>
      <c r="D122" s="93" t="s">
        <v>539</v>
      </c>
      <c r="E122" s="254">
        <f>SUM(E123:E124)</f>
        <v>3701891</v>
      </c>
      <c r="F122" s="254">
        <f>SUM(F123:F124)</f>
        <v>3550601</v>
      </c>
      <c r="G122" s="254">
        <v>1685615</v>
      </c>
      <c r="H122" s="254">
        <f>SUM(H123:H124)</f>
        <v>0</v>
      </c>
      <c r="I122" s="254">
        <v>0</v>
      </c>
      <c r="J122" s="254">
        <v>0</v>
      </c>
      <c r="K122" s="254">
        <v>0</v>
      </c>
      <c r="L122" s="300" t="s">
        <v>540</v>
      </c>
      <c r="M122" s="300"/>
      <c r="N122" s="254">
        <v>0</v>
      </c>
      <c r="O122" s="92" t="s">
        <v>284</v>
      </c>
      <c r="P122" s="51"/>
    </row>
    <row r="123" spans="1:16" ht="12.75" customHeight="1">
      <c r="A123" s="257"/>
      <c r="B123" s="257"/>
      <c r="C123" s="257"/>
      <c r="D123" s="93" t="s">
        <v>279</v>
      </c>
      <c r="E123" s="254">
        <v>0</v>
      </c>
      <c r="F123" s="254">
        <f>G123+J123+L123+N123+H123</f>
        <v>0</v>
      </c>
      <c r="G123" s="254">
        <v>0</v>
      </c>
      <c r="H123" s="254">
        <v>0</v>
      </c>
      <c r="I123" s="254">
        <v>0</v>
      </c>
      <c r="J123" s="254">
        <v>0</v>
      </c>
      <c r="K123" s="254">
        <v>0</v>
      </c>
      <c r="L123" s="303">
        <v>0</v>
      </c>
      <c r="M123" s="303"/>
      <c r="N123" s="254">
        <v>0</v>
      </c>
      <c r="O123" s="92"/>
      <c r="P123" s="51"/>
    </row>
    <row r="124" spans="1:16" ht="12.75" customHeight="1">
      <c r="A124" s="257"/>
      <c r="B124" s="257"/>
      <c r="C124" s="257"/>
      <c r="D124" s="93" t="s">
        <v>280</v>
      </c>
      <c r="E124" s="254">
        <v>3701891</v>
      </c>
      <c r="F124" s="254">
        <f>G124+J124+L124+N124+H124</f>
        <v>3550601</v>
      </c>
      <c r="G124" s="254">
        <v>1685615</v>
      </c>
      <c r="H124" s="254">
        <v>0</v>
      </c>
      <c r="I124" s="254">
        <v>0</v>
      </c>
      <c r="J124" s="254">
        <v>0</v>
      </c>
      <c r="K124" s="254">
        <v>0</v>
      </c>
      <c r="L124" s="303">
        <v>1864986</v>
      </c>
      <c r="M124" s="303"/>
      <c r="N124" s="254">
        <v>0</v>
      </c>
      <c r="O124" s="92"/>
      <c r="P124" s="51"/>
    </row>
    <row r="125" spans="1:16" ht="86.25" customHeight="1">
      <c r="A125" s="257" t="s">
        <v>480</v>
      </c>
      <c r="B125" s="257">
        <v>855</v>
      </c>
      <c r="C125" s="257">
        <v>85510</v>
      </c>
      <c r="D125" s="94" t="s">
        <v>302</v>
      </c>
      <c r="E125" s="254">
        <v>4459184.62</v>
      </c>
      <c r="F125" s="254">
        <f>F127</f>
        <v>1929130</v>
      </c>
      <c r="G125" s="254">
        <v>238681</v>
      </c>
      <c r="H125" s="254">
        <v>0</v>
      </c>
      <c r="I125" s="254">
        <v>0</v>
      </c>
      <c r="J125" s="254">
        <v>0</v>
      </c>
      <c r="K125" s="254">
        <v>0</v>
      </c>
      <c r="L125" s="300" t="s">
        <v>579</v>
      </c>
      <c r="M125" s="300"/>
      <c r="N125" s="254">
        <v>0</v>
      </c>
      <c r="O125" s="92" t="s">
        <v>284</v>
      </c>
      <c r="P125" s="51"/>
    </row>
    <row r="126" spans="1:16" ht="12.75" customHeight="1">
      <c r="A126" s="257"/>
      <c r="B126" s="257"/>
      <c r="C126" s="257"/>
      <c r="D126" s="93" t="s">
        <v>279</v>
      </c>
      <c r="E126" s="254">
        <v>0</v>
      </c>
      <c r="F126" s="254">
        <v>0</v>
      </c>
      <c r="G126" s="254">
        <v>0</v>
      </c>
      <c r="H126" s="254">
        <v>0</v>
      </c>
      <c r="I126" s="254">
        <v>0</v>
      </c>
      <c r="J126" s="254">
        <v>0</v>
      </c>
      <c r="K126" s="254">
        <v>0</v>
      </c>
      <c r="L126" s="303">
        <v>0</v>
      </c>
      <c r="M126" s="303"/>
      <c r="N126" s="254">
        <v>0</v>
      </c>
      <c r="O126" s="92"/>
      <c r="P126" s="51"/>
    </row>
    <row r="127" spans="1:16" ht="12.75" customHeight="1">
      <c r="A127" s="257"/>
      <c r="B127" s="257"/>
      <c r="C127" s="257"/>
      <c r="D127" s="93" t="s">
        <v>280</v>
      </c>
      <c r="E127" s="254">
        <f>E125</f>
        <v>4459184.62</v>
      </c>
      <c r="F127" s="254">
        <f>G127+N127+L127</f>
        <v>1929130</v>
      </c>
      <c r="G127" s="254">
        <v>238681</v>
      </c>
      <c r="H127" s="254">
        <v>0</v>
      </c>
      <c r="I127" s="254">
        <v>0</v>
      </c>
      <c r="J127" s="254">
        <v>0</v>
      </c>
      <c r="K127" s="254">
        <v>0</v>
      </c>
      <c r="L127" s="303">
        <v>1690449</v>
      </c>
      <c r="M127" s="303"/>
      <c r="N127" s="254">
        <f>N125</f>
        <v>0</v>
      </c>
      <c r="O127" s="92"/>
      <c r="P127" s="51"/>
    </row>
    <row r="128" spans="1:16" ht="72.75" customHeight="1">
      <c r="A128" s="257" t="s">
        <v>479</v>
      </c>
      <c r="B128" s="108">
        <v>900</v>
      </c>
      <c r="C128" s="108">
        <v>90019</v>
      </c>
      <c r="D128" s="94" t="s">
        <v>538</v>
      </c>
      <c r="E128" s="254">
        <v>12400</v>
      </c>
      <c r="F128" s="254">
        <v>6000</v>
      </c>
      <c r="G128" s="254">
        <v>6000</v>
      </c>
      <c r="H128" s="254">
        <v>0</v>
      </c>
      <c r="I128" s="254">
        <v>0</v>
      </c>
      <c r="J128" s="254">
        <v>0</v>
      </c>
      <c r="K128" s="254">
        <v>0</v>
      </c>
      <c r="L128" s="300" t="s">
        <v>286</v>
      </c>
      <c r="M128" s="300"/>
      <c r="N128" s="254">
        <v>0</v>
      </c>
      <c r="O128" s="92" t="s">
        <v>284</v>
      </c>
      <c r="P128" s="51"/>
    </row>
    <row r="129" spans="1:16" ht="12.75" customHeight="1">
      <c r="A129" s="257"/>
      <c r="B129" s="257"/>
      <c r="C129" s="257"/>
      <c r="D129" s="93" t="s">
        <v>279</v>
      </c>
      <c r="E129" s="254">
        <v>12400</v>
      </c>
      <c r="F129" s="254">
        <v>6000</v>
      </c>
      <c r="G129" s="254">
        <v>6000</v>
      </c>
      <c r="H129" s="254">
        <v>0</v>
      </c>
      <c r="I129" s="254">
        <v>0</v>
      </c>
      <c r="J129" s="254">
        <v>0</v>
      </c>
      <c r="K129" s="254">
        <v>0</v>
      </c>
      <c r="L129" s="303">
        <v>0</v>
      </c>
      <c r="M129" s="303"/>
      <c r="N129" s="254">
        <v>0</v>
      </c>
      <c r="O129" s="92"/>
      <c r="P129" s="51"/>
    </row>
    <row r="130" spans="1:16" ht="12.75" customHeight="1">
      <c r="A130" s="257"/>
      <c r="B130" s="257"/>
      <c r="C130" s="257"/>
      <c r="D130" s="93" t="s">
        <v>280</v>
      </c>
      <c r="E130" s="254">
        <v>0</v>
      </c>
      <c r="F130" s="254">
        <v>0</v>
      </c>
      <c r="G130" s="254">
        <v>0</v>
      </c>
      <c r="H130" s="254">
        <v>0</v>
      </c>
      <c r="I130" s="254">
        <v>0</v>
      </c>
      <c r="J130" s="254">
        <v>0</v>
      </c>
      <c r="K130" s="254">
        <v>0</v>
      </c>
      <c r="L130" s="303">
        <v>0</v>
      </c>
      <c r="M130" s="303"/>
      <c r="N130" s="254">
        <f>N128</f>
        <v>0</v>
      </c>
      <c r="O130" s="92"/>
      <c r="P130" s="51"/>
    </row>
    <row r="131" spans="1:16" ht="54" customHeight="1">
      <c r="A131" s="257" t="s">
        <v>478</v>
      </c>
      <c r="B131" s="257">
        <v>900</v>
      </c>
      <c r="C131" s="257">
        <v>90019</v>
      </c>
      <c r="D131" s="93" t="s">
        <v>541</v>
      </c>
      <c r="E131" s="254">
        <v>559050</v>
      </c>
      <c r="F131" s="254">
        <f>G131</f>
        <v>454500</v>
      </c>
      <c r="G131" s="254">
        <f>SUM(G132:G133)</f>
        <v>454500</v>
      </c>
      <c r="H131" s="254">
        <v>0</v>
      </c>
      <c r="I131" s="254">
        <v>0</v>
      </c>
      <c r="J131" s="254">
        <v>0</v>
      </c>
      <c r="K131" s="254">
        <v>0</v>
      </c>
      <c r="L131" s="300" t="s">
        <v>286</v>
      </c>
      <c r="M131" s="300"/>
      <c r="N131" s="254">
        <v>0</v>
      </c>
      <c r="O131" s="92" t="s">
        <v>284</v>
      </c>
      <c r="P131" s="51"/>
    </row>
    <row r="132" spans="1:16" ht="12.75" customHeight="1">
      <c r="A132" s="257"/>
      <c r="B132" s="257"/>
      <c r="C132" s="257"/>
      <c r="D132" s="93" t="s">
        <v>279</v>
      </c>
      <c r="E132" s="254">
        <v>0</v>
      </c>
      <c r="F132" s="254">
        <v>0</v>
      </c>
      <c r="G132" s="254">
        <v>0</v>
      </c>
      <c r="H132" s="254">
        <v>0</v>
      </c>
      <c r="I132" s="254">
        <v>0</v>
      </c>
      <c r="J132" s="254">
        <v>0</v>
      </c>
      <c r="K132" s="254">
        <v>0</v>
      </c>
      <c r="L132" s="303">
        <v>0</v>
      </c>
      <c r="M132" s="303"/>
      <c r="N132" s="254">
        <v>0</v>
      </c>
      <c r="O132" s="92"/>
      <c r="P132" s="51"/>
    </row>
    <row r="133" spans="1:16" ht="12.75" customHeight="1">
      <c r="A133" s="257"/>
      <c r="B133" s="257"/>
      <c r="C133" s="257"/>
      <c r="D133" s="93" t="s">
        <v>280</v>
      </c>
      <c r="E133" s="254">
        <f>E131</f>
        <v>559050</v>
      </c>
      <c r="F133" s="254">
        <f>G133</f>
        <v>454500</v>
      </c>
      <c r="G133" s="254">
        <v>454500</v>
      </c>
      <c r="H133" s="254">
        <v>0</v>
      </c>
      <c r="I133" s="254">
        <v>0</v>
      </c>
      <c r="J133" s="254">
        <v>0</v>
      </c>
      <c r="K133" s="254">
        <v>0</v>
      </c>
      <c r="L133" s="303">
        <v>0</v>
      </c>
      <c r="M133" s="303"/>
      <c r="N133" s="254">
        <f>N131</f>
        <v>0</v>
      </c>
      <c r="O133" s="92"/>
      <c r="P133" s="51"/>
    </row>
    <row r="134" spans="1:16" ht="67.5" customHeight="1">
      <c r="A134" s="257" t="s">
        <v>723</v>
      </c>
      <c r="B134" s="108">
        <v>900</v>
      </c>
      <c r="C134" s="108">
        <v>90095</v>
      </c>
      <c r="D134" s="93" t="s">
        <v>721</v>
      </c>
      <c r="E134" s="254">
        <f>(E135+E136)</f>
        <v>49692</v>
      </c>
      <c r="F134" s="254">
        <f>(F135+F136)</f>
        <v>49692</v>
      </c>
      <c r="G134" s="254">
        <v>49692</v>
      </c>
      <c r="H134" s="254">
        <v>0</v>
      </c>
      <c r="I134" s="254">
        <v>0</v>
      </c>
      <c r="J134" s="254">
        <v>0</v>
      </c>
      <c r="K134" s="254">
        <v>0</v>
      </c>
      <c r="L134" s="300" t="s">
        <v>304</v>
      </c>
      <c r="M134" s="300"/>
      <c r="N134" s="254">
        <f>(N135+N136)</f>
        <v>0</v>
      </c>
      <c r="O134" s="92" t="s">
        <v>284</v>
      </c>
      <c r="P134" s="51"/>
    </row>
    <row r="135" spans="1:16" ht="18" customHeight="1">
      <c r="A135" s="257"/>
      <c r="B135" s="257"/>
      <c r="C135" s="257"/>
      <c r="D135" s="93" t="s">
        <v>279</v>
      </c>
      <c r="E135" s="254">
        <v>49692</v>
      </c>
      <c r="F135" s="254">
        <f>G135+J135++L135+N135</f>
        <v>49692</v>
      </c>
      <c r="G135" s="254">
        <f>G134</f>
        <v>49692</v>
      </c>
      <c r="H135" s="254">
        <v>0</v>
      </c>
      <c r="I135" s="254">
        <v>0</v>
      </c>
      <c r="J135" s="254">
        <v>0</v>
      </c>
      <c r="K135" s="254">
        <v>0</v>
      </c>
      <c r="L135" s="303">
        <v>0</v>
      </c>
      <c r="M135" s="303"/>
      <c r="N135" s="254">
        <v>0</v>
      </c>
      <c r="O135" s="92"/>
      <c r="P135" s="51"/>
    </row>
    <row r="136" spans="1:16" ht="15.75" customHeight="1">
      <c r="A136" s="257"/>
      <c r="B136" s="257"/>
      <c r="C136" s="257"/>
      <c r="D136" s="93" t="s">
        <v>280</v>
      </c>
      <c r="E136" s="254">
        <v>0</v>
      </c>
      <c r="F136" s="254">
        <f>G136+J136+L136+N136</f>
        <v>0</v>
      </c>
      <c r="G136" s="254">
        <v>0</v>
      </c>
      <c r="H136" s="254">
        <v>0</v>
      </c>
      <c r="I136" s="254">
        <v>0</v>
      </c>
      <c r="J136" s="254">
        <v>0</v>
      </c>
      <c r="K136" s="254">
        <v>0</v>
      </c>
      <c r="L136" s="303">
        <v>0</v>
      </c>
      <c r="M136" s="303"/>
      <c r="N136" s="254">
        <v>0</v>
      </c>
      <c r="O136" s="92"/>
      <c r="P136" s="51"/>
    </row>
    <row r="137" spans="1:16" ht="73.5" customHeight="1">
      <c r="A137" s="257" t="s">
        <v>724</v>
      </c>
      <c r="B137" s="257">
        <v>921</v>
      </c>
      <c r="C137" s="257">
        <v>92195</v>
      </c>
      <c r="D137" s="93" t="s">
        <v>582</v>
      </c>
      <c r="E137" s="254">
        <v>92265</v>
      </c>
      <c r="F137" s="254">
        <f>G137</f>
        <v>20000</v>
      </c>
      <c r="G137" s="254">
        <v>20000</v>
      </c>
      <c r="H137" s="254">
        <v>0</v>
      </c>
      <c r="I137" s="254">
        <v>0</v>
      </c>
      <c r="J137" s="254">
        <v>0</v>
      </c>
      <c r="K137" s="254">
        <v>0</v>
      </c>
      <c r="L137" s="300" t="s">
        <v>286</v>
      </c>
      <c r="M137" s="300"/>
      <c r="N137" s="254">
        <v>0</v>
      </c>
      <c r="O137" s="92" t="s">
        <v>284</v>
      </c>
      <c r="P137" s="51"/>
    </row>
    <row r="138" spans="1:16" ht="12.75" customHeight="1">
      <c r="A138" s="257"/>
      <c r="B138" s="257"/>
      <c r="C138" s="257"/>
      <c r="D138" s="93" t="s">
        <v>279</v>
      </c>
      <c r="E138" s="254">
        <v>0</v>
      </c>
      <c r="F138" s="254">
        <v>0</v>
      </c>
      <c r="G138" s="254">
        <v>0</v>
      </c>
      <c r="H138" s="254">
        <v>0</v>
      </c>
      <c r="I138" s="254">
        <v>0</v>
      </c>
      <c r="J138" s="254">
        <v>0</v>
      </c>
      <c r="K138" s="254">
        <v>0</v>
      </c>
      <c r="L138" s="303">
        <v>0</v>
      </c>
      <c r="M138" s="303"/>
      <c r="N138" s="254">
        <v>0</v>
      </c>
      <c r="O138" s="92"/>
      <c r="P138" s="51"/>
    </row>
    <row r="139" spans="1:16" ht="12.75" customHeight="1">
      <c r="A139" s="257"/>
      <c r="B139" s="257"/>
      <c r="C139" s="257"/>
      <c r="D139" s="93" t="s">
        <v>280</v>
      </c>
      <c r="E139" s="254">
        <f>E137</f>
        <v>92265</v>
      </c>
      <c r="F139" s="254">
        <f>G139</f>
        <v>20000</v>
      </c>
      <c r="G139" s="254">
        <v>20000</v>
      </c>
      <c r="H139" s="254">
        <v>0</v>
      </c>
      <c r="I139" s="254">
        <v>0</v>
      </c>
      <c r="J139" s="254">
        <v>0</v>
      </c>
      <c r="K139" s="254">
        <v>0</v>
      </c>
      <c r="L139" s="303">
        <v>0</v>
      </c>
      <c r="M139" s="303"/>
      <c r="N139" s="254">
        <f>N137</f>
        <v>0</v>
      </c>
      <c r="O139" s="92"/>
      <c r="P139" s="51"/>
    </row>
    <row r="140" spans="1:16" ht="56.25" customHeight="1">
      <c r="A140" s="257" t="s">
        <v>725</v>
      </c>
      <c r="B140" s="108">
        <v>926</v>
      </c>
      <c r="C140" s="108">
        <v>92695</v>
      </c>
      <c r="D140" s="93" t="s">
        <v>303</v>
      </c>
      <c r="E140" s="254">
        <f>(E141+E142)</f>
        <v>7000</v>
      </c>
      <c r="F140" s="254">
        <f>(F141+F142)</f>
        <v>1000</v>
      </c>
      <c r="G140" s="254">
        <v>1000</v>
      </c>
      <c r="H140" s="254">
        <v>0</v>
      </c>
      <c r="I140" s="254">
        <v>0</v>
      </c>
      <c r="J140" s="254">
        <v>0</v>
      </c>
      <c r="K140" s="254">
        <v>0</v>
      </c>
      <c r="L140" s="300" t="s">
        <v>304</v>
      </c>
      <c r="M140" s="300"/>
      <c r="N140" s="254">
        <f>(N141+N142)</f>
        <v>0</v>
      </c>
      <c r="O140" s="92" t="s">
        <v>284</v>
      </c>
      <c r="P140" s="51"/>
    </row>
    <row r="141" spans="1:16" ht="12.75" customHeight="1">
      <c r="A141" s="257"/>
      <c r="B141" s="257"/>
      <c r="C141" s="257"/>
      <c r="D141" s="93" t="s">
        <v>279</v>
      </c>
      <c r="E141" s="254">
        <v>7000</v>
      </c>
      <c r="F141" s="254">
        <f>G141+J141++L141+N141</f>
        <v>1000</v>
      </c>
      <c r="G141" s="254">
        <f>G140</f>
        <v>1000</v>
      </c>
      <c r="H141" s="254">
        <v>0</v>
      </c>
      <c r="I141" s="254">
        <v>0</v>
      </c>
      <c r="J141" s="254">
        <v>0</v>
      </c>
      <c r="K141" s="254">
        <v>0</v>
      </c>
      <c r="L141" s="303">
        <v>0</v>
      </c>
      <c r="M141" s="303"/>
      <c r="N141" s="254">
        <v>0</v>
      </c>
      <c r="O141" s="92"/>
      <c r="P141" s="51"/>
    </row>
    <row r="142" spans="1:16" ht="12.75" customHeight="1">
      <c r="A142" s="257"/>
      <c r="B142" s="257"/>
      <c r="C142" s="257"/>
      <c r="D142" s="93" t="s">
        <v>280</v>
      </c>
      <c r="E142" s="254">
        <v>0</v>
      </c>
      <c r="F142" s="254">
        <f>G142+J142+L142+N142</f>
        <v>0</v>
      </c>
      <c r="G142" s="254">
        <v>0</v>
      </c>
      <c r="H142" s="254">
        <v>0</v>
      </c>
      <c r="I142" s="254">
        <v>0</v>
      </c>
      <c r="J142" s="254">
        <v>0</v>
      </c>
      <c r="K142" s="254">
        <v>0</v>
      </c>
      <c r="L142" s="303">
        <v>0</v>
      </c>
      <c r="M142" s="303"/>
      <c r="N142" s="254">
        <v>0</v>
      </c>
      <c r="O142" s="92"/>
      <c r="P142" s="51"/>
    </row>
    <row r="143" spans="1:16" ht="54.75" customHeight="1">
      <c r="A143" s="257" t="s">
        <v>726</v>
      </c>
      <c r="B143" s="108">
        <v>926</v>
      </c>
      <c r="C143" s="108">
        <v>92695</v>
      </c>
      <c r="D143" s="93" t="s">
        <v>305</v>
      </c>
      <c r="E143" s="254">
        <f>(E144+E145)</f>
        <v>7000</v>
      </c>
      <c r="F143" s="254">
        <f>(F144+F145)</f>
        <v>1000</v>
      </c>
      <c r="G143" s="254">
        <v>1000</v>
      </c>
      <c r="H143" s="254">
        <v>0</v>
      </c>
      <c r="I143" s="254">
        <v>0</v>
      </c>
      <c r="J143" s="254">
        <v>0</v>
      </c>
      <c r="K143" s="254">
        <v>0</v>
      </c>
      <c r="L143" s="300" t="s">
        <v>304</v>
      </c>
      <c r="M143" s="300"/>
      <c r="N143" s="254">
        <f>(N144+N145)</f>
        <v>0</v>
      </c>
      <c r="O143" s="92" t="s">
        <v>284</v>
      </c>
      <c r="P143" s="51"/>
    </row>
    <row r="144" spans="1:16" ht="12.75" customHeight="1">
      <c r="A144" s="257"/>
      <c r="B144" s="257"/>
      <c r="C144" s="257"/>
      <c r="D144" s="93" t="s">
        <v>279</v>
      </c>
      <c r="E144" s="254">
        <v>7000</v>
      </c>
      <c r="F144" s="254">
        <f>G144+J144++L144+N144</f>
        <v>1000</v>
      </c>
      <c r="G144" s="254">
        <f>G143</f>
        <v>1000</v>
      </c>
      <c r="H144" s="254">
        <v>0</v>
      </c>
      <c r="I144" s="254">
        <v>0</v>
      </c>
      <c r="J144" s="254">
        <v>0</v>
      </c>
      <c r="K144" s="254">
        <v>0</v>
      </c>
      <c r="L144" s="303">
        <v>0</v>
      </c>
      <c r="M144" s="303"/>
      <c r="N144" s="254">
        <v>0</v>
      </c>
      <c r="O144" s="92"/>
      <c r="P144" s="51"/>
    </row>
    <row r="145" spans="1:16" ht="12.75" customHeight="1">
      <c r="A145" s="257"/>
      <c r="B145" s="257"/>
      <c r="C145" s="257"/>
      <c r="D145" s="93" t="s">
        <v>280</v>
      </c>
      <c r="E145" s="254">
        <v>0</v>
      </c>
      <c r="F145" s="254">
        <f>G145+J145+L145+N145</f>
        <v>0</v>
      </c>
      <c r="G145" s="254">
        <v>0</v>
      </c>
      <c r="H145" s="254">
        <v>0</v>
      </c>
      <c r="I145" s="254">
        <v>0</v>
      </c>
      <c r="J145" s="254">
        <v>0</v>
      </c>
      <c r="K145" s="254">
        <v>0</v>
      </c>
      <c r="L145" s="303">
        <v>0</v>
      </c>
      <c r="M145" s="303"/>
      <c r="N145" s="254">
        <v>0</v>
      </c>
      <c r="O145" s="92"/>
      <c r="P145" s="51"/>
    </row>
    <row r="146" spans="1:16" ht="56.25" customHeight="1">
      <c r="A146" s="257" t="s">
        <v>720</v>
      </c>
      <c r="B146" s="108">
        <v>926</v>
      </c>
      <c r="C146" s="108">
        <v>92695</v>
      </c>
      <c r="D146" s="93" t="s">
        <v>306</v>
      </c>
      <c r="E146" s="254">
        <f>(E147+E148)</f>
        <v>7000</v>
      </c>
      <c r="F146" s="254">
        <f>(F147+F148)</f>
        <v>1000</v>
      </c>
      <c r="G146" s="254">
        <v>1000</v>
      </c>
      <c r="H146" s="254">
        <v>0</v>
      </c>
      <c r="I146" s="254">
        <v>0</v>
      </c>
      <c r="J146" s="254">
        <v>0</v>
      </c>
      <c r="K146" s="254">
        <v>0</v>
      </c>
      <c r="L146" s="300" t="s">
        <v>304</v>
      </c>
      <c r="M146" s="300"/>
      <c r="N146" s="254">
        <f>(N147+N148)</f>
        <v>0</v>
      </c>
      <c r="O146" s="92" t="s">
        <v>284</v>
      </c>
      <c r="P146" s="51"/>
    </row>
    <row r="147" spans="1:16" ht="12.75" customHeight="1">
      <c r="A147" s="257"/>
      <c r="B147" s="257"/>
      <c r="C147" s="257"/>
      <c r="D147" s="93" t="s">
        <v>279</v>
      </c>
      <c r="E147" s="254">
        <v>7000</v>
      </c>
      <c r="F147" s="254">
        <f>G147+J147++L147+N147</f>
        <v>1000</v>
      </c>
      <c r="G147" s="254">
        <f>G146</f>
        <v>1000</v>
      </c>
      <c r="H147" s="254">
        <v>0</v>
      </c>
      <c r="I147" s="254">
        <v>0</v>
      </c>
      <c r="J147" s="254">
        <v>0</v>
      </c>
      <c r="K147" s="254">
        <v>0</v>
      </c>
      <c r="L147" s="303">
        <v>0</v>
      </c>
      <c r="M147" s="303"/>
      <c r="N147" s="254">
        <v>0</v>
      </c>
      <c r="O147" s="92"/>
      <c r="P147" s="51"/>
    </row>
    <row r="148" spans="1:16" ht="12.75" customHeight="1">
      <c r="A148" s="257"/>
      <c r="B148" s="257"/>
      <c r="C148" s="257"/>
      <c r="D148" s="93" t="s">
        <v>280</v>
      </c>
      <c r="E148" s="254">
        <v>0</v>
      </c>
      <c r="F148" s="254">
        <f>G148+J148+L148+N148</f>
        <v>0</v>
      </c>
      <c r="G148" s="254">
        <v>0</v>
      </c>
      <c r="H148" s="254">
        <v>0</v>
      </c>
      <c r="I148" s="254">
        <v>0</v>
      </c>
      <c r="J148" s="254">
        <v>0</v>
      </c>
      <c r="K148" s="254">
        <v>0</v>
      </c>
      <c r="L148" s="303">
        <v>0</v>
      </c>
      <c r="M148" s="303"/>
      <c r="N148" s="254">
        <v>0</v>
      </c>
      <c r="O148" s="92"/>
      <c r="P148" s="51"/>
    </row>
    <row r="149" spans="1:16" ht="21" customHeight="1">
      <c r="A149" s="305" t="s">
        <v>307</v>
      </c>
      <c r="B149" s="305"/>
      <c r="C149" s="305"/>
      <c r="D149" s="305"/>
      <c r="E149" s="109">
        <f>SUM(E11+E14+E17+E20+E23+E26+E29+E32+E35+E38+E41+E44+E47+E50+E53+E56+E59+E62+E65+E68+E71+E74+E77+E80+E83+E86+E89+E92+E95+E98+E101+E104+E107+E110+E113+E116+E119+E122+E125+E128+E131+E134+E137+E140+E143+E146)</f>
        <v>83139552.73</v>
      </c>
      <c r="F149" s="109">
        <f aca="true" t="shared" si="11" ref="F149:K149">SUM(F11+F14+F17+F20+F23+F26+F29+F32+F35+F38+F41+F44+F47+F50+F53+F56+F59+F62+F65+F68+F71+F74+F77+F80+F83+F86+F89+F92+F95+F98+F101+F104+F107+F110+F113+F116+F119+F122+F125+F128+F131+F134+F137+F140+F143+F146)</f>
        <v>52848155.74</v>
      </c>
      <c r="G149" s="109">
        <f t="shared" si="11"/>
        <v>10452586</v>
      </c>
      <c r="H149" s="109">
        <f t="shared" si="11"/>
        <v>0</v>
      </c>
      <c r="I149" s="109">
        <f t="shared" si="11"/>
        <v>0</v>
      </c>
      <c r="J149" s="109">
        <f t="shared" si="11"/>
        <v>0</v>
      </c>
      <c r="K149" s="109">
        <f t="shared" si="11"/>
        <v>0</v>
      </c>
      <c r="L149" s="309">
        <f>SUM(L150:L151)</f>
        <v>40692809.41</v>
      </c>
      <c r="M149" s="309"/>
      <c r="N149" s="109">
        <f>SUM(N11+N14+N17+N20+N23+N26+N29+N32+N35+N38+N41+N44+N47+N50+N53+N56+N59+N62+N65+N68+N71+N74+N77+N80+N83+N86+N89+N92+N95+N98+N101+N104+N107+N110+N113+N116+N119+N122+N125+N128+N131+N134+N137+N140+N143+N146)</f>
        <v>1702760.33</v>
      </c>
      <c r="O149" s="256" t="s">
        <v>308</v>
      </c>
      <c r="P149" s="51"/>
    </row>
    <row r="150" spans="1:16" ht="21" customHeight="1">
      <c r="A150" s="305" t="s">
        <v>307</v>
      </c>
      <c r="B150" s="305"/>
      <c r="C150" s="305"/>
      <c r="D150" s="255" t="s">
        <v>279</v>
      </c>
      <c r="E150" s="109">
        <f aca="true" t="shared" si="12" ref="E150:K150">SUM(E12+E15+E18+E21+E24+E27+E30+E33+E36+E39+E42+E45+E48+E51+E54+E57+E60+E63+E66+E69+E72+E75+E78+E81+E84+E87+E90+E93+E96+E99+E102+E105+E108+E111+E114+E117+E120+E123+E126+E129+E132+E135+E138+E141+E144+E147)</f>
        <v>9853158.51</v>
      </c>
      <c r="F150" s="109">
        <f t="shared" si="12"/>
        <v>5163079.74</v>
      </c>
      <c r="G150" s="109">
        <f t="shared" si="12"/>
        <v>1238148</v>
      </c>
      <c r="H150" s="109">
        <f t="shared" si="12"/>
        <v>0</v>
      </c>
      <c r="I150" s="109">
        <f t="shared" si="12"/>
        <v>0</v>
      </c>
      <c r="J150" s="109">
        <f t="shared" si="12"/>
        <v>0</v>
      </c>
      <c r="K150" s="109">
        <f t="shared" si="12"/>
        <v>0</v>
      </c>
      <c r="L150" s="306">
        <v>2222171.41</v>
      </c>
      <c r="M150" s="306"/>
      <c r="N150" s="109">
        <f>SUM(N12+N15+N18+N21+N24+N27+N30+N33+N36+N39+N42+N45+N48+N51+N54+N57+N60+N63+N66+N69+N72+N75+N78+N81+N84+N87+N90+N93+N96+N99+N102+N105+N108+N111+N114+N117+N120+N123+N126+N129+N132+N135+N138+N141+N144+N147)</f>
        <v>1702760.33</v>
      </c>
      <c r="O150" s="52" t="s">
        <v>308</v>
      </c>
      <c r="P150" s="51"/>
    </row>
    <row r="151" spans="1:16" ht="21" customHeight="1">
      <c r="A151" s="305" t="s">
        <v>307</v>
      </c>
      <c r="B151" s="305"/>
      <c r="C151" s="305"/>
      <c r="D151" s="255" t="s">
        <v>280</v>
      </c>
      <c r="E151" s="109">
        <f aca="true" t="shared" si="13" ref="E151:K151">SUM(E13+E16+E19+E22+E25+E28+E31+E34+E37+E40+E43+E46+E49+E52+E55+E58+E61+E64+E67+E70+E73+E76+E79+E82+E85+E88+E91+E94+E97+E100+E103+E106+E109+E112+E115+E118+E121+E124+E127+E130+E133+E136+E139+E142+E145+E148)</f>
        <v>73286394.22</v>
      </c>
      <c r="F151" s="109">
        <f t="shared" si="13"/>
        <v>47685076</v>
      </c>
      <c r="G151" s="109">
        <f t="shared" si="13"/>
        <v>9214438</v>
      </c>
      <c r="H151" s="109">
        <f t="shared" si="13"/>
        <v>0</v>
      </c>
      <c r="I151" s="109">
        <f t="shared" si="13"/>
        <v>0</v>
      </c>
      <c r="J151" s="109">
        <f t="shared" si="13"/>
        <v>0</v>
      </c>
      <c r="K151" s="109">
        <f t="shared" si="13"/>
        <v>0</v>
      </c>
      <c r="L151" s="306">
        <v>38470638</v>
      </c>
      <c r="M151" s="306"/>
      <c r="N151" s="109">
        <f>SUM(N13+N16+N19+N22+N25+N28+N31+N34+N37+N40+N43+N46+N49+N52+N55+N58+N61+N64+N67+N70+N73+N76+N79+N82+N85+N88+N91+N94+N97+N100+N103+N106+N109+N112+N115+N118+N121+N124+N127+N130+N133+N136+N139+N142+N145+N148)</f>
        <v>0</v>
      </c>
      <c r="O151" s="52" t="s">
        <v>308</v>
      </c>
      <c r="P151" s="51"/>
    </row>
    <row r="152" spans="1:15" ht="4.5" customHeight="1">
      <c r="A152" s="68"/>
      <c r="B152" s="68"/>
      <c r="C152" s="68"/>
      <c r="D152" s="68"/>
      <c r="E152" s="68"/>
      <c r="F152" s="68"/>
      <c r="G152" s="38"/>
      <c r="H152" s="38"/>
      <c r="I152" s="38"/>
      <c r="J152" s="68"/>
      <c r="K152" s="68"/>
      <c r="L152" s="308"/>
      <c r="M152" s="308"/>
      <c r="N152" s="68"/>
      <c r="O152" s="68"/>
    </row>
    <row r="153" spans="1:15" ht="12.75" customHeight="1">
      <c r="A153" s="304"/>
      <c r="B153" s="30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</row>
    <row r="154" spans="1:15" ht="12.75" customHeight="1">
      <c r="A154" s="307" t="s">
        <v>472</v>
      </c>
      <c r="B154" s="307"/>
      <c r="C154" s="307"/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</row>
    <row r="155" spans="1:15" ht="12.75" customHeight="1">
      <c r="A155" s="304" t="s">
        <v>473</v>
      </c>
      <c r="B155" s="30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</row>
    <row r="156" spans="1:15" ht="12.75" customHeight="1">
      <c r="A156" s="304" t="s">
        <v>309</v>
      </c>
      <c r="B156" s="304"/>
      <c r="C156" s="304"/>
      <c r="D156" s="304"/>
      <c r="E156" s="304"/>
      <c r="F156" s="304"/>
      <c r="G156" s="304"/>
      <c r="H156" s="304"/>
      <c r="I156" s="304"/>
      <c r="J156" s="304"/>
      <c r="K156" s="304"/>
      <c r="L156" s="304"/>
      <c r="M156" s="304"/>
      <c r="N156" s="304"/>
      <c r="O156" s="304"/>
    </row>
    <row r="157" spans="1:15" ht="12.75" customHeight="1">
      <c r="A157" s="304" t="s">
        <v>310</v>
      </c>
      <c r="B157" s="304"/>
      <c r="C157" s="304"/>
      <c r="D157" s="304"/>
      <c r="E157" s="304"/>
      <c r="F157" s="304"/>
      <c r="G157" s="304"/>
      <c r="H157" s="304"/>
      <c r="I157" s="304"/>
      <c r="J157" s="304"/>
      <c r="K157" s="304"/>
      <c r="L157" s="304"/>
      <c r="M157" s="304"/>
      <c r="N157" s="304"/>
      <c r="O157" s="304"/>
    </row>
    <row r="158" spans="1:15" ht="7.5" customHeight="1">
      <c r="A158" s="304" t="s">
        <v>311</v>
      </c>
      <c r="B158" s="304"/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</row>
    <row r="159" spans="1:15" ht="21" customHeight="1">
      <c r="A159" s="304" t="s">
        <v>312</v>
      </c>
      <c r="B159" s="304"/>
      <c r="C159" s="304"/>
      <c r="D159" s="304"/>
      <c r="E159" s="304"/>
      <c r="F159" s="304"/>
      <c r="G159" s="304"/>
      <c r="H159" s="304"/>
      <c r="I159" s="304"/>
      <c r="J159" s="304"/>
      <c r="K159" s="304"/>
      <c r="L159" s="304"/>
      <c r="M159" s="304"/>
      <c r="N159" s="304"/>
      <c r="O159" s="304"/>
    </row>
  </sheetData>
  <sheetProtection selectLockedCells="1" selectUnlockedCells="1"/>
  <mergeCells count="169">
    <mergeCell ref="L71:M71"/>
    <mergeCell ref="L72:M72"/>
    <mergeCell ref="L82:M82"/>
    <mergeCell ref="L78:M78"/>
    <mergeCell ref="L69:M69"/>
    <mergeCell ref="L70:M70"/>
    <mergeCell ref="L85:M85"/>
    <mergeCell ref="L134:M134"/>
    <mergeCell ref="L88:M88"/>
    <mergeCell ref="L84:M84"/>
    <mergeCell ref="L91:M91"/>
    <mergeCell ref="L95:M95"/>
    <mergeCell ref="L102:M102"/>
    <mergeCell ref="L103:M103"/>
    <mergeCell ref="L92:M92"/>
    <mergeCell ref="L105:M105"/>
    <mergeCell ref="L47:M47"/>
    <mergeCell ref="L48:M48"/>
    <mergeCell ref="L73:M73"/>
    <mergeCell ref="L74:M74"/>
    <mergeCell ref="L93:M93"/>
    <mergeCell ref="L94:M94"/>
    <mergeCell ref="L86:M86"/>
    <mergeCell ref="L87:M87"/>
    <mergeCell ref="L75:M75"/>
    <mergeCell ref="L90:M90"/>
    <mergeCell ref="L42:M42"/>
    <mergeCell ref="L45:M45"/>
    <mergeCell ref="L67:M67"/>
    <mergeCell ref="L68:M68"/>
    <mergeCell ref="L18:M18"/>
    <mergeCell ref="L19:M19"/>
    <mergeCell ref="L50:M50"/>
    <mergeCell ref="L51:M51"/>
    <mergeCell ref="L52:M52"/>
    <mergeCell ref="L46:M46"/>
    <mergeCell ref="L34:M34"/>
    <mergeCell ref="L35:M35"/>
    <mergeCell ref="L36:M36"/>
    <mergeCell ref="L37:M37"/>
    <mergeCell ref="L44:M44"/>
    <mergeCell ref="L49:M49"/>
    <mergeCell ref="L38:M38"/>
    <mergeCell ref="L39:M39"/>
    <mergeCell ref="L40:M40"/>
    <mergeCell ref="L41:M41"/>
    <mergeCell ref="J1:O1"/>
    <mergeCell ref="A2:M2"/>
    <mergeCell ref="M3:O3"/>
    <mergeCell ref="A4:A9"/>
    <mergeCell ref="B4:B9"/>
    <mergeCell ref="C4:C9"/>
    <mergeCell ref="D4:D9"/>
    <mergeCell ref="E4:E9"/>
    <mergeCell ref="F4:N4"/>
    <mergeCell ref="O4:O9"/>
    <mergeCell ref="L17:M17"/>
    <mergeCell ref="F5:F9"/>
    <mergeCell ref="G5:N5"/>
    <mergeCell ref="G6:G9"/>
    <mergeCell ref="H6:H9"/>
    <mergeCell ref="I6:I9"/>
    <mergeCell ref="J6:J9"/>
    <mergeCell ref="L6:M9"/>
    <mergeCell ref="N6:N9"/>
    <mergeCell ref="K7:K9"/>
    <mergeCell ref="L33:M33"/>
    <mergeCell ref="L10:M10"/>
    <mergeCell ref="L11:M11"/>
    <mergeCell ref="L12:M12"/>
    <mergeCell ref="L13:M13"/>
    <mergeCell ref="L23:M23"/>
    <mergeCell ref="L24:M24"/>
    <mergeCell ref="L14:M14"/>
    <mergeCell ref="L15:M15"/>
    <mergeCell ref="L16:M16"/>
    <mergeCell ref="L20:M20"/>
    <mergeCell ref="L21:M21"/>
    <mergeCell ref="L22:M22"/>
    <mergeCell ref="L26:M26"/>
    <mergeCell ref="L27:M27"/>
    <mergeCell ref="L28:M28"/>
    <mergeCell ref="L25:M25"/>
    <mergeCell ref="L61:M61"/>
    <mergeCell ref="L76:M76"/>
    <mergeCell ref="L29:M29"/>
    <mergeCell ref="L30:M30"/>
    <mergeCell ref="L31:M31"/>
    <mergeCell ref="L59:M59"/>
    <mergeCell ref="L60:M60"/>
    <mergeCell ref="L43:M43"/>
    <mergeCell ref="L32:M32"/>
    <mergeCell ref="L62:M62"/>
    <mergeCell ref="L63:M63"/>
    <mergeCell ref="L77:M77"/>
    <mergeCell ref="L89:M89"/>
    <mergeCell ref="L80:M80"/>
    <mergeCell ref="L81:M81"/>
    <mergeCell ref="L79:M79"/>
    <mergeCell ref="L83:M83"/>
    <mergeCell ref="L65:M65"/>
    <mergeCell ref="L66:M66"/>
    <mergeCell ref="L64:M64"/>
    <mergeCell ref="L99:M99"/>
    <mergeCell ref="L100:M100"/>
    <mergeCell ref="L106:M106"/>
    <mergeCell ref="L98:M98"/>
    <mergeCell ref="L96:M96"/>
    <mergeCell ref="L97:M97"/>
    <mergeCell ref="L104:M104"/>
    <mergeCell ref="L101:M101"/>
    <mergeCell ref="L119:M119"/>
    <mergeCell ref="L120:M120"/>
    <mergeCell ref="L121:M121"/>
    <mergeCell ref="L116:M116"/>
    <mergeCell ref="L113:M113"/>
    <mergeCell ref="L110:M110"/>
    <mergeCell ref="L115:M115"/>
    <mergeCell ref="L114:M114"/>
    <mergeCell ref="L112:M112"/>
    <mergeCell ref="L137:M137"/>
    <mergeCell ref="L132:M132"/>
    <mergeCell ref="L133:M133"/>
    <mergeCell ref="L123:M123"/>
    <mergeCell ref="L124:M124"/>
    <mergeCell ref="L125:M125"/>
    <mergeCell ref="L135:M135"/>
    <mergeCell ref="L136:M136"/>
    <mergeCell ref="L131:M131"/>
    <mergeCell ref="A156:O156"/>
    <mergeCell ref="A157:O157"/>
    <mergeCell ref="L142:M142"/>
    <mergeCell ref="L143:M143"/>
    <mergeCell ref="L147:M147"/>
    <mergeCell ref="L148:M148"/>
    <mergeCell ref="A149:D149"/>
    <mergeCell ref="L149:M149"/>
    <mergeCell ref="L145:M145"/>
    <mergeCell ref="L146:M146"/>
    <mergeCell ref="A158:O158"/>
    <mergeCell ref="A159:O159"/>
    <mergeCell ref="A150:C150"/>
    <mergeCell ref="L150:M150"/>
    <mergeCell ref="A151:C151"/>
    <mergeCell ref="L151:M151"/>
    <mergeCell ref="A154:O154"/>
    <mergeCell ref="A155:O155"/>
    <mergeCell ref="L152:M152"/>
    <mergeCell ref="A153:O153"/>
    <mergeCell ref="L138:M138"/>
    <mergeCell ref="L139:M139"/>
    <mergeCell ref="L140:M140"/>
    <mergeCell ref="L141:M141"/>
    <mergeCell ref="L144:M144"/>
    <mergeCell ref="L126:M126"/>
    <mergeCell ref="L127:M127"/>
    <mergeCell ref="L128:M128"/>
    <mergeCell ref="L129:M129"/>
    <mergeCell ref="L130:M130"/>
    <mergeCell ref="L122:M122"/>
    <mergeCell ref="L107:M107"/>
    <mergeCell ref="L53:M53"/>
    <mergeCell ref="L54:M54"/>
    <mergeCell ref="L55:M55"/>
    <mergeCell ref="L56:M56"/>
    <mergeCell ref="L57:M57"/>
    <mergeCell ref="L58:M58"/>
    <mergeCell ref="L117:M117"/>
    <mergeCell ref="L118:M11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view="pageLayout" workbookViewId="0" topLeftCell="A1">
      <selection activeCell="O10" sqref="O10"/>
    </sheetView>
  </sheetViews>
  <sheetFormatPr defaultColWidth="9.33203125" defaultRowHeight="11.25"/>
  <cols>
    <col min="1" max="1" width="4.83203125" style="5" customWidth="1"/>
    <col min="2" max="2" width="6.5" style="5" customWidth="1"/>
    <col min="3" max="3" width="7.5" style="5" customWidth="1"/>
    <col min="4" max="4" width="20.83203125" style="5" customWidth="1"/>
    <col min="5" max="5" width="12" style="5" customWidth="1"/>
    <col min="6" max="6" width="11.16015625" style="5" customWidth="1"/>
    <col min="7" max="7" width="12.33203125" style="5" customWidth="1"/>
    <col min="8" max="8" width="8.83203125" style="5" customWidth="1"/>
    <col min="9" max="9" width="7" style="5" customWidth="1"/>
    <col min="10" max="10" width="11.5" style="5" customWidth="1"/>
    <col min="11" max="11" width="9.66015625" style="5" customWidth="1"/>
    <col min="12" max="12" width="9.83203125" style="5" customWidth="1"/>
    <col min="13" max="16384" width="9.33203125" style="5" customWidth="1"/>
  </cols>
  <sheetData>
    <row r="1" spans="1:12" ht="31.5" customHeight="1">
      <c r="A1" s="320" t="s">
        <v>521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9"/>
    </row>
    <row r="2" spans="1:12" ht="18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321" t="s">
        <v>0</v>
      </c>
      <c r="L2" s="321"/>
    </row>
    <row r="3" spans="1:12" ht="10.5" customHeight="1">
      <c r="A3" s="322" t="s">
        <v>263</v>
      </c>
      <c r="B3" s="322" t="s">
        <v>1</v>
      </c>
      <c r="C3" s="322" t="s">
        <v>264</v>
      </c>
      <c r="D3" s="323" t="s">
        <v>313</v>
      </c>
      <c r="E3" s="323" t="s">
        <v>267</v>
      </c>
      <c r="F3" s="323"/>
      <c r="G3" s="323"/>
      <c r="H3" s="323"/>
      <c r="I3" s="323"/>
      <c r="J3" s="323"/>
      <c r="K3" s="323"/>
      <c r="L3" s="323" t="s">
        <v>268</v>
      </c>
    </row>
    <row r="4" spans="1:12" s="6" customFormat="1" ht="19.5" customHeight="1">
      <c r="A4" s="322"/>
      <c r="B4" s="322"/>
      <c r="C4" s="322"/>
      <c r="D4" s="323"/>
      <c r="E4" s="323" t="s">
        <v>522</v>
      </c>
      <c r="F4" s="323" t="s">
        <v>269</v>
      </c>
      <c r="G4" s="323"/>
      <c r="H4" s="323"/>
      <c r="I4" s="323"/>
      <c r="J4" s="323"/>
      <c r="K4" s="323"/>
      <c r="L4" s="323"/>
    </row>
    <row r="5" spans="1:12" s="6" customFormat="1" ht="19.5" customHeight="1">
      <c r="A5" s="322"/>
      <c r="B5" s="322"/>
      <c r="C5" s="322"/>
      <c r="D5" s="323"/>
      <c r="E5" s="323"/>
      <c r="F5" s="323" t="s">
        <v>270</v>
      </c>
      <c r="G5" s="325" t="s">
        <v>314</v>
      </c>
      <c r="H5" s="326" t="s">
        <v>272</v>
      </c>
      <c r="I5" s="111" t="s">
        <v>181</v>
      </c>
      <c r="J5" s="323" t="s">
        <v>315</v>
      </c>
      <c r="K5" s="326" t="s">
        <v>274</v>
      </c>
      <c r="L5" s="323"/>
    </row>
    <row r="6" spans="1:12" s="6" customFormat="1" ht="19.5" customHeight="1">
      <c r="A6" s="322"/>
      <c r="B6" s="322"/>
      <c r="C6" s="322"/>
      <c r="D6" s="323"/>
      <c r="E6" s="323"/>
      <c r="F6" s="323"/>
      <c r="G6" s="325"/>
      <c r="H6" s="326"/>
      <c r="I6" s="327" t="s">
        <v>275</v>
      </c>
      <c r="J6" s="323"/>
      <c r="K6" s="323"/>
      <c r="L6" s="323"/>
    </row>
    <row r="7" spans="1:12" s="6" customFormat="1" ht="29.25" customHeight="1">
      <c r="A7" s="322"/>
      <c r="B7" s="322"/>
      <c r="C7" s="322"/>
      <c r="D7" s="323"/>
      <c r="E7" s="323"/>
      <c r="F7" s="323"/>
      <c r="G7" s="325"/>
      <c r="H7" s="326"/>
      <c r="I7" s="327"/>
      <c r="J7" s="323"/>
      <c r="K7" s="323"/>
      <c r="L7" s="323"/>
    </row>
    <row r="8" spans="1:12" s="6" customFormat="1" ht="29.25" customHeight="1">
      <c r="A8" s="322"/>
      <c r="B8" s="322"/>
      <c r="C8" s="322"/>
      <c r="D8" s="323"/>
      <c r="E8" s="323"/>
      <c r="F8" s="323"/>
      <c r="G8" s="325"/>
      <c r="H8" s="326"/>
      <c r="I8" s="327"/>
      <c r="J8" s="323"/>
      <c r="K8" s="323"/>
      <c r="L8" s="323"/>
    </row>
    <row r="9" spans="1:12" s="6" customFormat="1" ht="15.75" customHeight="1" thickBot="1">
      <c r="A9" s="112">
        <v>1</v>
      </c>
      <c r="B9" s="112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  <c r="H9" s="112">
        <v>8</v>
      </c>
      <c r="I9" s="112">
        <v>9</v>
      </c>
      <c r="J9" s="112">
        <v>10</v>
      </c>
      <c r="K9" s="112">
        <v>11</v>
      </c>
      <c r="L9" s="112">
        <v>12</v>
      </c>
    </row>
    <row r="10" spans="1:12" ht="45" customHeight="1" thickBot="1">
      <c r="A10" s="108" t="s">
        <v>276</v>
      </c>
      <c r="B10" s="108">
        <v>600</v>
      </c>
      <c r="C10" s="108">
        <v>60014</v>
      </c>
      <c r="D10" s="242" t="s">
        <v>474</v>
      </c>
      <c r="E10" s="243">
        <v>90000</v>
      </c>
      <c r="F10" s="243">
        <v>90000</v>
      </c>
      <c r="G10" s="247">
        <v>0</v>
      </c>
      <c r="H10" s="247">
        <v>0</v>
      </c>
      <c r="I10" s="247">
        <v>0</v>
      </c>
      <c r="J10" s="94" t="s">
        <v>316</v>
      </c>
      <c r="K10" s="248">
        <v>0</v>
      </c>
      <c r="L10" s="249" t="s">
        <v>317</v>
      </c>
    </row>
    <row r="11" spans="1:12" ht="46.5" customHeight="1" thickBot="1">
      <c r="A11" s="108" t="s">
        <v>318</v>
      </c>
      <c r="B11" s="108">
        <v>600</v>
      </c>
      <c r="C11" s="108">
        <v>60014</v>
      </c>
      <c r="D11" s="244" t="s">
        <v>534</v>
      </c>
      <c r="E11" s="245">
        <v>180000</v>
      </c>
      <c r="F11" s="245">
        <v>180000</v>
      </c>
      <c r="G11" s="247">
        <v>0</v>
      </c>
      <c r="H11" s="247">
        <v>0</v>
      </c>
      <c r="I11" s="247">
        <v>0</v>
      </c>
      <c r="J11" s="94" t="s">
        <v>316</v>
      </c>
      <c r="K11" s="248">
        <v>0</v>
      </c>
      <c r="L11" s="249" t="s">
        <v>317</v>
      </c>
    </row>
    <row r="12" spans="1:12" ht="56.25" customHeight="1" thickBot="1">
      <c r="A12" s="108" t="s">
        <v>319</v>
      </c>
      <c r="B12" s="108">
        <v>710</v>
      </c>
      <c r="C12" s="108">
        <v>71012</v>
      </c>
      <c r="D12" s="244" t="s">
        <v>532</v>
      </c>
      <c r="E12" s="245">
        <v>18000</v>
      </c>
      <c r="F12" s="245">
        <v>18000</v>
      </c>
      <c r="G12" s="247">
        <v>0</v>
      </c>
      <c r="H12" s="247">
        <v>0</v>
      </c>
      <c r="I12" s="247">
        <v>0</v>
      </c>
      <c r="J12" s="94" t="s">
        <v>316</v>
      </c>
      <c r="K12" s="248">
        <v>0</v>
      </c>
      <c r="L12" s="249" t="s">
        <v>284</v>
      </c>
    </row>
    <row r="13" spans="1:12" ht="62.25" customHeight="1" thickBot="1">
      <c r="A13" s="108" t="s">
        <v>320</v>
      </c>
      <c r="B13" s="108">
        <v>710</v>
      </c>
      <c r="C13" s="108">
        <v>71012</v>
      </c>
      <c r="D13" s="244" t="s">
        <v>533</v>
      </c>
      <c r="E13" s="245">
        <v>60000</v>
      </c>
      <c r="F13" s="245">
        <v>60000</v>
      </c>
      <c r="G13" s="247">
        <v>0</v>
      </c>
      <c r="H13" s="247">
        <v>0</v>
      </c>
      <c r="I13" s="247">
        <v>0</v>
      </c>
      <c r="J13" s="94" t="s">
        <v>316</v>
      </c>
      <c r="K13" s="248">
        <v>0</v>
      </c>
      <c r="L13" s="249" t="s">
        <v>284</v>
      </c>
    </row>
    <row r="14" spans="1:12" ht="47.25" customHeight="1" thickBot="1">
      <c r="A14" s="108" t="s">
        <v>321</v>
      </c>
      <c r="B14" s="108">
        <v>750</v>
      </c>
      <c r="C14" s="108">
        <v>75020</v>
      </c>
      <c r="D14" s="244" t="s">
        <v>578</v>
      </c>
      <c r="E14" s="245">
        <v>25000</v>
      </c>
      <c r="F14" s="245">
        <v>25000</v>
      </c>
      <c r="G14" s="247">
        <v>0</v>
      </c>
      <c r="H14" s="247">
        <v>0</v>
      </c>
      <c r="I14" s="247">
        <v>0</v>
      </c>
      <c r="J14" s="94" t="s">
        <v>316</v>
      </c>
      <c r="K14" s="248">
        <v>0</v>
      </c>
      <c r="L14" s="249" t="s">
        <v>284</v>
      </c>
    </row>
    <row r="15" spans="1:12" ht="50.25" customHeight="1" thickBot="1">
      <c r="A15" s="108" t="s">
        <v>322</v>
      </c>
      <c r="B15" s="108">
        <v>750</v>
      </c>
      <c r="C15" s="108">
        <v>75020</v>
      </c>
      <c r="D15" s="244" t="s">
        <v>586</v>
      </c>
      <c r="E15" s="245">
        <v>42000</v>
      </c>
      <c r="F15" s="245">
        <v>42000</v>
      </c>
      <c r="G15" s="247">
        <v>0</v>
      </c>
      <c r="H15" s="247">
        <v>0</v>
      </c>
      <c r="I15" s="247">
        <v>0</v>
      </c>
      <c r="J15" s="94" t="s">
        <v>316</v>
      </c>
      <c r="K15" s="248">
        <v>0</v>
      </c>
      <c r="L15" s="249" t="s">
        <v>284</v>
      </c>
    </row>
    <row r="16" spans="1:12" ht="66" customHeight="1">
      <c r="A16" s="108" t="s">
        <v>323</v>
      </c>
      <c r="B16" s="108">
        <v>852</v>
      </c>
      <c r="C16" s="108">
        <v>85202</v>
      </c>
      <c r="D16" s="93" t="s">
        <v>530</v>
      </c>
      <c r="E16" s="246">
        <f>F16</f>
        <v>250000</v>
      </c>
      <c r="F16" s="246">
        <v>250000</v>
      </c>
      <c r="G16" s="247">
        <v>0</v>
      </c>
      <c r="H16" s="247">
        <v>0</v>
      </c>
      <c r="I16" s="247">
        <v>0</v>
      </c>
      <c r="J16" s="94" t="s">
        <v>286</v>
      </c>
      <c r="K16" s="248">
        <v>0</v>
      </c>
      <c r="L16" s="249" t="s">
        <v>529</v>
      </c>
    </row>
    <row r="17" spans="1:12" ht="66" customHeight="1">
      <c r="A17" s="108" t="s">
        <v>324</v>
      </c>
      <c r="B17" s="108">
        <v>852</v>
      </c>
      <c r="C17" s="108">
        <v>85202</v>
      </c>
      <c r="D17" s="93" t="s">
        <v>704</v>
      </c>
      <c r="E17" s="246">
        <f>F17</f>
        <v>45000</v>
      </c>
      <c r="F17" s="246">
        <v>45000</v>
      </c>
      <c r="G17" s="247">
        <v>0</v>
      </c>
      <c r="H17" s="247">
        <v>0</v>
      </c>
      <c r="I17" s="247">
        <v>0</v>
      </c>
      <c r="J17" s="94" t="s">
        <v>286</v>
      </c>
      <c r="K17" s="248">
        <v>0</v>
      </c>
      <c r="L17" s="249" t="s">
        <v>703</v>
      </c>
    </row>
    <row r="18" spans="1:12" ht="36.75" customHeight="1">
      <c r="A18" s="108" t="s">
        <v>287</v>
      </c>
      <c r="B18" s="108">
        <v>853</v>
      </c>
      <c r="C18" s="108">
        <v>85333</v>
      </c>
      <c r="D18" s="93" t="s">
        <v>520</v>
      </c>
      <c r="E18" s="246">
        <v>50000</v>
      </c>
      <c r="F18" s="246">
        <v>50000</v>
      </c>
      <c r="G18" s="247">
        <v>0</v>
      </c>
      <c r="H18" s="247">
        <v>0</v>
      </c>
      <c r="I18" s="247">
        <v>0</v>
      </c>
      <c r="J18" s="94" t="s">
        <v>316</v>
      </c>
      <c r="K18" s="248">
        <v>0</v>
      </c>
      <c r="L18" s="249" t="s">
        <v>325</v>
      </c>
    </row>
    <row r="19" spans="1:12" ht="80.25" customHeight="1">
      <c r="A19" s="108" t="s">
        <v>288</v>
      </c>
      <c r="B19" s="108">
        <v>853</v>
      </c>
      <c r="C19" s="108">
        <v>85395</v>
      </c>
      <c r="D19" s="93" t="s">
        <v>543</v>
      </c>
      <c r="E19" s="246">
        <v>12000</v>
      </c>
      <c r="F19" s="246">
        <v>12000</v>
      </c>
      <c r="G19" s="247">
        <v>0</v>
      </c>
      <c r="H19" s="247">
        <v>0</v>
      </c>
      <c r="I19" s="247">
        <v>0</v>
      </c>
      <c r="J19" s="94" t="s">
        <v>316</v>
      </c>
      <c r="K19" s="248">
        <v>0</v>
      </c>
      <c r="L19" s="249" t="s">
        <v>284</v>
      </c>
    </row>
    <row r="20" spans="1:12" ht="37.5" customHeight="1">
      <c r="A20" s="324" t="s">
        <v>326</v>
      </c>
      <c r="B20" s="324"/>
      <c r="C20" s="324"/>
      <c r="D20" s="324"/>
      <c r="E20" s="250">
        <f>SUM(E10:E19)</f>
        <v>772000</v>
      </c>
      <c r="F20" s="250">
        <f>SUM(F10:F19)</f>
        <v>772000</v>
      </c>
      <c r="G20" s="251">
        <f>SUM(G10:G19)</f>
        <v>0</v>
      </c>
      <c r="H20" s="251">
        <f>SUM(H10:H19)</f>
        <v>0</v>
      </c>
      <c r="I20" s="251">
        <f>SUM(I10:I19)</f>
        <v>0</v>
      </c>
      <c r="J20" s="252">
        <v>0</v>
      </c>
      <c r="K20" s="251">
        <f>SUM(K10:K19)</f>
        <v>0</v>
      </c>
      <c r="L20" s="253" t="s">
        <v>308</v>
      </c>
    </row>
    <row r="21" spans="1:12" ht="16.5" customHeight="1">
      <c r="A21" s="39"/>
      <c r="B21" s="39"/>
      <c r="C21" s="39"/>
      <c r="D21" s="39"/>
      <c r="E21" s="40"/>
      <c r="F21" s="39"/>
      <c r="G21" s="39"/>
      <c r="H21" s="39"/>
      <c r="I21" s="39"/>
      <c r="J21" s="39"/>
      <c r="K21" s="39"/>
      <c r="L21" s="39"/>
    </row>
    <row r="22" spans="1:12" ht="12.75">
      <c r="A22" s="39" t="s">
        <v>327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2.75">
      <c r="A23" s="39" t="s">
        <v>309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.75">
      <c r="A24" s="39" t="s">
        <v>310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2.75">
      <c r="A25" s="39" t="s">
        <v>328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2.75">
      <c r="A26" s="39" t="s">
        <v>312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75">
      <c r="A30" s="6"/>
      <c r="B30" s="6"/>
      <c r="C30" s="6"/>
      <c r="D30" s="6"/>
      <c r="E30" s="7"/>
      <c r="F30" s="6"/>
      <c r="G30" s="6"/>
      <c r="H30" s="6"/>
      <c r="I30" s="6"/>
      <c r="J30" s="6"/>
      <c r="K30" s="6"/>
      <c r="L30" s="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</sheetData>
  <sheetProtection selectLockedCells="1" selectUnlockedCells="1"/>
  <mergeCells count="17">
    <mergeCell ref="A20:D20"/>
    <mergeCell ref="F5:F8"/>
    <mergeCell ref="G5:G8"/>
    <mergeCell ref="H5:H8"/>
    <mergeCell ref="J5:J8"/>
    <mergeCell ref="K5:K8"/>
    <mergeCell ref="I6:I8"/>
    <mergeCell ref="A1:K1"/>
    <mergeCell ref="K2:L2"/>
    <mergeCell ref="A3:A8"/>
    <mergeCell ref="B3:B8"/>
    <mergeCell ref="C3:C8"/>
    <mergeCell ref="D3:D8"/>
    <mergeCell ref="E3:K3"/>
    <mergeCell ref="L3:L8"/>
    <mergeCell ref="E4:E8"/>
    <mergeCell ref="F4:K4"/>
  </mergeCells>
  <printOptions horizontalCentered="1"/>
  <pageMargins left="0.5118055555555555" right="0.39375" top="0.9840277777777777" bottom="0.7875" header="0.5118055555555555" footer="0.5118055555555555"/>
  <pageSetup orientation="portrait" paperSize="9" scale="97" r:id="rId1"/>
  <headerFooter alignWithMargins="0">
    <oddHeader>&amp;R&amp;9Załącznik nr &amp;A
do uchwały Rady Powiatu w Opatowie nr LXXXVIII.103.2023 
z dnia 28 grudnia 2023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zoomScalePageLayoutView="0" workbookViewId="0" topLeftCell="A1">
      <selection activeCell="V7" sqref="V7"/>
    </sheetView>
  </sheetViews>
  <sheetFormatPr defaultColWidth="9.33203125" defaultRowHeight="11.25"/>
  <cols>
    <col min="1" max="1" width="4.66015625" style="8" customWidth="1"/>
    <col min="2" max="2" width="23.66015625" style="8" customWidth="1"/>
    <col min="3" max="3" width="10.66015625" style="8" customWidth="1"/>
    <col min="4" max="4" width="11.33203125" style="8" customWidth="1"/>
    <col min="5" max="5" width="5.83203125" style="8" customWidth="1"/>
    <col min="6" max="6" width="7.16015625" style="8" customWidth="1"/>
    <col min="7" max="7" width="19" style="8" customWidth="1"/>
    <col min="8" max="8" width="11.5" style="8" customWidth="1"/>
    <col min="9" max="9" width="14.33203125" style="8" customWidth="1"/>
    <col min="10" max="16384" width="9.33203125" style="8" customWidth="1"/>
  </cols>
  <sheetData>
    <row r="1" spans="1:9" ht="40.5" customHeight="1">
      <c r="A1" s="13"/>
      <c r="B1" s="13"/>
      <c r="C1" s="13"/>
      <c r="D1" s="13"/>
      <c r="E1" s="13"/>
      <c r="F1" s="13"/>
      <c r="G1" s="338" t="s">
        <v>735</v>
      </c>
      <c r="H1" s="338"/>
      <c r="I1" s="338"/>
    </row>
    <row r="2" spans="1:9" ht="12.75" customHeight="1">
      <c r="A2" s="339" t="s">
        <v>516</v>
      </c>
      <c r="B2" s="339"/>
      <c r="C2" s="339"/>
      <c r="D2" s="339"/>
      <c r="E2" s="339"/>
      <c r="F2" s="339"/>
      <c r="G2" s="339"/>
      <c r="H2" s="339"/>
      <c r="I2" s="339"/>
    </row>
    <row r="3" spans="1:9" ht="12.75">
      <c r="A3" s="339"/>
      <c r="B3" s="339"/>
      <c r="C3" s="339"/>
      <c r="D3" s="339"/>
      <c r="E3" s="339"/>
      <c r="F3" s="339"/>
      <c r="G3" s="339"/>
      <c r="H3" s="339"/>
      <c r="I3" s="339"/>
    </row>
    <row r="4" spans="1:9" ht="12.75">
      <c r="A4" s="339"/>
      <c r="B4" s="339"/>
      <c r="C4" s="339"/>
      <c r="D4" s="339"/>
      <c r="E4" s="339"/>
      <c r="F4" s="339"/>
      <c r="G4" s="339"/>
      <c r="H4" s="339"/>
      <c r="I4" s="339"/>
    </row>
    <row r="5" spans="1:9" ht="12.75">
      <c r="A5" s="113"/>
      <c r="B5" s="113"/>
      <c r="C5" s="113"/>
      <c r="D5" s="113"/>
      <c r="E5" s="113"/>
      <c r="F5" s="113"/>
      <c r="G5" s="113"/>
      <c r="H5" s="113"/>
      <c r="I5" s="113"/>
    </row>
    <row r="6" spans="1:9" ht="22.5" customHeight="1">
      <c r="A6" s="335" t="s">
        <v>329</v>
      </c>
      <c r="B6" s="335" t="s">
        <v>330</v>
      </c>
      <c r="C6" s="335" t="s">
        <v>331</v>
      </c>
      <c r="D6" s="335" t="s">
        <v>268</v>
      </c>
      <c r="E6" s="335" t="s">
        <v>1</v>
      </c>
      <c r="F6" s="335" t="s">
        <v>2</v>
      </c>
      <c r="G6" s="335" t="s">
        <v>332</v>
      </c>
      <c r="H6" s="335"/>
      <c r="I6" s="335" t="s">
        <v>517</v>
      </c>
    </row>
    <row r="7" spans="1:9" ht="52.5" customHeight="1">
      <c r="A7" s="335"/>
      <c r="B7" s="335"/>
      <c r="C7" s="335"/>
      <c r="D7" s="335"/>
      <c r="E7" s="335"/>
      <c r="F7" s="335"/>
      <c r="G7" s="114" t="s">
        <v>333</v>
      </c>
      <c r="H7" s="114" t="s">
        <v>334</v>
      </c>
      <c r="I7" s="335"/>
    </row>
    <row r="8" spans="1:9" ht="12.75">
      <c r="A8" s="115">
        <v>1</v>
      </c>
      <c r="B8" s="115">
        <v>2</v>
      </c>
      <c r="C8" s="115">
        <v>3</v>
      </c>
      <c r="D8" s="115">
        <v>4</v>
      </c>
      <c r="E8" s="115">
        <v>5</v>
      </c>
      <c r="F8" s="115">
        <v>6</v>
      </c>
      <c r="G8" s="115">
        <v>7</v>
      </c>
      <c r="H8" s="115">
        <v>8</v>
      </c>
      <c r="I8" s="115">
        <v>9</v>
      </c>
    </row>
    <row r="9" spans="1:9" ht="36" customHeight="1">
      <c r="A9" s="116" t="s">
        <v>276</v>
      </c>
      <c r="B9" s="336" t="s">
        <v>515</v>
      </c>
      <c r="C9" s="117" t="s">
        <v>591</v>
      </c>
      <c r="D9" s="117" t="s">
        <v>284</v>
      </c>
      <c r="E9" s="118" t="s">
        <v>107</v>
      </c>
      <c r="F9" s="118" t="s">
        <v>210</v>
      </c>
      <c r="G9" s="119" t="s">
        <v>335</v>
      </c>
      <c r="H9" s="64">
        <f>H10+H14</f>
        <v>2087478.3</v>
      </c>
      <c r="I9" s="64">
        <f>I10+I14</f>
        <v>1356502.74</v>
      </c>
    </row>
    <row r="10" spans="1:9" ht="13.5" customHeight="1">
      <c r="A10" s="120"/>
      <c r="B10" s="336"/>
      <c r="C10" s="121"/>
      <c r="D10" s="121"/>
      <c r="E10" s="120"/>
      <c r="F10" s="120"/>
      <c r="G10" s="119" t="s">
        <v>336</v>
      </c>
      <c r="H10" s="64">
        <f>H11+H12+H13</f>
        <v>2087478.3</v>
      </c>
      <c r="I10" s="64">
        <f>I11+I12+I13</f>
        <v>1356502.74</v>
      </c>
    </row>
    <row r="11" spans="1:9" ht="15" customHeight="1">
      <c r="A11" s="120"/>
      <c r="B11" s="337" t="s">
        <v>513</v>
      </c>
      <c r="C11" s="121"/>
      <c r="D11" s="121"/>
      <c r="E11" s="120"/>
      <c r="F11" s="120"/>
      <c r="G11" s="122" t="s">
        <v>337</v>
      </c>
      <c r="H11" s="91">
        <v>0</v>
      </c>
      <c r="I11" s="91">
        <v>0</v>
      </c>
    </row>
    <row r="12" spans="1:9" ht="24.75" customHeight="1">
      <c r="A12" s="120"/>
      <c r="B12" s="337"/>
      <c r="C12" s="121"/>
      <c r="D12" s="121"/>
      <c r="E12" s="120"/>
      <c r="F12" s="120"/>
      <c r="G12" s="123" t="s">
        <v>338</v>
      </c>
      <c r="H12" s="124">
        <v>313121.75</v>
      </c>
      <c r="I12" s="124">
        <v>203475.41</v>
      </c>
    </row>
    <row r="13" spans="1:9" ht="36" customHeight="1">
      <c r="A13" s="120"/>
      <c r="B13" s="333" t="s">
        <v>589</v>
      </c>
      <c r="C13" s="121"/>
      <c r="D13" s="121"/>
      <c r="E13" s="120"/>
      <c r="F13" s="120"/>
      <c r="G13" s="123" t="s">
        <v>339</v>
      </c>
      <c r="H13" s="124">
        <v>1774356.55</v>
      </c>
      <c r="I13" s="124">
        <v>1153027.33</v>
      </c>
    </row>
    <row r="14" spans="1:9" ht="14.25" customHeight="1">
      <c r="A14" s="120"/>
      <c r="B14" s="333"/>
      <c r="C14" s="121"/>
      <c r="D14" s="121"/>
      <c r="E14" s="120"/>
      <c r="F14" s="120"/>
      <c r="G14" s="119" t="s">
        <v>340</v>
      </c>
      <c r="H14" s="64">
        <f>H15+H16+H17+H18</f>
        <v>0</v>
      </c>
      <c r="I14" s="64">
        <f>I15+I16+I17+I18</f>
        <v>0</v>
      </c>
    </row>
    <row r="15" spans="1:9" ht="27.75" customHeight="1">
      <c r="A15" s="120"/>
      <c r="B15" s="333"/>
      <c r="C15" s="121"/>
      <c r="D15" s="121"/>
      <c r="E15" s="120"/>
      <c r="F15" s="120"/>
      <c r="G15" s="122" t="s">
        <v>337</v>
      </c>
      <c r="H15" s="91">
        <v>0</v>
      </c>
      <c r="I15" s="91">
        <v>0</v>
      </c>
    </row>
    <row r="16" spans="1:9" ht="24.75" customHeight="1">
      <c r="A16" s="120"/>
      <c r="B16" s="333"/>
      <c r="C16" s="121"/>
      <c r="D16" s="121"/>
      <c r="E16" s="120"/>
      <c r="F16" s="120"/>
      <c r="G16" s="123" t="s">
        <v>338</v>
      </c>
      <c r="H16" s="91">
        <v>0</v>
      </c>
      <c r="I16" s="91">
        <v>0</v>
      </c>
    </row>
    <row r="17" spans="1:9" ht="36" customHeight="1">
      <c r="A17" s="120"/>
      <c r="B17" s="334" t="s">
        <v>590</v>
      </c>
      <c r="C17" s="121"/>
      <c r="D17" s="121"/>
      <c r="E17" s="120"/>
      <c r="F17" s="120"/>
      <c r="G17" s="123" t="s">
        <v>339</v>
      </c>
      <c r="H17" s="91">
        <v>0</v>
      </c>
      <c r="I17" s="91">
        <v>0</v>
      </c>
    </row>
    <row r="18" spans="1:9" ht="63" customHeight="1">
      <c r="A18" s="125"/>
      <c r="B18" s="334"/>
      <c r="C18" s="126"/>
      <c r="D18" s="126"/>
      <c r="E18" s="125"/>
      <c r="F18" s="125"/>
      <c r="G18" s="123" t="s">
        <v>341</v>
      </c>
      <c r="H18" s="91">
        <v>0</v>
      </c>
      <c r="I18" s="91">
        <v>0</v>
      </c>
    </row>
    <row r="19" spans="1:9" ht="38.25" customHeight="1">
      <c r="A19" s="116" t="s">
        <v>318</v>
      </c>
      <c r="B19" s="336" t="s">
        <v>515</v>
      </c>
      <c r="C19" s="117" t="s">
        <v>514</v>
      </c>
      <c r="D19" s="117" t="s">
        <v>284</v>
      </c>
      <c r="E19" s="118" t="s">
        <v>107</v>
      </c>
      <c r="F19" s="118" t="s">
        <v>228</v>
      </c>
      <c r="G19" s="119" t="s">
        <v>335</v>
      </c>
      <c r="H19" s="64">
        <f>H20+H24</f>
        <v>1382671</v>
      </c>
      <c r="I19" s="64">
        <f>I20+I24</f>
        <v>345667</v>
      </c>
    </row>
    <row r="20" spans="1:9" ht="20.25" customHeight="1">
      <c r="A20" s="120"/>
      <c r="B20" s="336"/>
      <c r="C20" s="121"/>
      <c r="D20" s="121"/>
      <c r="E20" s="120"/>
      <c r="F20" s="120"/>
      <c r="G20" s="119" t="s">
        <v>336</v>
      </c>
      <c r="H20" s="64">
        <f>H21+H22+H23</f>
        <v>1382671</v>
      </c>
      <c r="I20" s="64">
        <f>I21+I22+I23</f>
        <v>345667</v>
      </c>
    </row>
    <row r="21" spans="1:9" ht="16.5" customHeight="1">
      <c r="A21" s="120"/>
      <c r="B21" s="337" t="s">
        <v>513</v>
      </c>
      <c r="C21" s="121"/>
      <c r="D21" s="121"/>
      <c r="E21" s="120"/>
      <c r="F21" s="120"/>
      <c r="G21" s="122" t="s">
        <v>337</v>
      </c>
      <c r="H21" s="124">
        <v>229717</v>
      </c>
      <c r="I21" s="124">
        <v>57429</v>
      </c>
    </row>
    <row r="22" spans="1:9" ht="24.75" customHeight="1">
      <c r="A22" s="120"/>
      <c r="B22" s="337"/>
      <c r="C22" s="121"/>
      <c r="D22" s="121"/>
      <c r="E22" s="120"/>
      <c r="F22" s="120"/>
      <c r="G22" s="123" t="s">
        <v>338</v>
      </c>
      <c r="H22" s="91">
        <v>0</v>
      </c>
      <c r="I22" s="91">
        <v>0</v>
      </c>
    </row>
    <row r="23" spans="1:9" ht="26.25" customHeight="1">
      <c r="A23" s="120"/>
      <c r="B23" s="333" t="s">
        <v>512</v>
      </c>
      <c r="C23" s="121"/>
      <c r="D23" s="121"/>
      <c r="E23" s="120"/>
      <c r="F23" s="120"/>
      <c r="G23" s="123" t="s">
        <v>339</v>
      </c>
      <c r="H23" s="124">
        <v>1152954</v>
      </c>
      <c r="I23" s="124">
        <v>288238</v>
      </c>
    </row>
    <row r="24" spans="1:9" ht="15.75" customHeight="1">
      <c r="A24" s="120"/>
      <c r="B24" s="333"/>
      <c r="C24" s="121"/>
      <c r="D24" s="121"/>
      <c r="E24" s="120"/>
      <c r="F24" s="120"/>
      <c r="G24" s="119" t="s">
        <v>340</v>
      </c>
      <c r="H24" s="64">
        <f>H25+H26+H27+H28</f>
        <v>0</v>
      </c>
      <c r="I24" s="64">
        <f>I25+I26+I27+I28</f>
        <v>0</v>
      </c>
    </row>
    <row r="25" spans="1:9" ht="15" customHeight="1">
      <c r="A25" s="120"/>
      <c r="B25" s="333"/>
      <c r="C25" s="121"/>
      <c r="D25" s="121"/>
      <c r="E25" s="120"/>
      <c r="F25" s="120"/>
      <c r="G25" s="122" t="s">
        <v>337</v>
      </c>
      <c r="H25" s="91">
        <v>0</v>
      </c>
      <c r="I25" s="91">
        <v>0</v>
      </c>
    </row>
    <row r="26" spans="1:9" ht="26.25" customHeight="1">
      <c r="A26" s="120"/>
      <c r="B26" s="333"/>
      <c r="C26" s="121"/>
      <c r="D26" s="121"/>
      <c r="E26" s="120"/>
      <c r="F26" s="120"/>
      <c r="G26" s="123" t="s">
        <v>338</v>
      </c>
      <c r="H26" s="91">
        <v>0</v>
      </c>
      <c r="I26" s="91">
        <v>0</v>
      </c>
    </row>
    <row r="27" spans="1:9" ht="30" customHeight="1">
      <c r="A27" s="120"/>
      <c r="B27" s="334" t="s">
        <v>511</v>
      </c>
      <c r="C27" s="121"/>
      <c r="D27" s="121"/>
      <c r="E27" s="120"/>
      <c r="F27" s="120"/>
      <c r="G27" s="123" t="s">
        <v>339</v>
      </c>
      <c r="H27" s="91">
        <v>0</v>
      </c>
      <c r="I27" s="91">
        <v>0</v>
      </c>
    </row>
    <row r="28" spans="1:9" ht="45.75" customHeight="1">
      <c r="A28" s="125"/>
      <c r="B28" s="334"/>
      <c r="C28" s="126"/>
      <c r="D28" s="126"/>
      <c r="E28" s="125"/>
      <c r="F28" s="125"/>
      <c r="G28" s="123" t="s">
        <v>341</v>
      </c>
      <c r="H28" s="91">
        <v>0</v>
      </c>
      <c r="I28" s="91">
        <v>0</v>
      </c>
    </row>
    <row r="29" spans="1:9" ht="34.5" customHeight="1">
      <c r="A29" s="116" t="s">
        <v>319</v>
      </c>
      <c r="B29" s="336" t="s">
        <v>527</v>
      </c>
      <c r="C29" s="117" t="s">
        <v>525</v>
      </c>
      <c r="D29" s="117" t="s">
        <v>456</v>
      </c>
      <c r="E29" s="118" t="s">
        <v>107</v>
      </c>
      <c r="F29" s="118" t="s">
        <v>228</v>
      </c>
      <c r="G29" s="119" t="s">
        <v>335</v>
      </c>
      <c r="H29" s="64">
        <f>H30+H34</f>
        <v>325285</v>
      </c>
      <c r="I29" s="64">
        <f>I30+I34</f>
        <v>318355</v>
      </c>
    </row>
    <row r="30" spans="1:9" ht="17.25" customHeight="1">
      <c r="A30" s="120"/>
      <c r="B30" s="336"/>
      <c r="C30" s="121"/>
      <c r="D30" s="121"/>
      <c r="E30" s="120"/>
      <c r="F30" s="120"/>
      <c r="G30" s="119" t="s">
        <v>336</v>
      </c>
      <c r="H30" s="64">
        <f>H31+H32+H33</f>
        <v>325285</v>
      </c>
      <c r="I30" s="64">
        <f>I31+I32+I33</f>
        <v>318355</v>
      </c>
    </row>
    <row r="31" spans="1:9" ht="18.75" customHeight="1">
      <c r="A31" s="120"/>
      <c r="B31" s="337"/>
      <c r="C31" s="121"/>
      <c r="D31" s="121"/>
      <c r="E31" s="120"/>
      <c r="F31" s="120"/>
      <c r="G31" s="122" t="s">
        <v>337</v>
      </c>
      <c r="H31" s="124">
        <v>56860</v>
      </c>
      <c r="I31" s="124">
        <v>56860</v>
      </c>
    </row>
    <row r="32" spans="1:9" ht="26.25" customHeight="1">
      <c r="A32" s="120"/>
      <c r="B32" s="337"/>
      <c r="C32" s="121"/>
      <c r="D32" s="121"/>
      <c r="E32" s="120"/>
      <c r="F32" s="120"/>
      <c r="G32" s="123" t="s">
        <v>338</v>
      </c>
      <c r="H32" s="91">
        <v>0</v>
      </c>
      <c r="I32" s="91">
        <v>0</v>
      </c>
    </row>
    <row r="33" spans="1:9" ht="39" customHeight="1">
      <c r="A33" s="120"/>
      <c r="B33" s="333"/>
      <c r="C33" s="121"/>
      <c r="D33" s="121"/>
      <c r="E33" s="120"/>
      <c r="F33" s="120"/>
      <c r="G33" s="123" t="s">
        <v>339</v>
      </c>
      <c r="H33" s="124">
        <v>268425</v>
      </c>
      <c r="I33" s="124">
        <v>261495</v>
      </c>
    </row>
    <row r="34" spans="1:9" ht="22.5" customHeight="1">
      <c r="A34" s="120"/>
      <c r="B34" s="333"/>
      <c r="C34" s="121"/>
      <c r="D34" s="121"/>
      <c r="E34" s="120"/>
      <c r="F34" s="120"/>
      <c r="G34" s="119" t="s">
        <v>340</v>
      </c>
      <c r="H34" s="64">
        <f>H35+H36+H37+H38</f>
        <v>0</v>
      </c>
      <c r="I34" s="64">
        <f>I35+I36+I37+I38</f>
        <v>0</v>
      </c>
    </row>
    <row r="35" spans="1:9" ht="27.75" customHeight="1">
      <c r="A35" s="120"/>
      <c r="B35" s="333"/>
      <c r="C35" s="121"/>
      <c r="D35" s="121"/>
      <c r="E35" s="120"/>
      <c r="F35" s="120"/>
      <c r="G35" s="122" t="s">
        <v>337</v>
      </c>
      <c r="H35" s="91">
        <v>0</v>
      </c>
      <c r="I35" s="91">
        <v>0</v>
      </c>
    </row>
    <row r="36" spans="1:9" ht="26.25" customHeight="1">
      <c r="A36" s="120"/>
      <c r="B36" s="333"/>
      <c r="C36" s="121"/>
      <c r="D36" s="121"/>
      <c r="E36" s="120"/>
      <c r="F36" s="120"/>
      <c r="G36" s="123" t="s">
        <v>338</v>
      </c>
      <c r="H36" s="91">
        <v>0</v>
      </c>
      <c r="I36" s="91">
        <v>0</v>
      </c>
    </row>
    <row r="37" spans="1:9" ht="36" customHeight="1">
      <c r="A37" s="120"/>
      <c r="B37" s="334" t="s">
        <v>526</v>
      </c>
      <c r="C37" s="121"/>
      <c r="D37" s="121"/>
      <c r="E37" s="120"/>
      <c r="F37" s="120"/>
      <c r="G37" s="123" t="s">
        <v>339</v>
      </c>
      <c r="H37" s="91">
        <v>0</v>
      </c>
      <c r="I37" s="91">
        <v>0</v>
      </c>
    </row>
    <row r="38" spans="1:9" ht="48.75" customHeight="1">
      <c r="A38" s="125"/>
      <c r="B38" s="334"/>
      <c r="C38" s="126"/>
      <c r="D38" s="126"/>
      <c r="E38" s="125"/>
      <c r="F38" s="125"/>
      <c r="G38" s="123" t="s">
        <v>341</v>
      </c>
      <c r="H38" s="91">
        <v>0</v>
      </c>
      <c r="I38" s="91">
        <v>0</v>
      </c>
    </row>
    <row r="39" spans="1:9" ht="19.5" customHeight="1">
      <c r="A39" s="62"/>
      <c r="B39" s="61" t="s">
        <v>343</v>
      </c>
      <c r="C39" s="332"/>
      <c r="D39" s="332"/>
      <c r="E39" s="332"/>
      <c r="F39" s="332"/>
      <c r="G39" s="332"/>
      <c r="H39" s="64">
        <f>H40+H45</f>
        <v>3795434.3</v>
      </c>
      <c r="I39" s="64">
        <f>I40+I45</f>
        <v>2020524.74</v>
      </c>
    </row>
    <row r="40" spans="1:9" ht="21.75" customHeight="1">
      <c r="A40" s="57"/>
      <c r="B40" s="61" t="s">
        <v>336</v>
      </c>
      <c r="C40" s="332"/>
      <c r="D40" s="332"/>
      <c r="E40" s="332"/>
      <c r="F40" s="332"/>
      <c r="G40" s="332"/>
      <c r="H40" s="65">
        <f aca="true" t="shared" si="0" ref="H40:I43">H10+H20+H30</f>
        <v>3795434.3</v>
      </c>
      <c r="I40" s="65">
        <f t="shared" si="0"/>
        <v>2020524.74</v>
      </c>
    </row>
    <row r="41" spans="1:9" ht="18" customHeight="1">
      <c r="A41" s="57"/>
      <c r="B41" s="60" t="s">
        <v>337</v>
      </c>
      <c r="C41" s="328"/>
      <c r="D41" s="328"/>
      <c r="E41" s="328"/>
      <c r="F41" s="328"/>
      <c r="G41" s="328"/>
      <c r="H41" s="66">
        <f t="shared" si="0"/>
        <v>286577</v>
      </c>
      <c r="I41" s="66">
        <f t="shared" si="0"/>
        <v>114289</v>
      </c>
    </row>
    <row r="42" spans="1:9" ht="19.5" customHeight="1">
      <c r="A42" s="57"/>
      <c r="B42" s="60" t="s">
        <v>338</v>
      </c>
      <c r="C42" s="328"/>
      <c r="D42" s="328"/>
      <c r="E42" s="328"/>
      <c r="F42" s="328"/>
      <c r="G42" s="328"/>
      <c r="H42" s="66">
        <f t="shared" si="0"/>
        <v>313121.75</v>
      </c>
      <c r="I42" s="66">
        <f t="shared" si="0"/>
        <v>203475.41</v>
      </c>
    </row>
    <row r="43" spans="1:9" ht="22.5" customHeight="1">
      <c r="A43" s="57"/>
      <c r="B43" s="69" t="s">
        <v>339</v>
      </c>
      <c r="C43" s="328"/>
      <c r="D43" s="328"/>
      <c r="E43" s="328"/>
      <c r="F43" s="328"/>
      <c r="G43" s="328"/>
      <c r="H43" s="66">
        <f t="shared" si="0"/>
        <v>3195735.55</v>
      </c>
      <c r="I43" s="66">
        <f t="shared" si="0"/>
        <v>1702760.33</v>
      </c>
    </row>
    <row r="44" spans="1:9" ht="32.25" customHeight="1">
      <c r="A44" s="57"/>
      <c r="B44" s="69" t="s">
        <v>341</v>
      </c>
      <c r="C44" s="328"/>
      <c r="D44" s="328"/>
      <c r="E44" s="328"/>
      <c r="F44" s="328"/>
      <c r="G44" s="328"/>
      <c r="H44" s="91">
        <v>0</v>
      </c>
      <c r="I44" s="91">
        <v>0</v>
      </c>
    </row>
    <row r="45" spans="1:9" ht="16.5" customHeight="1">
      <c r="A45" s="57"/>
      <c r="B45" s="59" t="s">
        <v>340</v>
      </c>
      <c r="C45" s="332"/>
      <c r="D45" s="332"/>
      <c r="E45" s="332"/>
      <c r="F45" s="332"/>
      <c r="G45" s="332"/>
      <c r="H45" s="65">
        <f>H14+H24+H34</f>
        <v>0</v>
      </c>
      <c r="I45" s="65">
        <f>I14+I24+I34</f>
        <v>0</v>
      </c>
    </row>
    <row r="46" spans="1:9" ht="18.75" customHeight="1">
      <c r="A46" s="57"/>
      <c r="B46" s="58" t="s">
        <v>337</v>
      </c>
      <c r="C46" s="328"/>
      <c r="D46" s="328"/>
      <c r="E46" s="328"/>
      <c r="F46" s="328"/>
      <c r="G46" s="328"/>
      <c r="H46" s="91">
        <v>0</v>
      </c>
      <c r="I46" s="91">
        <v>0</v>
      </c>
    </row>
    <row r="47" spans="1:9" ht="20.25" customHeight="1">
      <c r="A47" s="57"/>
      <c r="B47" s="58" t="s">
        <v>338</v>
      </c>
      <c r="C47" s="328"/>
      <c r="D47" s="328"/>
      <c r="E47" s="328"/>
      <c r="F47" s="328"/>
      <c r="G47" s="328"/>
      <c r="H47" s="91">
        <v>0</v>
      </c>
      <c r="I47" s="91">
        <v>0</v>
      </c>
    </row>
    <row r="48" spans="1:9" ht="32.25" customHeight="1">
      <c r="A48" s="57"/>
      <c r="B48" s="56" t="s">
        <v>339</v>
      </c>
      <c r="C48" s="328"/>
      <c r="D48" s="328"/>
      <c r="E48" s="328"/>
      <c r="F48" s="328"/>
      <c r="G48" s="328"/>
      <c r="H48" s="91">
        <v>0</v>
      </c>
      <c r="I48" s="91">
        <v>0</v>
      </c>
    </row>
    <row r="49" spans="1:9" ht="33" customHeight="1">
      <c r="A49" s="57"/>
      <c r="B49" s="56" t="s">
        <v>341</v>
      </c>
      <c r="C49" s="328"/>
      <c r="D49" s="328"/>
      <c r="E49" s="328"/>
      <c r="F49" s="328"/>
      <c r="G49" s="328"/>
      <c r="H49" s="91">
        <v>0</v>
      </c>
      <c r="I49" s="91">
        <v>0</v>
      </c>
    </row>
    <row r="50" spans="1:9" ht="12.75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2.75" customHeight="1" hidden="1">
      <c r="A51" s="54"/>
      <c r="B51" s="329"/>
      <c r="C51" s="329"/>
      <c r="D51" s="329"/>
      <c r="E51" s="329"/>
      <c r="F51" s="329"/>
      <c r="G51" s="329"/>
      <c r="H51" s="329"/>
      <c r="I51" s="329"/>
    </row>
    <row r="52" spans="1:9" ht="8.25" customHeight="1">
      <c r="A52" s="330"/>
      <c r="B52" s="331"/>
      <c r="C52" s="331"/>
      <c r="D52" s="331"/>
      <c r="E52" s="331"/>
      <c r="F52" s="331"/>
      <c r="G52" s="331"/>
      <c r="H52" s="331"/>
      <c r="I52" s="331"/>
    </row>
    <row r="53" spans="1:9" ht="39" customHeight="1">
      <c r="A53" s="330"/>
      <c r="B53" s="331"/>
      <c r="C53" s="331"/>
      <c r="D53" s="331"/>
      <c r="E53" s="331"/>
      <c r="F53" s="331"/>
      <c r="G53" s="331"/>
      <c r="H53" s="331"/>
      <c r="I53" s="331"/>
    </row>
    <row r="54" spans="1:9" ht="12.75" customHeight="1" hidden="1">
      <c r="A54" s="330"/>
      <c r="B54" s="331"/>
      <c r="C54" s="331"/>
      <c r="D54" s="331"/>
      <c r="E54" s="331"/>
      <c r="F54" s="331"/>
      <c r="G54" s="331"/>
      <c r="H54" s="331"/>
      <c r="I54" s="331"/>
    </row>
    <row r="55" spans="1:9" ht="12.7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2.7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2.7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2.75">
      <c r="A59" s="10"/>
      <c r="B59" s="10"/>
      <c r="C59" s="10"/>
      <c r="D59" s="10"/>
      <c r="E59" s="10"/>
      <c r="F59" s="10"/>
      <c r="G59" s="10"/>
      <c r="H59" s="10"/>
      <c r="I59" s="10"/>
    </row>
  </sheetData>
  <sheetProtection selectLockedCells="1" selectUnlockedCells="1"/>
  <mergeCells count="36">
    <mergeCell ref="B17:B1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B9:B10"/>
    <mergeCell ref="B11:B12"/>
    <mergeCell ref="B13:B16"/>
    <mergeCell ref="B29:B30"/>
    <mergeCell ref="B31:B32"/>
    <mergeCell ref="B19:B20"/>
    <mergeCell ref="B21:B22"/>
    <mergeCell ref="B23:B26"/>
    <mergeCell ref="B27:B28"/>
    <mergeCell ref="B33:B36"/>
    <mergeCell ref="B37:B38"/>
    <mergeCell ref="C39:G39"/>
    <mergeCell ref="C40:G40"/>
    <mergeCell ref="C41:G41"/>
    <mergeCell ref="C42:G42"/>
    <mergeCell ref="C49:G49"/>
    <mergeCell ref="B51:I51"/>
    <mergeCell ref="A52:A54"/>
    <mergeCell ref="B52:I54"/>
    <mergeCell ref="C43:G43"/>
    <mergeCell ref="C44:G44"/>
    <mergeCell ref="C45:G45"/>
    <mergeCell ref="C46:G46"/>
    <mergeCell ref="C47:G47"/>
    <mergeCell ref="C48:G48"/>
  </mergeCells>
  <printOptions/>
  <pageMargins left="0.7083333333333334" right="0.7083333333333334" top="0.7479166666666667" bottom="0.7479166666666667" header="0.5118055555555555" footer="0.511805555555555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E12" sqref="E12"/>
    </sheetView>
  </sheetViews>
  <sheetFormatPr defaultColWidth="9.33203125" defaultRowHeight="11.25"/>
  <cols>
    <col min="1" max="1" width="9.33203125" style="10" customWidth="1"/>
    <col min="2" max="2" width="69.33203125" style="10" customWidth="1"/>
    <col min="3" max="3" width="18" style="10" customWidth="1"/>
    <col min="4" max="4" width="19.5" style="10" customWidth="1"/>
    <col min="5" max="16384" width="9.33203125" style="10" customWidth="1"/>
  </cols>
  <sheetData>
    <row r="1" spans="1:4" ht="12.75">
      <c r="A1" s="11"/>
      <c r="B1" s="11"/>
      <c r="C1" s="11"/>
      <c r="D1" s="11"/>
    </row>
    <row r="2" spans="1:4" ht="18.75">
      <c r="A2" s="341" t="s">
        <v>576</v>
      </c>
      <c r="B2" s="341"/>
      <c r="C2" s="341"/>
      <c r="D2" s="341"/>
    </row>
    <row r="3" spans="1:4" ht="12.75">
      <c r="A3" s="127"/>
      <c r="B3" s="128"/>
      <c r="C3" s="128"/>
      <c r="D3" s="128"/>
    </row>
    <row r="4" spans="1:8" ht="12.75">
      <c r="A4" s="128"/>
      <c r="B4" s="128"/>
      <c r="C4" s="128"/>
      <c r="D4" s="129" t="s">
        <v>0</v>
      </c>
      <c r="H4" s="12"/>
    </row>
    <row r="5" spans="1:4" ht="12.75" customHeight="1">
      <c r="A5" s="342" t="s">
        <v>263</v>
      </c>
      <c r="B5" s="342" t="s">
        <v>344</v>
      </c>
      <c r="C5" s="343" t="s">
        <v>345</v>
      </c>
      <c r="D5" s="344" t="s">
        <v>577</v>
      </c>
    </row>
    <row r="6" spans="1:4" ht="12.75">
      <c r="A6" s="342"/>
      <c r="B6" s="342"/>
      <c r="C6" s="342"/>
      <c r="D6" s="344"/>
    </row>
    <row r="7" spans="1:4" ht="12.75">
      <c r="A7" s="342"/>
      <c r="B7" s="342"/>
      <c r="C7" s="342"/>
      <c r="D7" s="344"/>
    </row>
    <row r="8" spans="1:4" ht="12.75">
      <c r="A8" s="130">
        <v>1</v>
      </c>
      <c r="B8" s="130">
        <v>2</v>
      </c>
      <c r="C8" s="130">
        <v>3</v>
      </c>
      <c r="D8" s="130">
        <v>4</v>
      </c>
    </row>
    <row r="9" spans="1:4" ht="12.75" customHeight="1">
      <c r="A9" s="345" t="s">
        <v>346</v>
      </c>
      <c r="B9" s="345"/>
      <c r="C9" s="130"/>
      <c r="D9" s="132">
        <f>SUM(D10:D28)</f>
        <v>0</v>
      </c>
    </row>
    <row r="10" spans="1:4" ht="12.75">
      <c r="A10" s="133" t="s">
        <v>276</v>
      </c>
      <c r="B10" s="134" t="s">
        <v>690</v>
      </c>
      <c r="C10" s="130" t="s">
        <v>347</v>
      </c>
      <c r="D10" s="135">
        <v>0</v>
      </c>
    </row>
    <row r="11" spans="1:4" ht="22.5">
      <c r="A11" s="136" t="s">
        <v>348</v>
      </c>
      <c r="B11" s="137" t="s">
        <v>349</v>
      </c>
      <c r="C11" s="138" t="s">
        <v>347</v>
      </c>
      <c r="D11" s="135">
        <v>0</v>
      </c>
    </row>
    <row r="12" spans="1:4" ht="12.75">
      <c r="A12" s="133" t="s">
        <v>318</v>
      </c>
      <c r="B12" s="139" t="s">
        <v>691</v>
      </c>
      <c r="C12" s="130" t="s">
        <v>347</v>
      </c>
      <c r="D12" s="135">
        <v>0</v>
      </c>
    </row>
    <row r="13" spans="1:4" ht="22.5">
      <c r="A13" s="133" t="s">
        <v>319</v>
      </c>
      <c r="B13" s="137" t="s">
        <v>350</v>
      </c>
      <c r="C13" s="130" t="s">
        <v>351</v>
      </c>
      <c r="D13" s="135">
        <v>0</v>
      </c>
    </row>
    <row r="14" spans="1:4" ht="22.5">
      <c r="A14" s="133" t="s">
        <v>320</v>
      </c>
      <c r="B14" s="137" t="s">
        <v>352</v>
      </c>
      <c r="C14" s="130" t="s">
        <v>353</v>
      </c>
      <c r="D14" s="135">
        <v>0</v>
      </c>
    </row>
    <row r="15" spans="1:4" ht="12.75">
      <c r="A15" s="133" t="s">
        <v>321</v>
      </c>
      <c r="B15" s="137" t="s">
        <v>354</v>
      </c>
      <c r="C15" s="130" t="s">
        <v>355</v>
      </c>
      <c r="D15" s="135">
        <v>0</v>
      </c>
    </row>
    <row r="16" spans="1:4" ht="22.5">
      <c r="A16" s="133" t="s">
        <v>356</v>
      </c>
      <c r="B16" s="137" t="s">
        <v>349</v>
      </c>
      <c r="C16" s="130" t="s">
        <v>355</v>
      </c>
      <c r="D16" s="135">
        <v>0</v>
      </c>
    </row>
    <row r="17" spans="1:4" ht="12.75">
      <c r="A17" s="133" t="s">
        <v>322</v>
      </c>
      <c r="B17" s="139" t="s">
        <v>692</v>
      </c>
      <c r="C17" s="130" t="s">
        <v>357</v>
      </c>
      <c r="D17" s="135">
        <v>0</v>
      </c>
    </row>
    <row r="18" spans="1:4" ht="22.5">
      <c r="A18" s="133" t="s">
        <v>358</v>
      </c>
      <c r="B18" s="137" t="s">
        <v>359</v>
      </c>
      <c r="C18" s="130" t="s">
        <v>357</v>
      </c>
      <c r="D18" s="135">
        <v>0</v>
      </c>
    </row>
    <row r="19" spans="1:4" ht="22.5">
      <c r="A19" s="133" t="s">
        <v>323</v>
      </c>
      <c r="B19" s="137" t="s">
        <v>693</v>
      </c>
      <c r="C19" s="130" t="s">
        <v>357</v>
      </c>
      <c r="D19" s="135">
        <v>0</v>
      </c>
    </row>
    <row r="20" spans="1:4" ht="22.5">
      <c r="A20" s="136" t="s">
        <v>324</v>
      </c>
      <c r="B20" s="139" t="s">
        <v>694</v>
      </c>
      <c r="C20" s="140" t="s">
        <v>360</v>
      </c>
      <c r="D20" s="135">
        <v>0</v>
      </c>
    </row>
    <row r="21" spans="1:4" ht="22.5">
      <c r="A21" s="133" t="s">
        <v>287</v>
      </c>
      <c r="B21" s="139" t="s">
        <v>695</v>
      </c>
      <c r="C21" s="130" t="s">
        <v>361</v>
      </c>
      <c r="D21" s="135">
        <v>0</v>
      </c>
    </row>
    <row r="22" spans="1:4" ht="12.75">
      <c r="A22" s="133" t="s">
        <v>288</v>
      </c>
      <c r="B22" s="139" t="s">
        <v>696</v>
      </c>
      <c r="C22" s="130" t="s">
        <v>362</v>
      </c>
      <c r="D22" s="135">
        <v>0</v>
      </c>
    </row>
    <row r="23" spans="1:4" ht="12.75">
      <c r="A23" s="133" t="s">
        <v>363</v>
      </c>
      <c r="B23" s="141" t="s">
        <v>364</v>
      </c>
      <c r="C23" s="130" t="s">
        <v>365</v>
      </c>
      <c r="D23" s="135">
        <v>0</v>
      </c>
    </row>
    <row r="24" spans="1:4" ht="33.75">
      <c r="A24" s="133" t="s">
        <v>366</v>
      </c>
      <c r="B24" s="139" t="s">
        <v>697</v>
      </c>
      <c r="C24" s="131" t="s">
        <v>367</v>
      </c>
      <c r="D24" s="135">
        <v>0</v>
      </c>
    </row>
    <row r="25" spans="1:4" ht="33.75">
      <c r="A25" s="133" t="s">
        <v>368</v>
      </c>
      <c r="B25" s="139" t="s">
        <v>698</v>
      </c>
      <c r="C25" s="131" t="s">
        <v>369</v>
      </c>
      <c r="D25" s="135">
        <v>0</v>
      </c>
    </row>
    <row r="26" spans="1:4" ht="12.75">
      <c r="A26" s="133" t="s">
        <v>370</v>
      </c>
      <c r="B26" s="142" t="s">
        <v>371</v>
      </c>
      <c r="C26" s="130" t="s">
        <v>372</v>
      </c>
      <c r="D26" s="135">
        <v>0</v>
      </c>
    </row>
    <row r="27" spans="1:4" ht="12.75">
      <c r="A27" s="133" t="s">
        <v>373</v>
      </c>
      <c r="B27" s="142" t="s">
        <v>374</v>
      </c>
      <c r="C27" s="130" t="s">
        <v>375</v>
      </c>
      <c r="D27" s="135">
        <v>0</v>
      </c>
    </row>
    <row r="28" spans="1:4" ht="12.75">
      <c r="A28" s="133" t="s">
        <v>291</v>
      </c>
      <c r="B28" s="137" t="s">
        <v>376</v>
      </c>
      <c r="C28" s="130" t="s">
        <v>377</v>
      </c>
      <c r="D28" s="135">
        <v>0</v>
      </c>
    </row>
    <row r="29" spans="1:4" ht="12.75" customHeight="1">
      <c r="A29" s="340" t="s">
        <v>378</v>
      </c>
      <c r="B29" s="340"/>
      <c r="C29" s="130"/>
      <c r="D29" s="132">
        <f>SUM(D30:D36)</f>
        <v>0</v>
      </c>
    </row>
    <row r="30" spans="1:4" ht="12.75">
      <c r="A30" s="133" t="s">
        <v>276</v>
      </c>
      <c r="B30" s="141" t="s">
        <v>699</v>
      </c>
      <c r="C30" s="130" t="s">
        <v>379</v>
      </c>
      <c r="D30" s="135">
        <v>0</v>
      </c>
    </row>
    <row r="31" spans="1:4" ht="22.5">
      <c r="A31" s="133" t="s">
        <v>348</v>
      </c>
      <c r="B31" s="137" t="s">
        <v>380</v>
      </c>
      <c r="C31" s="130" t="s">
        <v>379</v>
      </c>
      <c r="D31" s="135">
        <v>0</v>
      </c>
    </row>
    <row r="32" spans="1:4" ht="12.75">
      <c r="A32" s="133" t="s">
        <v>318</v>
      </c>
      <c r="B32" s="141" t="s">
        <v>381</v>
      </c>
      <c r="C32" s="130" t="s">
        <v>379</v>
      </c>
      <c r="D32" s="135">
        <v>0</v>
      </c>
    </row>
    <row r="33" spans="1:4" ht="22.5">
      <c r="A33" s="133" t="s">
        <v>342</v>
      </c>
      <c r="B33" s="137" t="s">
        <v>382</v>
      </c>
      <c r="C33" s="130" t="s">
        <v>383</v>
      </c>
      <c r="D33" s="135">
        <v>0</v>
      </c>
    </row>
    <row r="34" spans="1:4" ht="22.5">
      <c r="A34" s="133" t="s">
        <v>320</v>
      </c>
      <c r="B34" s="137" t="s">
        <v>384</v>
      </c>
      <c r="C34" s="130" t="s">
        <v>385</v>
      </c>
      <c r="D34" s="135">
        <v>0</v>
      </c>
    </row>
    <row r="35" spans="1:4" ht="12.75">
      <c r="A35" s="133" t="s">
        <v>321</v>
      </c>
      <c r="B35" s="137" t="s">
        <v>386</v>
      </c>
      <c r="C35" s="130" t="s">
        <v>387</v>
      </c>
      <c r="D35" s="135">
        <v>0</v>
      </c>
    </row>
    <row r="36" spans="1:4" ht="22.5">
      <c r="A36" s="133" t="s">
        <v>356</v>
      </c>
      <c r="B36" s="137" t="s">
        <v>380</v>
      </c>
      <c r="C36" s="130" t="s">
        <v>387</v>
      </c>
      <c r="D36" s="135">
        <v>0</v>
      </c>
    </row>
    <row r="37" spans="1:4" ht="12.75">
      <c r="A37" s="133" t="s">
        <v>322</v>
      </c>
      <c r="B37" s="139" t="s">
        <v>700</v>
      </c>
      <c r="C37" s="130" t="s">
        <v>388</v>
      </c>
      <c r="D37" s="135">
        <v>0</v>
      </c>
    </row>
    <row r="38" spans="1:4" ht="22.5">
      <c r="A38" s="133" t="s">
        <v>358</v>
      </c>
      <c r="B38" s="137" t="s">
        <v>389</v>
      </c>
      <c r="C38" s="130" t="s">
        <v>388</v>
      </c>
      <c r="D38" s="135">
        <v>0</v>
      </c>
    </row>
    <row r="39" spans="1:4" ht="22.5">
      <c r="A39" s="133" t="s">
        <v>323</v>
      </c>
      <c r="B39" s="137" t="s">
        <v>701</v>
      </c>
      <c r="C39" s="130" t="s">
        <v>388</v>
      </c>
      <c r="D39" s="135">
        <v>0</v>
      </c>
    </row>
    <row r="40" spans="1:4" ht="12.75">
      <c r="A40" s="133" t="s">
        <v>324</v>
      </c>
      <c r="B40" s="139" t="s">
        <v>702</v>
      </c>
      <c r="C40" s="131" t="s">
        <v>390</v>
      </c>
      <c r="D40" s="135">
        <v>0</v>
      </c>
    </row>
    <row r="41" spans="1:4" ht="12.75">
      <c r="A41" s="133" t="s">
        <v>287</v>
      </c>
      <c r="B41" s="141" t="s">
        <v>391</v>
      </c>
      <c r="C41" s="130" t="s">
        <v>392</v>
      </c>
      <c r="D41" s="135">
        <v>0</v>
      </c>
    </row>
    <row r="42" spans="1:4" ht="12.75">
      <c r="A42" s="143" t="s">
        <v>288</v>
      </c>
      <c r="B42" s="141" t="s">
        <v>393</v>
      </c>
      <c r="C42" s="130" t="s">
        <v>372</v>
      </c>
      <c r="D42" s="135">
        <v>0</v>
      </c>
    </row>
    <row r="43" spans="1:4" ht="12.75">
      <c r="A43" s="143" t="s">
        <v>363</v>
      </c>
      <c r="B43" s="137" t="s">
        <v>394</v>
      </c>
      <c r="C43" s="130" t="s">
        <v>377</v>
      </c>
      <c r="D43" s="135">
        <v>0</v>
      </c>
    </row>
    <row r="44" spans="1:4" ht="12.75">
      <c r="A44" s="13"/>
      <c r="B44" s="13"/>
      <c r="C44" s="13"/>
      <c r="D44" s="13"/>
    </row>
    <row r="45" spans="1:4" ht="12.75">
      <c r="A45" s="13"/>
      <c r="B45" s="13"/>
      <c r="C45" s="13"/>
      <c r="D45" s="13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</sheetData>
  <sheetProtection selectLockedCells="1" selectUnlockedCells="1"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5" right="0.7875" top="0.9840277777777777" bottom="0.9840277777777777" header="0.5118055555555555" footer="0.5118055555555555"/>
  <pageSetup orientation="portrait" paperSize="9" scale="86" r:id="rId1"/>
  <headerFooter alignWithMargins="0">
    <oddHeader>&amp;RZałącznik nr &amp;A
do uchwały Rady Powiatu w Opatowie nr LXXXVIII.103.2023
z dnia 28 grudnia 2023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"/>
  <sheetViews>
    <sheetView view="pageLayout" zoomScaleNormal="90" workbookViewId="0" topLeftCell="A1">
      <selection activeCell="Q7" sqref="Q7"/>
    </sheetView>
  </sheetViews>
  <sheetFormatPr defaultColWidth="9.33203125" defaultRowHeight="11.25"/>
  <cols>
    <col min="1" max="1" width="5.66015625" style="5" customWidth="1"/>
    <col min="2" max="2" width="11" style="5" customWidth="1"/>
    <col min="3" max="3" width="8.66015625" style="5" customWidth="1"/>
    <col min="4" max="4" width="15" style="5" customWidth="1"/>
    <col min="5" max="5" width="16.83203125" style="5" customWidth="1"/>
    <col min="6" max="6" width="14.16015625" style="5" customWidth="1"/>
    <col min="7" max="7" width="14.33203125" style="5" customWidth="1"/>
    <col min="8" max="8" width="14.5" style="5" customWidth="1"/>
    <col min="9" max="9" width="10.66015625" style="5" customWidth="1"/>
    <col min="10" max="10" width="12.66015625" style="5" customWidth="1"/>
    <col min="11" max="11" width="10.83203125" style="10" customWidth="1"/>
    <col min="12" max="12" width="15" style="10" customWidth="1"/>
    <col min="13" max="14" width="12.33203125" style="10" customWidth="1"/>
    <col min="15" max="15" width="12.16015625" style="10" customWidth="1"/>
    <col min="16" max="16384" width="9.33203125" style="10" customWidth="1"/>
  </cols>
  <sheetData>
    <row r="1" spans="1:17" ht="36" customHeight="1">
      <c r="A1" s="346" t="s">
        <v>476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14"/>
    </row>
    <row r="2" spans="1:16" ht="18.75">
      <c r="A2" s="144"/>
      <c r="B2" s="144"/>
      <c r="C2" s="144"/>
      <c r="D2" s="144"/>
      <c r="E2" s="144"/>
      <c r="F2" s="144"/>
      <c r="G2" s="144"/>
      <c r="H2" s="19"/>
      <c r="I2" s="19"/>
      <c r="J2" s="19"/>
      <c r="K2" s="13"/>
      <c r="L2" s="13"/>
      <c r="M2" s="13"/>
      <c r="N2" s="13"/>
      <c r="O2" s="13"/>
      <c r="P2" s="13"/>
    </row>
    <row r="3" spans="1:16" s="15" customFormat="1" ht="18.75" customHeight="1">
      <c r="A3" s="20"/>
      <c r="B3" s="20"/>
      <c r="C3" s="20"/>
      <c r="D3" s="20"/>
      <c r="E3" s="20"/>
      <c r="F3" s="20"/>
      <c r="G3" s="19"/>
      <c r="H3" s="19"/>
      <c r="I3" s="19"/>
      <c r="J3" s="19"/>
      <c r="K3" s="19"/>
      <c r="L3" s="13"/>
      <c r="M3" s="13"/>
      <c r="N3" s="13"/>
      <c r="O3" s="13"/>
      <c r="P3" s="145" t="s">
        <v>395</v>
      </c>
    </row>
    <row r="4" spans="1:16" s="15" customFormat="1" ht="12.75" customHeight="1">
      <c r="A4" s="347" t="s">
        <v>1</v>
      </c>
      <c r="B4" s="347" t="s">
        <v>2</v>
      </c>
      <c r="C4" s="347" t="s">
        <v>3</v>
      </c>
      <c r="D4" s="347" t="s">
        <v>396</v>
      </c>
      <c r="E4" s="348" t="s">
        <v>477</v>
      </c>
      <c r="F4" s="348" t="s">
        <v>172</v>
      </c>
      <c r="G4" s="348"/>
      <c r="H4" s="348"/>
      <c r="I4" s="348"/>
      <c r="J4" s="348"/>
      <c r="K4" s="348"/>
      <c r="L4" s="348"/>
      <c r="M4" s="348"/>
      <c r="N4" s="348"/>
      <c r="O4" s="348"/>
      <c r="P4" s="348"/>
    </row>
    <row r="5" spans="1:16" s="15" customFormat="1" ht="12.75" customHeight="1">
      <c r="A5" s="347"/>
      <c r="B5" s="347"/>
      <c r="C5" s="347"/>
      <c r="D5" s="347"/>
      <c r="E5" s="348"/>
      <c r="F5" s="348" t="s">
        <v>171</v>
      </c>
      <c r="G5" s="348" t="s">
        <v>172</v>
      </c>
      <c r="H5" s="348"/>
      <c r="I5" s="348"/>
      <c r="J5" s="348"/>
      <c r="K5" s="348"/>
      <c r="L5" s="348" t="s">
        <v>397</v>
      </c>
      <c r="M5" s="350" t="s">
        <v>172</v>
      </c>
      <c r="N5" s="350"/>
      <c r="O5" s="350"/>
      <c r="P5" s="350"/>
    </row>
    <row r="6" spans="1:16" s="15" customFormat="1" ht="25.5" customHeight="1">
      <c r="A6" s="347"/>
      <c r="B6" s="347"/>
      <c r="C6" s="347"/>
      <c r="D6" s="347"/>
      <c r="E6" s="348"/>
      <c r="F6" s="348"/>
      <c r="G6" s="348" t="s">
        <v>398</v>
      </c>
      <c r="H6" s="348"/>
      <c r="I6" s="348" t="s">
        <v>399</v>
      </c>
      <c r="J6" s="348" t="s">
        <v>400</v>
      </c>
      <c r="K6" s="348" t="s">
        <v>401</v>
      </c>
      <c r="L6" s="348"/>
      <c r="M6" s="351" t="s">
        <v>180</v>
      </c>
      <c r="N6" s="148" t="s">
        <v>181</v>
      </c>
      <c r="O6" s="348" t="s">
        <v>182</v>
      </c>
      <c r="P6" s="348" t="s">
        <v>402</v>
      </c>
    </row>
    <row r="7" spans="1:16" s="15" customFormat="1" ht="72">
      <c r="A7" s="347"/>
      <c r="B7" s="347"/>
      <c r="C7" s="347"/>
      <c r="D7" s="347"/>
      <c r="E7" s="348"/>
      <c r="F7" s="348"/>
      <c r="G7" s="149" t="s">
        <v>184</v>
      </c>
      <c r="H7" s="149" t="s">
        <v>403</v>
      </c>
      <c r="I7" s="348"/>
      <c r="J7" s="348"/>
      <c r="K7" s="348"/>
      <c r="L7" s="348"/>
      <c r="M7" s="351"/>
      <c r="N7" s="147" t="s">
        <v>177</v>
      </c>
      <c r="O7" s="348"/>
      <c r="P7" s="348"/>
    </row>
    <row r="8" spans="1:16" s="15" customFormat="1" ht="10.5" customHeight="1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</row>
    <row r="9" spans="1:16" s="15" customFormat="1" ht="12.75">
      <c r="A9" s="151" t="s">
        <v>18</v>
      </c>
      <c r="B9" s="152"/>
      <c r="C9" s="153"/>
      <c r="D9" s="154">
        <f>SUM(D10:D10)</f>
        <v>5000</v>
      </c>
      <c r="E9" s="154">
        <f>SUM(E10:E10)</f>
        <v>5000</v>
      </c>
      <c r="F9" s="154">
        <f>SUM(F10:F10)</f>
        <v>5000</v>
      </c>
      <c r="G9" s="154">
        <f>SUM(G10:G10)</f>
        <v>0</v>
      </c>
      <c r="H9" s="154">
        <f>SUM(H10:H10)</f>
        <v>5000</v>
      </c>
      <c r="I9" s="155">
        <v>0</v>
      </c>
      <c r="J9" s="155">
        <v>0</v>
      </c>
      <c r="K9" s="155">
        <v>0</v>
      </c>
      <c r="L9" s="155">
        <f>SUM(L10:L10)</f>
        <v>0</v>
      </c>
      <c r="M9" s="155">
        <f>SUM(M10:M10)</f>
        <v>0</v>
      </c>
      <c r="N9" s="155">
        <f>SUM(N10:N10)</f>
        <v>0</v>
      </c>
      <c r="O9" s="155">
        <v>0</v>
      </c>
      <c r="P9" s="155">
        <v>0</v>
      </c>
    </row>
    <row r="10" spans="1:16" s="15" customFormat="1" ht="12.75">
      <c r="A10" s="156" t="s">
        <v>18</v>
      </c>
      <c r="B10" s="157" t="s">
        <v>20</v>
      </c>
      <c r="C10" s="158">
        <v>2110</v>
      </c>
      <c r="D10" s="159">
        <v>5000</v>
      </c>
      <c r="E10" s="159">
        <f>F10+L10</f>
        <v>5000</v>
      </c>
      <c r="F10" s="159">
        <f>H10</f>
        <v>5000</v>
      </c>
      <c r="G10" s="160">
        <v>0</v>
      </c>
      <c r="H10" s="160">
        <v>5000</v>
      </c>
      <c r="I10" s="155">
        <v>0</v>
      </c>
      <c r="J10" s="155">
        <v>0</v>
      </c>
      <c r="K10" s="161">
        <f>-T10</f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</row>
    <row r="11" spans="1:16" s="15" customFormat="1" ht="12.75">
      <c r="A11" s="162">
        <v>600</v>
      </c>
      <c r="B11" s="163"/>
      <c r="C11" s="153"/>
      <c r="D11" s="154">
        <f aca="true" t="shared" si="0" ref="D11:N11">SUM(D12:D12)</f>
        <v>2300</v>
      </c>
      <c r="E11" s="154">
        <f t="shared" si="0"/>
        <v>2300</v>
      </c>
      <c r="F11" s="154">
        <f t="shared" si="0"/>
        <v>2300</v>
      </c>
      <c r="G11" s="154">
        <f t="shared" si="0"/>
        <v>2300</v>
      </c>
      <c r="H11" s="154">
        <f t="shared" si="0"/>
        <v>0</v>
      </c>
      <c r="I11" s="155">
        <v>0</v>
      </c>
      <c r="J11" s="155">
        <v>0</v>
      </c>
      <c r="K11" s="155">
        <f t="shared" si="0"/>
        <v>0</v>
      </c>
      <c r="L11" s="155">
        <f t="shared" si="0"/>
        <v>0</v>
      </c>
      <c r="M11" s="155">
        <f t="shared" si="0"/>
        <v>0</v>
      </c>
      <c r="N11" s="155">
        <f t="shared" si="0"/>
        <v>0</v>
      </c>
      <c r="O11" s="155">
        <f>O13+O15</f>
        <v>0</v>
      </c>
      <c r="P11" s="155">
        <f>P13+P15</f>
        <v>0</v>
      </c>
    </row>
    <row r="12" spans="1:16" s="15" customFormat="1" ht="12.75">
      <c r="A12" s="164">
        <v>600</v>
      </c>
      <c r="B12" s="165">
        <v>60095</v>
      </c>
      <c r="C12" s="158">
        <v>2110</v>
      </c>
      <c r="D12" s="159">
        <v>2300</v>
      </c>
      <c r="E12" s="159">
        <f>SUM(F12)</f>
        <v>2300</v>
      </c>
      <c r="F12" s="159">
        <f>SUM(G12:H12)</f>
        <v>2300</v>
      </c>
      <c r="G12" s="160">
        <v>2300</v>
      </c>
      <c r="H12" s="160">
        <v>0</v>
      </c>
      <c r="I12" s="155">
        <v>0</v>
      </c>
      <c r="J12" s="155">
        <v>0</v>
      </c>
      <c r="K12" s="161">
        <v>0</v>
      </c>
      <c r="L12" s="161">
        <v>0</v>
      </c>
      <c r="M12" s="161">
        <v>0</v>
      </c>
      <c r="N12" s="161">
        <f>SUM(O12+Q12+R12)</f>
        <v>0</v>
      </c>
      <c r="O12" s="161">
        <v>0</v>
      </c>
      <c r="P12" s="161">
        <v>0</v>
      </c>
    </row>
    <row r="13" spans="1:16" s="15" customFormat="1" ht="12.75">
      <c r="A13" s="151" t="s">
        <v>40</v>
      </c>
      <c r="B13" s="166"/>
      <c r="C13" s="153"/>
      <c r="D13" s="154">
        <f aca="true" t="shared" si="1" ref="D13:P13">SUM(D14)</f>
        <v>81000</v>
      </c>
      <c r="E13" s="154">
        <f t="shared" si="1"/>
        <v>81000</v>
      </c>
      <c r="F13" s="154">
        <f t="shared" si="1"/>
        <v>81000</v>
      </c>
      <c r="G13" s="154">
        <f t="shared" si="1"/>
        <v>71984</v>
      </c>
      <c r="H13" s="154">
        <f t="shared" si="1"/>
        <v>9016</v>
      </c>
      <c r="I13" s="155">
        <v>0</v>
      </c>
      <c r="J13" s="155">
        <v>0</v>
      </c>
      <c r="K13" s="155">
        <f t="shared" si="1"/>
        <v>0</v>
      </c>
      <c r="L13" s="155">
        <f t="shared" si="1"/>
        <v>0</v>
      </c>
      <c r="M13" s="155">
        <f t="shared" si="1"/>
        <v>0</v>
      </c>
      <c r="N13" s="155">
        <v>0</v>
      </c>
      <c r="O13" s="155">
        <f t="shared" si="1"/>
        <v>0</v>
      </c>
      <c r="P13" s="155">
        <f t="shared" si="1"/>
        <v>0</v>
      </c>
    </row>
    <row r="14" spans="1:18" s="15" customFormat="1" ht="12.75">
      <c r="A14" s="164">
        <v>700</v>
      </c>
      <c r="B14" s="165">
        <v>70005</v>
      </c>
      <c r="C14" s="158">
        <v>2110</v>
      </c>
      <c r="D14" s="159">
        <v>81000</v>
      </c>
      <c r="E14" s="159">
        <f>SUM(F14)</f>
        <v>81000</v>
      </c>
      <c r="F14" s="159">
        <f>SUM(G14:H14)</f>
        <v>81000</v>
      </c>
      <c r="G14" s="160">
        <v>71984</v>
      </c>
      <c r="H14" s="160">
        <v>9016</v>
      </c>
      <c r="I14" s="155">
        <v>0</v>
      </c>
      <c r="J14" s="155">
        <v>0</v>
      </c>
      <c r="K14" s="161">
        <v>0</v>
      </c>
      <c r="L14" s="161">
        <v>0</v>
      </c>
      <c r="M14" s="161">
        <v>0</v>
      </c>
      <c r="N14" s="161">
        <f>SUM(O14+Q14+R14)</f>
        <v>0</v>
      </c>
      <c r="O14" s="161">
        <v>0</v>
      </c>
      <c r="P14" s="161">
        <v>0</v>
      </c>
      <c r="Q14" s="16"/>
      <c r="R14" s="16"/>
    </row>
    <row r="15" spans="1:18" s="15" customFormat="1" ht="12.75">
      <c r="A15" s="162">
        <v>710</v>
      </c>
      <c r="B15" s="163"/>
      <c r="C15" s="153"/>
      <c r="D15" s="154">
        <f aca="true" t="shared" si="2" ref="D15:P15">SUM(D16:D17)</f>
        <v>1050000</v>
      </c>
      <c r="E15" s="154">
        <f t="shared" si="2"/>
        <v>1050000</v>
      </c>
      <c r="F15" s="154">
        <f t="shared" si="2"/>
        <v>1050000</v>
      </c>
      <c r="G15" s="154">
        <f t="shared" si="2"/>
        <v>944581</v>
      </c>
      <c r="H15" s="154">
        <f t="shared" si="2"/>
        <v>105419</v>
      </c>
      <c r="I15" s="155">
        <v>0</v>
      </c>
      <c r="J15" s="155">
        <v>0</v>
      </c>
      <c r="K15" s="155">
        <f t="shared" si="2"/>
        <v>0</v>
      </c>
      <c r="L15" s="155">
        <f t="shared" si="2"/>
        <v>0</v>
      </c>
      <c r="M15" s="155">
        <f t="shared" si="2"/>
        <v>0</v>
      </c>
      <c r="N15" s="155">
        <f t="shared" si="2"/>
        <v>0</v>
      </c>
      <c r="O15" s="155">
        <f t="shared" si="2"/>
        <v>0</v>
      </c>
      <c r="P15" s="155">
        <f t="shared" si="2"/>
        <v>0</v>
      </c>
      <c r="Q15" s="17"/>
      <c r="R15" s="17"/>
    </row>
    <row r="16" spans="1:18" s="15" customFormat="1" ht="12.75">
      <c r="A16" s="164">
        <v>710</v>
      </c>
      <c r="B16" s="165">
        <v>71012</v>
      </c>
      <c r="C16" s="158">
        <v>2110</v>
      </c>
      <c r="D16" s="159">
        <v>370000</v>
      </c>
      <c r="E16" s="159">
        <f>SUM(N16+F16)</f>
        <v>370000</v>
      </c>
      <c r="F16" s="159">
        <f>SUM(G16:K16)</f>
        <v>370000</v>
      </c>
      <c r="G16" s="160">
        <v>370000</v>
      </c>
      <c r="H16" s="160">
        <v>0</v>
      </c>
      <c r="I16" s="155">
        <v>0</v>
      </c>
      <c r="J16" s="155">
        <v>0</v>
      </c>
      <c r="K16" s="161">
        <v>0</v>
      </c>
      <c r="L16" s="161">
        <v>0</v>
      </c>
      <c r="M16" s="161">
        <v>0</v>
      </c>
      <c r="N16" s="161">
        <f>SUM(O16+Q16+R16)</f>
        <v>0</v>
      </c>
      <c r="O16" s="161">
        <v>0</v>
      </c>
      <c r="P16" s="161">
        <v>0</v>
      </c>
      <c r="Q16" s="16"/>
      <c r="R16" s="16"/>
    </row>
    <row r="17" spans="1:16" s="15" customFormat="1" ht="12.75">
      <c r="A17" s="164">
        <v>710</v>
      </c>
      <c r="B17" s="165">
        <v>71015</v>
      </c>
      <c r="C17" s="158">
        <v>2110</v>
      </c>
      <c r="D17" s="159">
        <v>680000</v>
      </c>
      <c r="E17" s="159">
        <f>SUM(F17)</f>
        <v>680000</v>
      </c>
      <c r="F17" s="159">
        <f>SUM(G17:H17)</f>
        <v>680000</v>
      </c>
      <c r="G17" s="160">
        <v>574581</v>
      </c>
      <c r="H17" s="160">
        <v>105419</v>
      </c>
      <c r="I17" s="155">
        <v>0</v>
      </c>
      <c r="J17" s="155">
        <v>0</v>
      </c>
      <c r="K17" s="161">
        <v>0</v>
      </c>
      <c r="L17" s="161">
        <v>0</v>
      </c>
      <c r="M17" s="161">
        <v>0</v>
      </c>
      <c r="N17" s="161">
        <f>SUM(O17+Q17+R17)</f>
        <v>0</v>
      </c>
      <c r="O17" s="161">
        <v>0</v>
      </c>
      <c r="P17" s="161">
        <v>0</v>
      </c>
    </row>
    <row r="18" spans="1:16" s="15" customFormat="1" ht="12.75">
      <c r="A18" s="162">
        <v>752</v>
      </c>
      <c r="B18" s="163"/>
      <c r="C18" s="153"/>
      <c r="D18" s="154">
        <f aca="true" t="shared" si="3" ref="D18:P18">SUM(D19:D19)</f>
        <v>34711</v>
      </c>
      <c r="E18" s="154">
        <f t="shared" si="3"/>
        <v>34711</v>
      </c>
      <c r="F18" s="154">
        <f t="shared" si="3"/>
        <v>34711</v>
      </c>
      <c r="G18" s="154">
        <f t="shared" si="3"/>
        <v>25300</v>
      </c>
      <c r="H18" s="154">
        <f t="shared" si="3"/>
        <v>9411</v>
      </c>
      <c r="I18" s="155">
        <v>0</v>
      </c>
      <c r="J18" s="155">
        <v>0</v>
      </c>
      <c r="K18" s="155">
        <f t="shared" si="3"/>
        <v>0</v>
      </c>
      <c r="L18" s="155">
        <f t="shared" si="3"/>
        <v>0</v>
      </c>
      <c r="M18" s="155">
        <f t="shared" si="3"/>
        <v>0</v>
      </c>
      <c r="N18" s="155">
        <f t="shared" si="3"/>
        <v>0</v>
      </c>
      <c r="O18" s="155">
        <f t="shared" si="3"/>
        <v>0</v>
      </c>
      <c r="P18" s="155">
        <f t="shared" si="3"/>
        <v>0</v>
      </c>
    </row>
    <row r="19" spans="1:16" s="15" customFormat="1" ht="12.75">
      <c r="A19" s="164">
        <v>752</v>
      </c>
      <c r="B19" s="165">
        <v>75224</v>
      </c>
      <c r="C19" s="158">
        <v>2110</v>
      </c>
      <c r="D19" s="159">
        <v>34711</v>
      </c>
      <c r="E19" s="159">
        <f>SUM(F19)</f>
        <v>34711</v>
      </c>
      <c r="F19" s="159">
        <f>SUM(G19:H19)</f>
        <v>34711</v>
      </c>
      <c r="G19" s="160">
        <v>25300</v>
      </c>
      <c r="H19" s="160">
        <v>9411</v>
      </c>
      <c r="I19" s="155">
        <v>0</v>
      </c>
      <c r="J19" s="155">
        <v>0</v>
      </c>
      <c r="K19" s="161">
        <v>0</v>
      </c>
      <c r="L19" s="161">
        <v>0</v>
      </c>
      <c r="M19" s="161">
        <v>0</v>
      </c>
      <c r="N19" s="161">
        <f>SUM(O19+Q19+R19)</f>
        <v>0</v>
      </c>
      <c r="O19" s="161">
        <v>0</v>
      </c>
      <c r="P19" s="161">
        <v>0</v>
      </c>
    </row>
    <row r="20" spans="1:16" s="18" customFormat="1" ht="14.25" customHeight="1">
      <c r="A20" s="162">
        <v>754</v>
      </c>
      <c r="B20" s="163"/>
      <c r="C20" s="153"/>
      <c r="D20" s="154">
        <f>SUM(D21:D21)</f>
        <v>6378246</v>
      </c>
      <c r="E20" s="154">
        <f>E21</f>
        <v>6378246</v>
      </c>
      <c r="F20" s="154">
        <f aca="true" t="shared" si="4" ref="F20:K22">SUM(F21)</f>
        <v>6378246</v>
      </c>
      <c r="G20" s="154">
        <f t="shared" si="4"/>
        <v>5870912</v>
      </c>
      <c r="H20" s="154">
        <f t="shared" si="4"/>
        <v>281451</v>
      </c>
      <c r="I20" s="155">
        <v>0</v>
      </c>
      <c r="J20" s="154">
        <f t="shared" si="4"/>
        <v>225883</v>
      </c>
      <c r="K20" s="155">
        <f t="shared" si="4"/>
        <v>0</v>
      </c>
      <c r="L20" s="155">
        <f>SUM(L21:L21)</f>
        <v>0</v>
      </c>
      <c r="M20" s="155">
        <f>SUM(M21:M21)</f>
        <v>0</v>
      </c>
      <c r="N20" s="155">
        <f>SUM(N21)</f>
        <v>0</v>
      </c>
      <c r="O20" s="155">
        <f>SUM(O21)</f>
        <v>0</v>
      </c>
      <c r="P20" s="155">
        <f>SUM(P21)</f>
        <v>0</v>
      </c>
    </row>
    <row r="21" spans="1:16" ht="12.75" customHeight="1">
      <c r="A21" s="164">
        <v>754</v>
      </c>
      <c r="B21" s="165">
        <v>75411</v>
      </c>
      <c r="C21" s="158">
        <v>2110</v>
      </c>
      <c r="D21" s="159">
        <v>6378246</v>
      </c>
      <c r="E21" s="159">
        <f>SUM(F21)</f>
        <v>6378246</v>
      </c>
      <c r="F21" s="159">
        <f>SUM(G21:J21)</f>
        <v>6378246</v>
      </c>
      <c r="G21" s="160">
        <v>5870912</v>
      </c>
      <c r="H21" s="160">
        <v>281451</v>
      </c>
      <c r="I21" s="155">
        <v>0</v>
      </c>
      <c r="J21" s="160">
        <v>225883</v>
      </c>
      <c r="K21" s="161">
        <v>0</v>
      </c>
      <c r="L21" s="161">
        <v>0</v>
      </c>
      <c r="M21" s="161">
        <v>0</v>
      </c>
      <c r="N21" s="161">
        <f>SUM(O21+Q21+R21)</f>
        <v>0</v>
      </c>
      <c r="O21" s="161">
        <v>0</v>
      </c>
      <c r="P21" s="161"/>
    </row>
    <row r="22" spans="1:16" ht="12.75" customHeight="1">
      <c r="A22" s="162">
        <v>755</v>
      </c>
      <c r="B22" s="163"/>
      <c r="C22" s="153"/>
      <c r="D22" s="154">
        <f>SUM(D23:D23)</f>
        <v>140712</v>
      </c>
      <c r="E22" s="154">
        <f>E23</f>
        <v>140712</v>
      </c>
      <c r="F22" s="154">
        <f t="shared" si="4"/>
        <v>140712</v>
      </c>
      <c r="G22" s="155">
        <v>0</v>
      </c>
      <c r="H22" s="154">
        <f t="shared" si="4"/>
        <v>72466.68</v>
      </c>
      <c r="I22" s="154">
        <f t="shared" si="4"/>
        <v>68245.32</v>
      </c>
      <c r="J22" s="155">
        <v>0</v>
      </c>
      <c r="K22" s="155">
        <f t="shared" si="4"/>
        <v>0</v>
      </c>
      <c r="L22" s="155">
        <f>SUM(L23:L23)</f>
        <v>0</v>
      </c>
      <c r="M22" s="155">
        <f>SUM(M23:M23)</f>
        <v>0</v>
      </c>
      <c r="N22" s="155">
        <f>SUM(N23)</f>
        <v>0</v>
      </c>
      <c r="O22" s="155">
        <f>SUM(O23)</f>
        <v>0</v>
      </c>
      <c r="P22" s="155">
        <f>SUM(P23)</f>
        <v>0</v>
      </c>
    </row>
    <row r="23" spans="1:16" ht="17.25" customHeight="1">
      <c r="A23" s="164">
        <v>755</v>
      </c>
      <c r="B23" s="165">
        <v>75515</v>
      </c>
      <c r="C23" s="158">
        <v>2110</v>
      </c>
      <c r="D23" s="159">
        <v>140712</v>
      </c>
      <c r="E23" s="159">
        <f>SUM(F23)</f>
        <v>140712</v>
      </c>
      <c r="F23" s="159">
        <f>SUM(G23:J23)</f>
        <v>140712</v>
      </c>
      <c r="G23" s="155">
        <v>0</v>
      </c>
      <c r="H23" s="160">
        <v>72466.68</v>
      </c>
      <c r="I23" s="160">
        <v>68245.32</v>
      </c>
      <c r="J23" s="155">
        <v>0</v>
      </c>
      <c r="K23" s="161">
        <v>0</v>
      </c>
      <c r="L23" s="161">
        <v>0</v>
      </c>
      <c r="M23" s="161">
        <v>0</v>
      </c>
      <c r="N23" s="161">
        <f>SUM(O23+Q23+R23)</f>
        <v>0</v>
      </c>
      <c r="O23" s="161">
        <v>0</v>
      </c>
      <c r="P23" s="161"/>
    </row>
    <row r="24" spans="1:17" ht="12.75">
      <c r="A24" s="162">
        <v>852</v>
      </c>
      <c r="B24" s="167"/>
      <c r="C24" s="153"/>
      <c r="D24" s="154">
        <f aca="true" t="shared" si="5" ref="D24:P24">SUM(D25:D26)</f>
        <v>1640087</v>
      </c>
      <c r="E24" s="154">
        <f t="shared" si="5"/>
        <v>1640087</v>
      </c>
      <c r="F24" s="154">
        <f t="shared" si="5"/>
        <v>1640087</v>
      </c>
      <c r="G24" s="154">
        <f t="shared" si="5"/>
        <v>1111500</v>
      </c>
      <c r="H24" s="154">
        <f t="shared" si="5"/>
        <v>527387</v>
      </c>
      <c r="I24" s="155">
        <v>0</v>
      </c>
      <c r="J24" s="154">
        <f t="shared" si="5"/>
        <v>1200</v>
      </c>
      <c r="K24" s="155">
        <f t="shared" si="5"/>
        <v>0</v>
      </c>
      <c r="L24" s="155">
        <f t="shared" si="5"/>
        <v>0</v>
      </c>
      <c r="M24" s="155">
        <f t="shared" si="5"/>
        <v>0</v>
      </c>
      <c r="N24" s="155">
        <f t="shared" si="5"/>
        <v>0</v>
      </c>
      <c r="O24" s="155">
        <f t="shared" si="5"/>
        <v>0</v>
      </c>
      <c r="P24" s="155">
        <f t="shared" si="5"/>
        <v>0</v>
      </c>
      <c r="Q24" s="16"/>
    </row>
    <row r="25" spans="1:17" ht="12.75">
      <c r="A25" s="164">
        <v>852</v>
      </c>
      <c r="B25" s="165">
        <v>85203</v>
      </c>
      <c r="C25" s="158">
        <v>2110</v>
      </c>
      <c r="D25" s="160">
        <v>1636491</v>
      </c>
      <c r="E25" s="159">
        <f>SUM(F25)</f>
        <v>1636491</v>
      </c>
      <c r="F25" s="159">
        <f>SUM(G25:J25)</f>
        <v>1636491</v>
      </c>
      <c r="G25" s="160">
        <v>1111500</v>
      </c>
      <c r="H25" s="160">
        <v>523791</v>
      </c>
      <c r="I25" s="155">
        <v>0</v>
      </c>
      <c r="J25" s="160">
        <v>1200</v>
      </c>
      <c r="K25" s="161">
        <v>0</v>
      </c>
      <c r="L25" s="161">
        <v>0</v>
      </c>
      <c r="M25" s="161">
        <v>0</v>
      </c>
      <c r="N25" s="161">
        <f>SUM(O25+Q25+R25)</f>
        <v>0</v>
      </c>
      <c r="O25" s="161">
        <v>0</v>
      </c>
      <c r="P25" s="161">
        <v>0</v>
      </c>
      <c r="Q25" s="16"/>
    </row>
    <row r="26" spans="1:17" ht="12.75">
      <c r="A26" s="164">
        <v>852</v>
      </c>
      <c r="B26" s="165">
        <v>85295</v>
      </c>
      <c r="C26" s="158">
        <v>2110</v>
      </c>
      <c r="D26" s="160">
        <v>3596</v>
      </c>
      <c r="E26" s="159">
        <f>SUM(F26)</f>
        <v>3596</v>
      </c>
      <c r="F26" s="159">
        <f>SUM(G26:J26)</f>
        <v>3596</v>
      </c>
      <c r="G26" s="155">
        <v>0</v>
      </c>
      <c r="H26" s="160">
        <v>3596</v>
      </c>
      <c r="I26" s="155">
        <v>0</v>
      </c>
      <c r="J26" s="155">
        <v>0</v>
      </c>
      <c r="K26" s="161">
        <v>0</v>
      </c>
      <c r="L26" s="161">
        <v>0</v>
      </c>
      <c r="M26" s="161">
        <v>0</v>
      </c>
      <c r="N26" s="161">
        <f>SUM(O26+Q26+R26)</f>
        <v>0</v>
      </c>
      <c r="O26" s="161">
        <v>0</v>
      </c>
      <c r="P26" s="161">
        <v>0</v>
      </c>
      <c r="Q26" s="16"/>
    </row>
    <row r="27" spans="1:16" ht="12.75">
      <c r="A27" s="162">
        <v>853</v>
      </c>
      <c r="B27" s="167"/>
      <c r="C27" s="153"/>
      <c r="D27" s="168">
        <f>SUM(D28)</f>
        <v>944032</v>
      </c>
      <c r="E27" s="168">
        <f>E28</f>
        <v>944032</v>
      </c>
      <c r="F27" s="168">
        <f>F28</f>
        <v>944032</v>
      </c>
      <c r="G27" s="168">
        <f>G28</f>
        <v>754812</v>
      </c>
      <c r="H27" s="168">
        <f>H28</f>
        <v>188720</v>
      </c>
      <c r="I27" s="155">
        <v>0</v>
      </c>
      <c r="J27" s="168">
        <f aca="true" t="shared" si="6" ref="J27:P27">SUM(J28)</f>
        <v>500</v>
      </c>
      <c r="K27" s="169">
        <f t="shared" si="6"/>
        <v>0</v>
      </c>
      <c r="L27" s="169">
        <f t="shared" si="6"/>
        <v>0</v>
      </c>
      <c r="M27" s="169">
        <f t="shared" si="6"/>
        <v>0</v>
      </c>
      <c r="N27" s="169">
        <f t="shared" si="6"/>
        <v>0</v>
      </c>
      <c r="O27" s="169">
        <f t="shared" si="6"/>
        <v>0</v>
      </c>
      <c r="P27" s="169">
        <f t="shared" si="6"/>
        <v>0</v>
      </c>
    </row>
    <row r="28" spans="1:16" ht="12.75">
      <c r="A28" s="164">
        <v>853</v>
      </c>
      <c r="B28" s="165">
        <v>85321</v>
      </c>
      <c r="C28" s="158">
        <v>2110</v>
      </c>
      <c r="D28" s="160">
        <v>944032</v>
      </c>
      <c r="E28" s="159">
        <f>SUM(H28+G28+J28)</f>
        <v>944032</v>
      </c>
      <c r="F28" s="160">
        <f>SUM(G28:K28)</f>
        <v>944032</v>
      </c>
      <c r="G28" s="160">
        <v>754812</v>
      </c>
      <c r="H28" s="160">
        <v>188720</v>
      </c>
      <c r="I28" s="155">
        <v>0</v>
      </c>
      <c r="J28" s="160">
        <v>500</v>
      </c>
      <c r="K28" s="161">
        <v>0</v>
      </c>
      <c r="L28" s="161">
        <v>0</v>
      </c>
      <c r="M28" s="161">
        <f>SUM(N28+P28+Q28)</f>
        <v>0</v>
      </c>
      <c r="N28" s="161">
        <v>0</v>
      </c>
      <c r="O28" s="161">
        <v>0</v>
      </c>
      <c r="P28" s="161">
        <v>0</v>
      </c>
    </row>
    <row r="29" spans="1:16" ht="15" customHeight="1">
      <c r="A29" s="349" t="s">
        <v>307</v>
      </c>
      <c r="B29" s="349"/>
      <c r="C29" s="349"/>
      <c r="D29" s="170">
        <f aca="true" t="shared" si="7" ref="D29:P29">SUM(D9+D11+D13+D15+D18+D20+D22+D24+D27)</f>
        <v>10276088</v>
      </c>
      <c r="E29" s="170">
        <f t="shared" si="7"/>
        <v>10276088</v>
      </c>
      <c r="F29" s="170">
        <f t="shared" si="7"/>
        <v>10276088</v>
      </c>
      <c r="G29" s="170">
        <f t="shared" si="7"/>
        <v>8781389</v>
      </c>
      <c r="H29" s="170">
        <f t="shared" si="7"/>
        <v>1198870.68</v>
      </c>
      <c r="I29" s="170">
        <f t="shared" si="7"/>
        <v>68245.32</v>
      </c>
      <c r="J29" s="170">
        <f t="shared" si="7"/>
        <v>227583</v>
      </c>
      <c r="K29" s="171">
        <f t="shared" si="7"/>
        <v>0</v>
      </c>
      <c r="L29" s="171">
        <f t="shared" si="7"/>
        <v>0</v>
      </c>
      <c r="M29" s="171">
        <f t="shared" si="7"/>
        <v>0</v>
      </c>
      <c r="N29" s="171">
        <f t="shared" si="7"/>
        <v>0</v>
      </c>
      <c r="O29" s="171">
        <f t="shared" si="7"/>
        <v>0</v>
      </c>
      <c r="P29" s="171">
        <f t="shared" si="7"/>
        <v>0</v>
      </c>
    </row>
    <row r="30" spans="1:16" ht="12.75">
      <c r="A30" s="19"/>
      <c r="B30" s="19"/>
      <c r="C30" s="19"/>
      <c r="D30" s="19"/>
      <c r="E30" s="20"/>
      <c r="F30" s="19"/>
      <c r="G30" s="19"/>
      <c r="H30" s="19"/>
      <c r="I30" s="19"/>
      <c r="J30" s="19"/>
      <c r="K30" s="13"/>
      <c r="L30" s="13"/>
      <c r="M30" s="13"/>
      <c r="N30" s="13"/>
      <c r="O30" s="13"/>
      <c r="P30" s="13"/>
    </row>
    <row r="31" spans="1:16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3"/>
      <c r="L31" s="13"/>
      <c r="M31" s="13"/>
      <c r="N31" s="13"/>
      <c r="O31" s="13"/>
      <c r="P31" s="13"/>
    </row>
    <row r="32" spans="1:16" ht="12.75">
      <c r="A32" s="6"/>
      <c r="B32" s="6"/>
      <c r="C32" s="6"/>
      <c r="D32" s="6"/>
      <c r="E32" s="6"/>
      <c r="F32" s="6"/>
      <c r="G32" s="7"/>
      <c r="H32" s="7"/>
      <c r="I32" s="6"/>
      <c r="J32" s="6"/>
      <c r="K32" s="9"/>
      <c r="L32" s="9"/>
      <c r="M32" s="9"/>
      <c r="N32" s="9"/>
      <c r="O32" s="9"/>
      <c r="P32" s="9"/>
    </row>
    <row r="33" spans="1:1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8"/>
      <c r="L33" s="8"/>
      <c r="M33" s="8"/>
      <c r="N33" s="8"/>
      <c r="O33" s="8"/>
      <c r="P33" s="8"/>
    </row>
    <row r="36" ht="12.75">
      <c r="N36" s="10" t="s">
        <v>575</v>
      </c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22"/>
    </row>
  </sheetData>
  <sheetProtection selectLockedCells="1" selectUnlockedCells="1"/>
  <mergeCells count="19">
    <mergeCell ref="A29:C29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069444444444443" bottom="0.7875" header="0.5118055555555555" footer="0.5118055555555555"/>
  <pageSetup orientation="landscape" paperSize="9" scale="85" r:id="rId1"/>
  <headerFooter alignWithMargins="0">
    <oddHeader>&amp;RZałącznik nr &amp;A
do uchwały Rady Powiatu w Opatowie nr LXXXVIII.103.2023
z dnia 28 grudnia 2023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1"/>
  <sheetViews>
    <sheetView view="pageLayout" workbookViewId="0" topLeftCell="A1">
      <selection activeCell="N20" sqref="N20"/>
    </sheetView>
  </sheetViews>
  <sheetFormatPr defaultColWidth="9.33203125" defaultRowHeight="11.25"/>
  <cols>
    <col min="1" max="1" width="6.16015625" style="23" customWidth="1"/>
    <col min="2" max="2" width="9" style="23" customWidth="1"/>
    <col min="3" max="3" width="7.16015625" style="23" customWidth="1"/>
    <col min="4" max="4" width="12.16015625" style="23" customWidth="1"/>
    <col min="5" max="5" width="11.83203125" style="23" customWidth="1"/>
    <col min="6" max="6" width="11.66015625" style="23" customWidth="1"/>
    <col min="7" max="7" width="14.33203125" style="23" customWidth="1"/>
    <col min="8" max="8" width="12.66015625" style="23" customWidth="1"/>
    <col min="9" max="9" width="8.33203125" style="23" customWidth="1"/>
    <col min="10" max="10" width="12" style="23" customWidth="1"/>
    <col min="11" max="11" width="9.83203125" style="23" customWidth="1"/>
    <col min="12" max="12" width="11.16015625" style="24" customWidth="1"/>
    <col min="13" max="13" width="10.83203125" style="24" customWidth="1"/>
    <col min="14" max="14" width="10.33203125" style="24" customWidth="1"/>
    <col min="15" max="15" width="9.33203125" style="24" customWidth="1"/>
    <col min="16" max="16" width="11.83203125" style="24" customWidth="1"/>
    <col min="17" max="16384" width="9.33203125" style="24" customWidth="1"/>
  </cols>
  <sheetData>
    <row r="1" spans="1:16" ht="39.75" customHeight="1">
      <c r="A1" s="352" t="s">
        <v>505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16" ht="18.75">
      <c r="A2" s="172"/>
      <c r="B2" s="172"/>
      <c r="C2" s="172"/>
      <c r="D2" s="172"/>
      <c r="E2" s="172"/>
      <c r="F2" s="172"/>
      <c r="G2" s="172"/>
      <c r="H2" s="172"/>
      <c r="I2" s="128"/>
      <c r="J2" s="128"/>
      <c r="K2" s="128"/>
      <c r="L2" s="34"/>
      <c r="M2" s="34"/>
      <c r="N2" s="34"/>
      <c r="O2" s="34"/>
      <c r="P2" s="34"/>
    </row>
    <row r="3" spans="1:16" ht="12.75">
      <c r="A3" s="173"/>
      <c r="B3" s="173"/>
      <c r="C3" s="173"/>
      <c r="D3" s="173"/>
      <c r="E3" s="173"/>
      <c r="F3" s="173"/>
      <c r="G3" s="128"/>
      <c r="H3" s="128"/>
      <c r="I3" s="128"/>
      <c r="J3" s="128"/>
      <c r="K3" s="128"/>
      <c r="L3" s="34"/>
      <c r="M3" s="34"/>
      <c r="N3" s="34"/>
      <c r="O3" s="34"/>
      <c r="P3" s="174" t="s">
        <v>395</v>
      </c>
    </row>
    <row r="4" spans="1:16" ht="12.75" customHeight="1">
      <c r="A4" s="353" t="s">
        <v>1</v>
      </c>
      <c r="B4" s="353" t="s">
        <v>2</v>
      </c>
      <c r="C4" s="353" t="s">
        <v>3</v>
      </c>
      <c r="D4" s="353" t="s">
        <v>396</v>
      </c>
      <c r="E4" s="353" t="s">
        <v>477</v>
      </c>
      <c r="F4" s="353" t="s">
        <v>172</v>
      </c>
      <c r="G4" s="353"/>
      <c r="H4" s="353"/>
      <c r="I4" s="353"/>
      <c r="J4" s="353"/>
      <c r="K4" s="353"/>
      <c r="L4" s="353"/>
      <c r="M4" s="353"/>
      <c r="N4" s="353"/>
      <c r="O4" s="353"/>
      <c r="P4" s="353"/>
    </row>
    <row r="5" spans="1:16" ht="12.75" customHeight="1">
      <c r="A5" s="353"/>
      <c r="B5" s="353"/>
      <c r="C5" s="353"/>
      <c r="D5" s="353"/>
      <c r="E5" s="353"/>
      <c r="F5" s="353" t="s">
        <v>171</v>
      </c>
      <c r="G5" s="353" t="s">
        <v>172</v>
      </c>
      <c r="H5" s="353"/>
      <c r="I5" s="353"/>
      <c r="J5" s="353"/>
      <c r="K5" s="353"/>
      <c r="L5" s="353" t="s">
        <v>397</v>
      </c>
      <c r="M5" s="355" t="s">
        <v>172</v>
      </c>
      <c r="N5" s="355"/>
      <c r="O5" s="355"/>
      <c r="P5" s="355"/>
    </row>
    <row r="6" spans="1:16" ht="23.25" customHeight="1">
      <c r="A6" s="353"/>
      <c r="B6" s="353"/>
      <c r="C6" s="353"/>
      <c r="D6" s="353"/>
      <c r="E6" s="353"/>
      <c r="F6" s="353"/>
      <c r="G6" s="353" t="s">
        <v>398</v>
      </c>
      <c r="H6" s="353"/>
      <c r="I6" s="353" t="s">
        <v>399</v>
      </c>
      <c r="J6" s="353" t="s">
        <v>400</v>
      </c>
      <c r="K6" s="353" t="s">
        <v>401</v>
      </c>
      <c r="L6" s="353"/>
      <c r="M6" s="356" t="s">
        <v>180</v>
      </c>
      <c r="N6" s="175" t="s">
        <v>181</v>
      </c>
      <c r="O6" s="353" t="s">
        <v>182</v>
      </c>
      <c r="P6" s="353" t="s">
        <v>402</v>
      </c>
    </row>
    <row r="7" spans="1:16" ht="112.5">
      <c r="A7" s="353"/>
      <c r="B7" s="353"/>
      <c r="C7" s="353"/>
      <c r="D7" s="353"/>
      <c r="E7" s="353"/>
      <c r="F7" s="353"/>
      <c r="G7" s="176" t="s">
        <v>184</v>
      </c>
      <c r="H7" s="176" t="s">
        <v>403</v>
      </c>
      <c r="I7" s="353"/>
      <c r="J7" s="353"/>
      <c r="K7" s="353"/>
      <c r="L7" s="353"/>
      <c r="M7" s="356"/>
      <c r="N7" s="167" t="s">
        <v>177</v>
      </c>
      <c r="O7" s="353"/>
      <c r="P7" s="353"/>
    </row>
    <row r="8" spans="1:16" ht="9" customHeight="1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</row>
    <row r="9" spans="1:16" ht="19.5" customHeight="1">
      <c r="A9" s="164">
        <v>752</v>
      </c>
      <c r="B9" s="164">
        <v>75224</v>
      </c>
      <c r="C9" s="177">
        <v>2120</v>
      </c>
      <c r="D9" s="178">
        <v>33600</v>
      </c>
      <c r="E9" s="178">
        <f>SUM(F9)</f>
        <v>33600</v>
      </c>
      <c r="F9" s="178">
        <f>SUM(G9:J9)</f>
        <v>33600</v>
      </c>
      <c r="G9" s="179">
        <v>0</v>
      </c>
      <c r="H9" s="180">
        <v>2600</v>
      </c>
      <c r="I9" s="180">
        <v>0</v>
      </c>
      <c r="J9" s="180">
        <v>31000</v>
      </c>
      <c r="K9" s="180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</row>
    <row r="10" spans="1:16" ht="19.5" customHeight="1">
      <c r="A10" s="164">
        <v>801</v>
      </c>
      <c r="B10" s="164">
        <v>80195</v>
      </c>
      <c r="C10" s="177">
        <v>2120</v>
      </c>
      <c r="D10" s="178">
        <v>216480</v>
      </c>
      <c r="E10" s="178">
        <f>SUM(F10)</f>
        <v>216480</v>
      </c>
      <c r="F10" s="178">
        <f>SUM(G10:J10)</f>
        <v>216480</v>
      </c>
      <c r="G10" s="179">
        <v>201480</v>
      </c>
      <c r="H10" s="180">
        <v>15000</v>
      </c>
      <c r="I10" s="180">
        <v>0</v>
      </c>
      <c r="J10" s="180">
        <v>0</v>
      </c>
      <c r="K10" s="180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</row>
    <row r="11" spans="1:16" s="25" customFormat="1" ht="24.75" customHeight="1">
      <c r="A11" s="354" t="s">
        <v>307</v>
      </c>
      <c r="B11" s="354"/>
      <c r="C11" s="354"/>
      <c r="D11" s="182">
        <f>SUM(D9:D10)</f>
        <v>250080</v>
      </c>
      <c r="E11" s="182">
        <f aca="true" t="shared" si="0" ref="E11:P11">SUM(E9:E10)</f>
        <v>250080</v>
      </c>
      <c r="F11" s="182">
        <f t="shared" si="0"/>
        <v>250080</v>
      </c>
      <c r="G11" s="182">
        <f t="shared" si="0"/>
        <v>201480</v>
      </c>
      <c r="H11" s="182">
        <f t="shared" si="0"/>
        <v>17600</v>
      </c>
      <c r="I11" s="182">
        <f t="shared" si="0"/>
        <v>0</v>
      </c>
      <c r="J11" s="182">
        <f t="shared" si="0"/>
        <v>31000</v>
      </c>
      <c r="K11" s="182">
        <f t="shared" si="0"/>
        <v>0</v>
      </c>
      <c r="L11" s="182">
        <f t="shared" si="0"/>
        <v>0</v>
      </c>
      <c r="M11" s="182">
        <f t="shared" si="0"/>
        <v>0</v>
      </c>
      <c r="N11" s="182">
        <f t="shared" si="0"/>
        <v>0</v>
      </c>
      <c r="O11" s="182">
        <f t="shared" si="0"/>
        <v>0</v>
      </c>
      <c r="P11" s="182">
        <f t="shared" si="0"/>
        <v>0</v>
      </c>
    </row>
  </sheetData>
  <sheetProtection selectLockedCells="1" selectUnlockedCells="1"/>
  <mergeCells count="19">
    <mergeCell ref="A11:C11"/>
    <mergeCell ref="M5:P5"/>
    <mergeCell ref="G6:H6"/>
    <mergeCell ref="I6:I7"/>
    <mergeCell ref="J6:J7"/>
    <mergeCell ref="K6:K7"/>
    <mergeCell ref="M6:M7"/>
    <mergeCell ref="O6:O7"/>
    <mergeCell ref="P6:P7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</mergeCells>
  <printOptions horizontalCentered="1"/>
  <pageMargins left="0.39375" right="0.39375" top="1.1416666666666666" bottom="0.7875" header="0.5118055555555555" footer="0.5118055555555555"/>
  <pageSetup orientation="landscape" paperSize="9" r:id="rId1"/>
  <headerFooter alignWithMargins="0">
    <oddHeader>&amp;RZałącznik nr &amp;A
do uchwały Rady Powiatu w Opatowie nr LXXXVIII.103.2023
z dnia 28 grudnia 2023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Normal="78" workbookViewId="0" topLeftCell="A1">
      <selection activeCell="T7" sqref="T7"/>
    </sheetView>
  </sheetViews>
  <sheetFormatPr defaultColWidth="9.33203125" defaultRowHeight="11.25"/>
  <cols>
    <col min="1" max="1" width="32.16015625" style="26" customWidth="1"/>
    <col min="2" max="2" width="4.66015625" style="26" customWidth="1"/>
    <col min="3" max="3" width="6.83203125" style="26" customWidth="1"/>
    <col min="4" max="4" width="9.16015625" style="26" customWidth="1"/>
    <col min="5" max="5" width="13.33203125" style="26" customWidth="1"/>
    <col min="6" max="6" width="14.5" style="26" customWidth="1"/>
    <col min="7" max="7" width="13.66015625" style="26" customWidth="1"/>
    <col min="8" max="8" width="11.16015625" style="26" customWidth="1"/>
    <col min="9" max="9" width="13.16015625" style="26" customWidth="1"/>
    <col min="10" max="10" width="14.16015625" style="26" customWidth="1"/>
    <col min="11" max="12" width="9.83203125" style="26" customWidth="1"/>
    <col min="13" max="13" width="7.5" style="26" customWidth="1"/>
    <col min="14" max="14" width="9" style="26" customWidth="1"/>
    <col min="15" max="15" width="13.83203125" style="26" customWidth="1"/>
    <col min="16" max="16" width="14.33203125" style="27" customWidth="1"/>
    <col min="17" max="17" width="12.5" style="27" customWidth="1"/>
    <col min="18" max="18" width="8.83203125" style="27" customWidth="1"/>
    <col min="19" max="19" width="11.5" style="27" customWidth="1"/>
    <col min="20" max="20" width="9.33203125" style="27" customWidth="1"/>
    <col min="21" max="21" width="10.83203125" style="27" customWidth="1"/>
    <col min="22" max="16384" width="9.33203125" style="27" customWidth="1"/>
  </cols>
  <sheetData>
    <row r="1" spans="1:19" ht="18.75" customHeight="1">
      <c r="A1" s="346" t="s">
        <v>508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19" ht="18.7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</row>
    <row r="3" spans="1:19" ht="12.75">
      <c r="A3" s="20"/>
      <c r="B3" s="20"/>
      <c r="C3" s="20"/>
      <c r="D3" s="20"/>
      <c r="E3" s="20"/>
      <c r="F3" s="20"/>
      <c r="G3" s="20"/>
      <c r="H3" s="19"/>
      <c r="I3" s="19"/>
      <c r="J3" s="19"/>
      <c r="K3" s="19"/>
      <c r="L3" s="19"/>
      <c r="M3" s="19"/>
      <c r="N3" s="19"/>
      <c r="O3" s="19"/>
      <c r="P3" s="13"/>
      <c r="Q3" s="13"/>
      <c r="R3" s="13"/>
      <c r="S3" s="145" t="s">
        <v>395</v>
      </c>
    </row>
    <row r="4" spans="1:19" s="28" customFormat="1" ht="12.75" customHeight="1">
      <c r="A4" s="347" t="s">
        <v>404</v>
      </c>
      <c r="B4" s="348" t="s">
        <v>1</v>
      </c>
      <c r="C4" s="348" t="s">
        <v>2</v>
      </c>
      <c r="D4" s="347" t="s">
        <v>3</v>
      </c>
      <c r="E4" s="347" t="s">
        <v>405</v>
      </c>
      <c r="F4" s="347" t="s">
        <v>406</v>
      </c>
      <c r="G4" s="347" t="s">
        <v>172</v>
      </c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</row>
    <row r="5" spans="1:19" s="28" customFormat="1" ht="11.25" customHeight="1">
      <c r="A5" s="347"/>
      <c r="B5" s="348"/>
      <c r="C5" s="348"/>
      <c r="D5" s="347"/>
      <c r="E5" s="347"/>
      <c r="F5" s="347"/>
      <c r="G5" s="347" t="s">
        <v>171</v>
      </c>
      <c r="H5" s="347" t="s">
        <v>172</v>
      </c>
      <c r="I5" s="347"/>
      <c r="J5" s="347"/>
      <c r="K5" s="347"/>
      <c r="L5" s="347"/>
      <c r="M5" s="347"/>
      <c r="N5" s="347"/>
      <c r="O5" s="347" t="s">
        <v>397</v>
      </c>
      <c r="P5" s="358" t="s">
        <v>172</v>
      </c>
      <c r="Q5" s="358"/>
      <c r="R5" s="358"/>
      <c r="S5" s="358"/>
    </row>
    <row r="6" spans="1:19" s="28" customFormat="1" ht="11.25" customHeight="1">
      <c r="A6" s="347"/>
      <c r="B6" s="348"/>
      <c r="C6" s="348"/>
      <c r="D6" s="347"/>
      <c r="E6" s="347"/>
      <c r="F6" s="347"/>
      <c r="G6" s="347"/>
      <c r="H6" s="347" t="s">
        <v>398</v>
      </c>
      <c r="I6" s="347"/>
      <c r="J6" s="347" t="s">
        <v>399</v>
      </c>
      <c r="K6" s="347" t="s">
        <v>400</v>
      </c>
      <c r="L6" s="347" t="s">
        <v>401</v>
      </c>
      <c r="M6" s="347" t="s">
        <v>407</v>
      </c>
      <c r="N6" s="347" t="s">
        <v>408</v>
      </c>
      <c r="O6" s="347"/>
      <c r="P6" s="359" t="s">
        <v>180</v>
      </c>
      <c r="Q6" s="184" t="s">
        <v>181</v>
      </c>
      <c r="R6" s="347" t="s">
        <v>182</v>
      </c>
      <c r="S6" s="347" t="s">
        <v>409</v>
      </c>
    </row>
    <row r="7" spans="1:19" s="28" customFormat="1" ht="90">
      <c r="A7" s="347"/>
      <c r="B7" s="348"/>
      <c r="C7" s="348"/>
      <c r="D7" s="347"/>
      <c r="E7" s="347"/>
      <c r="F7" s="347"/>
      <c r="G7" s="347"/>
      <c r="H7" s="185" t="s">
        <v>184</v>
      </c>
      <c r="I7" s="185" t="s">
        <v>403</v>
      </c>
      <c r="J7" s="347"/>
      <c r="K7" s="347"/>
      <c r="L7" s="347"/>
      <c r="M7" s="347"/>
      <c r="N7" s="347"/>
      <c r="O7" s="347"/>
      <c r="P7" s="359"/>
      <c r="Q7" s="146" t="s">
        <v>177</v>
      </c>
      <c r="R7" s="347"/>
      <c r="S7" s="347"/>
    </row>
    <row r="8" spans="1:19" ht="12" customHeight="1">
      <c r="A8" s="186">
        <v>1</v>
      </c>
      <c r="B8" s="186">
        <v>2</v>
      </c>
      <c r="C8" s="186">
        <v>3</v>
      </c>
      <c r="D8" s="186">
        <v>4</v>
      </c>
      <c r="E8" s="186">
        <v>5</v>
      </c>
      <c r="F8" s="186">
        <v>6</v>
      </c>
      <c r="G8" s="186">
        <v>7</v>
      </c>
      <c r="H8" s="186">
        <v>8</v>
      </c>
      <c r="I8" s="186">
        <v>9</v>
      </c>
      <c r="J8" s="186">
        <v>10</v>
      </c>
      <c r="K8" s="186">
        <v>11</v>
      </c>
      <c r="L8" s="186">
        <v>12</v>
      </c>
      <c r="M8" s="186">
        <v>13</v>
      </c>
      <c r="N8" s="186">
        <v>14</v>
      </c>
      <c r="O8" s="186">
        <v>15</v>
      </c>
      <c r="P8" s="186">
        <v>16</v>
      </c>
      <c r="Q8" s="186">
        <v>17</v>
      </c>
      <c r="R8" s="186">
        <v>18</v>
      </c>
      <c r="S8" s="186">
        <v>19</v>
      </c>
    </row>
    <row r="9" spans="1:21" ht="48.75" customHeight="1">
      <c r="A9" s="360" t="s">
        <v>410</v>
      </c>
      <c r="B9" s="360"/>
      <c r="C9" s="360"/>
      <c r="D9" s="187"/>
      <c r="E9" s="188">
        <f aca="true" t="shared" si="0" ref="E9:S9">SUM(E10:E18)</f>
        <v>7962997</v>
      </c>
      <c r="F9" s="188">
        <f t="shared" si="0"/>
        <v>1003620</v>
      </c>
      <c r="G9" s="188">
        <f t="shared" si="0"/>
        <v>1003620</v>
      </c>
      <c r="H9" s="188">
        <f t="shared" si="0"/>
        <v>0</v>
      </c>
      <c r="I9" s="188">
        <f t="shared" si="0"/>
        <v>170800</v>
      </c>
      <c r="J9" s="188">
        <f t="shared" si="0"/>
        <v>832820</v>
      </c>
      <c r="K9" s="188">
        <f t="shared" si="0"/>
        <v>0</v>
      </c>
      <c r="L9" s="188">
        <f t="shared" si="0"/>
        <v>0</v>
      </c>
      <c r="M9" s="188">
        <f t="shared" si="0"/>
        <v>0</v>
      </c>
      <c r="N9" s="188">
        <f t="shared" si="0"/>
        <v>0</v>
      </c>
      <c r="O9" s="188">
        <f t="shared" si="0"/>
        <v>0</v>
      </c>
      <c r="P9" s="188">
        <f t="shared" si="0"/>
        <v>0</v>
      </c>
      <c r="Q9" s="188">
        <f t="shared" si="0"/>
        <v>0</v>
      </c>
      <c r="R9" s="188">
        <f t="shared" si="0"/>
        <v>0</v>
      </c>
      <c r="S9" s="188">
        <f t="shared" si="0"/>
        <v>0</v>
      </c>
      <c r="U9" s="29"/>
    </row>
    <row r="10" spans="1:19" s="30" customFormat="1" ht="20.25" customHeight="1">
      <c r="A10" s="189" t="s">
        <v>25</v>
      </c>
      <c r="B10" s="158">
        <v>600</v>
      </c>
      <c r="C10" s="158">
        <v>60004</v>
      </c>
      <c r="D10" s="157" t="s">
        <v>28</v>
      </c>
      <c r="E10" s="178">
        <v>160000</v>
      </c>
      <c r="F10" s="178">
        <f aca="true" t="shared" si="1" ref="F10:F18">G10</f>
        <v>160000</v>
      </c>
      <c r="G10" s="190">
        <f aca="true" t="shared" si="2" ref="G10:G18">H10+I10+J10+K10+L10+M10+N10</f>
        <v>160000</v>
      </c>
      <c r="H10" s="190">
        <v>0</v>
      </c>
      <c r="I10" s="190">
        <v>160000</v>
      </c>
      <c r="J10" s="190">
        <v>0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</row>
    <row r="11" spans="1:19" s="30" customFormat="1" ht="20.25" customHeight="1">
      <c r="A11" s="191" t="s">
        <v>411</v>
      </c>
      <c r="B11" s="183">
        <v>853</v>
      </c>
      <c r="C11" s="183">
        <v>85321</v>
      </c>
      <c r="D11" s="192">
        <v>2320</v>
      </c>
      <c r="E11" s="178">
        <v>10800</v>
      </c>
      <c r="F11" s="190">
        <f>G11</f>
        <v>10800</v>
      </c>
      <c r="G11" s="190">
        <f>H11+I11+J11+K11+L11+M11+N11</f>
        <v>10800</v>
      </c>
      <c r="H11" s="190">
        <v>0</v>
      </c>
      <c r="I11" s="190">
        <v>10800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</row>
    <row r="12" spans="1:19" s="30" customFormat="1" ht="20.25" customHeight="1">
      <c r="A12" s="191" t="s">
        <v>412</v>
      </c>
      <c r="B12" s="183">
        <v>853</v>
      </c>
      <c r="C12" s="183">
        <v>85311</v>
      </c>
      <c r="D12" s="192" t="s">
        <v>130</v>
      </c>
      <c r="E12" s="190">
        <v>260850</v>
      </c>
      <c r="F12" s="190">
        <f t="shared" si="1"/>
        <v>52170</v>
      </c>
      <c r="G12" s="190">
        <f t="shared" si="2"/>
        <v>52170</v>
      </c>
      <c r="H12" s="190">
        <v>0</v>
      </c>
      <c r="I12" s="190">
        <v>0</v>
      </c>
      <c r="J12" s="190">
        <v>52170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</row>
    <row r="13" spans="1:19" ht="21.75" customHeight="1">
      <c r="A13" s="191" t="s">
        <v>412</v>
      </c>
      <c r="B13" s="183">
        <v>853</v>
      </c>
      <c r="C13" s="183">
        <v>85311</v>
      </c>
      <c r="D13" s="192">
        <v>2580</v>
      </c>
      <c r="E13" s="190">
        <v>0</v>
      </c>
      <c r="F13" s="190">
        <f t="shared" si="1"/>
        <v>553002</v>
      </c>
      <c r="G13" s="190">
        <f t="shared" si="2"/>
        <v>553002</v>
      </c>
      <c r="H13" s="190">
        <v>0</v>
      </c>
      <c r="I13" s="190">
        <v>0</v>
      </c>
      <c r="J13" s="190">
        <v>553002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</row>
    <row r="14" spans="1:19" ht="21.75" customHeight="1">
      <c r="A14" s="191" t="s">
        <v>413</v>
      </c>
      <c r="B14" s="183">
        <v>855</v>
      </c>
      <c r="C14" s="183">
        <v>85508</v>
      </c>
      <c r="D14" s="192" t="s">
        <v>151</v>
      </c>
      <c r="E14" s="178">
        <v>230333</v>
      </c>
      <c r="F14" s="190">
        <f>G14</f>
        <v>0</v>
      </c>
      <c r="G14" s="190">
        <f>H14+I14+J14+K14+L14+M14+N14</f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</row>
    <row r="15" spans="1:19" ht="21.75" customHeight="1">
      <c r="A15" s="191" t="s">
        <v>413</v>
      </c>
      <c r="B15" s="183">
        <v>855</v>
      </c>
      <c r="C15" s="183">
        <v>85508</v>
      </c>
      <c r="D15" s="192">
        <v>2320</v>
      </c>
      <c r="E15" s="178">
        <v>75816</v>
      </c>
      <c r="F15" s="190">
        <f t="shared" si="1"/>
        <v>192648</v>
      </c>
      <c r="G15" s="190">
        <f t="shared" si="2"/>
        <v>192648</v>
      </c>
      <c r="H15" s="190">
        <v>0</v>
      </c>
      <c r="I15" s="190">
        <v>0</v>
      </c>
      <c r="J15" s="190">
        <v>192648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</row>
    <row r="16" spans="1:19" ht="21.75" customHeight="1">
      <c r="A16" s="191" t="s">
        <v>414</v>
      </c>
      <c r="B16" s="183">
        <v>855</v>
      </c>
      <c r="C16" s="183">
        <v>85510</v>
      </c>
      <c r="D16" s="192" t="s">
        <v>151</v>
      </c>
      <c r="E16" s="178">
        <v>805321</v>
      </c>
      <c r="F16" s="190">
        <f>G16</f>
        <v>0</v>
      </c>
      <c r="G16" s="190">
        <f>H16+I16+J16+K16+L16+M16+N16</f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</row>
    <row r="17" spans="1:19" ht="21.75" customHeight="1">
      <c r="A17" s="191" t="s">
        <v>414</v>
      </c>
      <c r="B17" s="183">
        <v>855</v>
      </c>
      <c r="C17" s="183">
        <v>85510</v>
      </c>
      <c r="D17" s="192">
        <v>2320</v>
      </c>
      <c r="E17" s="178">
        <v>6419877</v>
      </c>
      <c r="F17" s="190">
        <f t="shared" si="1"/>
        <v>0</v>
      </c>
      <c r="G17" s="190">
        <f t="shared" si="2"/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</row>
    <row r="18" spans="1:19" ht="27.75" customHeight="1">
      <c r="A18" s="191" t="s">
        <v>415</v>
      </c>
      <c r="B18" s="183">
        <v>921</v>
      </c>
      <c r="C18" s="183">
        <v>92116</v>
      </c>
      <c r="D18" s="192">
        <v>2310</v>
      </c>
      <c r="E18" s="190">
        <v>0</v>
      </c>
      <c r="F18" s="190">
        <f t="shared" si="1"/>
        <v>35000</v>
      </c>
      <c r="G18" s="190">
        <f t="shared" si="2"/>
        <v>35000</v>
      </c>
      <c r="H18" s="190">
        <v>0</v>
      </c>
      <c r="I18" s="190">
        <v>0</v>
      </c>
      <c r="J18" s="190">
        <v>35000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</row>
    <row r="19" spans="1:19" ht="30.75" customHeight="1">
      <c r="A19" s="357" t="s">
        <v>307</v>
      </c>
      <c r="B19" s="357"/>
      <c r="C19" s="357"/>
      <c r="D19" s="193"/>
      <c r="E19" s="188">
        <f>SUM(E9)</f>
        <v>7962997</v>
      </c>
      <c r="F19" s="188">
        <f aca="true" t="shared" si="3" ref="F19:S19">SUM(F9)</f>
        <v>1003620</v>
      </c>
      <c r="G19" s="188">
        <f t="shared" si="3"/>
        <v>1003620</v>
      </c>
      <c r="H19" s="188">
        <f t="shared" si="3"/>
        <v>0</v>
      </c>
      <c r="I19" s="188">
        <f t="shared" si="3"/>
        <v>170800</v>
      </c>
      <c r="J19" s="188">
        <f t="shared" si="3"/>
        <v>832820</v>
      </c>
      <c r="K19" s="188">
        <f t="shared" si="3"/>
        <v>0</v>
      </c>
      <c r="L19" s="188">
        <f t="shared" si="3"/>
        <v>0</v>
      </c>
      <c r="M19" s="188">
        <f t="shared" si="3"/>
        <v>0</v>
      </c>
      <c r="N19" s="188">
        <f t="shared" si="3"/>
        <v>0</v>
      </c>
      <c r="O19" s="188">
        <f t="shared" si="3"/>
        <v>0</v>
      </c>
      <c r="P19" s="188">
        <f t="shared" si="3"/>
        <v>0</v>
      </c>
      <c r="Q19" s="188">
        <f t="shared" si="3"/>
        <v>0</v>
      </c>
      <c r="R19" s="188">
        <f t="shared" si="3"/>
        <v>0</v>
      </c>
      <c r="S19" s="188">
        <f t="shared" si="3"/>
        <v>0</v>
      </c>
    </row>
    <row r="20" spans="1:19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</row>
    <row r="21" spans="1:19" ht="12.75">
      <c r="A21" s="23"/>
      <c r="B21" s="23"/>
      <c r="C21" s="23"/>
      <c r="D21" s="23"/>
      <c r="E21" s="31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</row>
    <row r="22" spans="1:19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</row>
    <row r="23" spans="5:9" ht="12.75">
      <c r="E23" s="32"/>
      <c r="F23" s="32"/>
      <c r="G23" s="32"/>
      <c r="H23" s="32"/>
      <c r="I23" s="32"/>
    </row>
  </sheetData>
  <sheetProtection selectLockedCells="1" selectUnlockedCells="1"/>
  <mergeCells count="23">
    <mergeCell ref="A9:C9"/>
    <mergeCell ref="M6:M7"/>
    <mergeCell ref="H5:N5"/>
    <mergeCell ref="F4:F7"/>
    <mergeCell ref="E4:E7"/>
    <mergeCell ref="G4:S4"/>
    <mergeCell ref="A19:C19"/>
    <mergeCell ref="O5:O7"/>
    <mergeCell ref="P5:S5"/>
    <mergeCell ref="H6:I6"/>
    <mergeCell ref="J6:J7"/>
    <mergeCell ref="N6:N7"/>
    <mergeCell ref="P6:P7"/>
    <mergeCell ref="R6:R7"/>
    <mergeCell ref="K6:K7"/>
    <mergeCell ref="L6:L7"/>
    <mergeCell ref="A1:S2"/>
    <mergeCell ref="A4:A7"/>
    <mergeCell ref="B4:B7"/>
    <mergeCell ref="C4:C7"/>
    <mergeCell ref="D4:D7"/>
    <mergeCell ref="G5:G7"/>
    <mergeCell ref="S6:S7"/>
  </mergeCells>
  <printOptions horizontalCentered="1"/>
  <pageMargins left="0.27569444444444446" right="0.4722222222222222" top="1.1020833333333333" bottom="0.7875" header="0.5118055555555555" footer="0.5118055555555555"/>
  <pageSetup orientation="landscape" paperSize="9" scale="73" r:id="rId1"/>
  <headerFooter alignWithMargins="0">
    <oddHeader>&amp;RZałącznik nr &amp;A
do uchwały Rady Powiatu w Opatowie nr LXXXVIII.103.2023
z dnia 28 grudnia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Maruda Kostępska</cp:lastModifiedBy>
  <cp:lastPrinted>2023-12-14T13:35:21Z</cp:lastPrinted>
  <dcterms:modified xsi:type="dcterms:W3CDTF">2024-01-24T09:31:10Z</dcterms:modified>
  <cp:category/>
  <cp:version/>
  <cp:contentType/>
  <cp:contentStatus/>
</cp:coreProperties>
</file>