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<sst xmlns="http://schemas.openxmlformats.org/spreadsheetml/2006/main" count="1327" uniqueCount="541">
  <si>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</si>
  <si>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</si>
  <si>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</si>
  <si>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</si>
  <si>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</si>
  <si>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</si>
  <si>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</si>
  <si>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</si>
  <si>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</si>
  <si>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Pozostała działalność</t>
  </si>
  <si>
    <t>700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</si>
  <si>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</si>
  <si>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</si>
  <si>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</si>
  <si>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</si>
  <si>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</si>
  <si>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</si>
  <si>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</si>
  <si>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</si>
  <si>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</si>
  <si>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</si>
  <si>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</si>
  <si>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</si>
  <si>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</si>
  <si>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</si>
  <si>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</si>
  <si>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</si>
  <si>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</si>
  <si>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</si>
  <si>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</si>
  <si>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</si>
  <si>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</si>
  <si>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</si>
  <si>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</si>
  <si>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</si>
  <si>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</si>
  <si>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</si>
  <si>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</si>
  <si>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</si>
  <si>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</si>
  <si>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</si>
  <si>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</si>
  <si>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</si>
  <si>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</si>
  <si>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</si>
  <si>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</si>
  <si>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</si>
  <si>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</si>
  <si>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</si>
  <si>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</si>
  <si>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</si>
  <si>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</si>
  <si>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</si>
  <si>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</si>
  <si>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</si>
  <si>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</si>
  <si>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</si>
  <si>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</si>
  <si>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Oświata i wychowanie</t>
  </si>
  <si>
    <t>801</t>
  </si>
  <si>
    <t>§
/
grupa</t>
  </si>
  <si>
    <t>80195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</si>
  <si>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</si>
  <si>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</si>
  <si>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</si>
  <si>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</si>
  <si>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</si>
  <si>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</si>
  <si>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</si>
  <si>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</si>
  <si>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</si>
  <si>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</si>
  <si>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</si>
  <si>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</si>
  <si>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</si>
  <si>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</si>
  <si>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</si>
  <si>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</si>
  <si>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</si>
  <si>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</si>
  <si>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Zagospodarowanie terenu przy Promenadzie w Opatowie (2022 -2023)</t>
  </si>
  <si>
    <t>21.</t>
  </si>
  <si>
    <t>Rozbudowa oraz przebudowa istniejącego budynku mieszkalnego jednorodzinnego wraz ze zmianą sposobu użytkowania na budynek placówki opiekuńczo - wychowawczej (2019-2023)</t>
  </si>
  <si>
    <t>20.</t>
  </si>
  <si>
    <t xml:space="preserve">A. 1 690 448,31     
B.
C.
D. 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</si>
  <si>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</si>
  <si>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</si>
  <si>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 xml:space="preserve">A. 3 106,00   
B.
C.
D. </t>
  </si>
  <si>
    <t>Projekt ,,Dostępny samorząd - granty'' (2022 - 2023)</t>
  </si>
  <si>
    <t>18.</t>
  </si>
  <si>
    <t>Klub ,,Senior+'' w Ożarowie</t>
  </si>
  <si>
    <t xml:space="preserve">A. 65 280,00    
B.
C.
D. 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</si>
  <si>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</si>
  <si>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</si>
  <si>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</si>
  <si>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</si>
  <si>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</si>
  <si>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</si>
  <si>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Dzienny Dom ,,Senior - WIGOR'' w Opatowie</t>
  </si>
  <si>
    <t>Program wieloletni ,,Senior - Wigor'' na lata 2015 - 2020 - trwałość projektu (2021 - 2023)</t>
  </si>
  <si>
    <t>15.</t>
  </si>
  <si>
    <t xml:space="preserve">A.   
B.
C.
D. </t>
  </si>
  <si>
    <t>Przebudowa wraz ze zmianą sposobu użytkowania części pomieszczeń  zlokalizowanych na parterze Budynku C położonego przy ul. Szpitalnej 4 w Opatowie na potrzeby Zakładu Podstawowej Opieki Zdrowotnej (2021-2023)</t>
  </si>
  <si>
    <t>14.</t>
  </si>
  <si>
    <t>Przebudowa pomieszczeń Działu Rehabilitacji na poziomie 0 w Bloku A Szpitala Św. Leona (2021-2023)</t>
  </si>
  <si>
    <t>13.</t>
  </si>
  <si>
    <t>Dostosowanie budynku A Szpitala Św. Leona w Opatowie do przepisów przeciwpożarowych (2022-2023)</t>
  </si>
  <si>
    <t>12.</t>
  </si>
  <si>
    <t>Specjalny Ośrodek Szkolno - Wychowawczy - Centrum Autyzmu i Całościowych Zaburzeń Rozwojowych w Niemienicach</t>
  </si>
  <si>
    <t xml:space="preserve">A. 194 832,00     
B.
C.
D. </t>
  </si>
  <si>
    <t>Program kompleksowego wsparcia dla rodzin ,,Za życiem'' (2022-2026)</t>
  </si>
  <si>
    <t>11.</t>
  </si>
  <si>
    <t xml:space="preserve">A.
B.
C.
D. </t>
  </si>
  <si>
    <t>Przebudowa układu pomieszczeń budynku Starostwa Powiatowego w Opatowie oraz dostosowanie budynku do przepisów przeciwpożarowych (2020-2023)</t>
  </si>
  <si>
    <t>10.</t>
  </si>
  <si>
    <t>Opracowanie Modelu struktury funkcjonalno - przestrzennej wraz z ustaleniami i rekomendacjami w zakresie kształtowania i prowadzenia polityki przestrzennej na obszarze partnerstwa Ziemia Opatowska (2021-2023)</t>
  </si>
  <si>
    <t>9.</t>
  </si>
  <si>
    <t>Projekt ,,e-Geodezja - cyfrowy zasób geodezyjny powiatów: Sandomierskiego, Opatowskiego i Staszowskiego'' (2018-2023)</t>
  </si>
  <si>
    <t>8.</t>
  </si>
  <si>
    <t>Zakup serwera dla Wydziału Geodezji i Kartografii (2022-2023)</t>
  </si>
  <si>
    <t>7.</t>
  </si>
  <si>
    <t xml:space="preserve">A. 154 000,00
B.
C.
D. </t>
  </si>
  <si>
    <t>Modernizacja ewidencji gruntów i budynków obrębu Łopatno gm. Iwaniska, powiat opatowski (2023-2024)</t>
  </si>
  <si>
    <t xml:space="preserve">A. 
B.
C.
D. </t>
  </si>
  <si>
    <t>Modernizacja ewidencji gruntów i budynków dla obrębów Kornacice i Lipowa gm. Opatów w ramach projektu ,,Polska Cyfrowa'' (2022-2023)</t>
  </si>
  <si>
    <t>wydatki majątkowe rozdz. 90019</t>
  </si>
  <si>
    <t>wydatki majątkowe rozdz. 70005</t>
  </si>
  <si>
    <t xml:space="preserve">A.      
B. 11 686,00
C.
D. </t>
  </si>
  <si>
    <t>Projekt ,,Termomodernizacja budynków użyteczności publicznej na terenie Powiatu Opatowskiego'' (2020-2023)</t>
  </si>
  <si>
    <t>70005            90019</t>
  </si>
  <si>
    <t>700           900</t>
  </si>
  <si>
    <t>Termomodernizacja budynków Domu Pomocy Społecznej w Czachowie (2020-2023)</t>
  </si>
  <si>
    <t xml:space="preserve">A. 14 368 500,00     
B.
C.
D. </t>
  </si>
  <si>
    <t>Budowa Świętokrzyskiego Centrum Przedsiębiorczości Rolniczej (2020-2024)</t>
  </si>
  <si>
    <t>Zarząd Dróg Powiatowych w Opatowie</t>
  </si>
  <si>
    <t>Wykonanie dokumentacji projektowej dla zadania pn. „Przebudowa DP nr 1545T Baćkowice - Baranówek - Iwaniska, polegająca na budowie chodnika w miejscowości Baranówek o dł. ok. 1,650 km” (2022-2023)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</si>
  <si>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</si>
  <si>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</si>
  <si>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</si>
  <si>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</si>
  <si>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</si>
  <si>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</si>
  <si>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</si>
  <si>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</si>
  <si>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rok budżetowy 2023 (8+9+10+11)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</si>
  <si>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</si>
  <si>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</si>
  <si>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</si>
  <si>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</si>
  <si>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</si>
  <si>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Limity wydatków na wieloletnie przedsięwzięcia planowane do poniesienia w 2023 roku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</si>
  <si>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</si>
  <si>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</si>
  <si>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</si>
  <si>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</si>
  <si>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</si>
  <si>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</si>
  <si>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</si>
  <si>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t xml:space="preserve">Wcześniejsza splata istniejącego długu </t>
    </r>
    <r>
      <rPr>
        <sz val="8"/>
        <rFont val="Calibri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</si>
  <si>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</si>
  <si>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</si>
  <si>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</si>
  <si>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</si>
  <si>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</si>
  <si>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</si>
  <si>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</si>
  <si>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</si>
  <si>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</si>
  <si>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</si>
  <si>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</si>
  <si>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</si>
  <si>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</si>
  <si>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</si>
  <si>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</si>
  <si>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</si>
  <si>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</si>
  <si>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t>Spłaty otrzymanych kredytów krajowych</t>
    </r>
    <r>
      <rPr>
        <sz val="8"/>
        <rFont val="Calibri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</si>
  <si>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</si>
  <si>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</si>
  <si>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</si>
  <si>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</si>
  <si>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</si>
  <si>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</si>
  <si>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</si>
  <si>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t>§ 905</t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</si>
  <si>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</si>
  <si>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t>§ 951</t>
  </si>
  <si>
    <t>Spłaty pożyczek udzielonych</t>
  </si>
  <si>
    <t>§ 950</t>
  </si>
  <si>
    <r>
      <t>Wolne środki</t>
    </r>
    <r>
      <rPr>
        <sz val="8"/>
        <rFont val="Calibri"/>
        <family val="2"/>
      </rPr>
      <t xml:space="preserve"> art. 217 ust. 2 pkt. 6 u.f.p.</t>
    </r>
  </si>
  <si>
    <t>§ 957</t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</si>
  <si>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</si>
  <si>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t>§ 907</t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</si>
  <si>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</si>
  <si>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</si>
  <si>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</si>
  <si>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</si>
  <si>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</si>
  <si>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</si>
  <si>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</si>
  <si>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</si>
  <si>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</si>
  <si>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</si>
  <si>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</si>
  <si>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</si>
  <si>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</si>
  <si>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t>Pożyczki</t>
    </r>
    <r>
      <rPr>
        <sz val="8"/>
        <rFont val="Calibri"/>
        <family val="2"/>
      </rPr>
      <t xml:space="preserve"> zaciągnięte na rynku krajowym</t>
    </r>
  </si>
  <si>
    <r>
      <t>Kredyty</t>
    </r>
    <r>
      <rPr>
        <sz val="8"/>
        <rFont val="Calibri"/>
        <family val="2"/>
      </rPr>
      <t xml:space="preserve"> zaciągnięte na rynku krajowym, w tym:</t>
    </r>
  </si>
  <si>
    <t>Przychody ogółem:</t>
  </si>
  <si>
    <t>Kwota 2023 r.</t>
  </si>
  <si>
    <t>Klasyfikacja §</t>
  </si>
  <si>
    <t>Treść</t>
  </si>
  <si>
    <t>Przychody i rozchody budżetu w 2023 r.</t>
  </si>
  <si>
    <t>Rozbudowa budynku użyteczności publicznej - budowa szybu windowego przy ul. Szpitalnej 4 (D) (2023-2024)</t>
  </si>
  <si>
    <t>25.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</si>
  <si>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</si>
  <si>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</si>
  <si>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</si>
  <si>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</si>
  <si>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</si>
  <si>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>Zakup samochodu ciężarowego 2 lub 3 osiowego</t>
  </si>
  <si>
    <t xml:space="preserve">A. 
B.
C. 
D. </t>
  </si>
  <si>
    <t>Zarząd Dróg Powiatowych  w Opatowie</t>
  </si>
  <si>
    <t>Przebudowa DP nr 1540T Dziewiątle-Wola Jastrzębska-Iwaniska w m. Jastrzębska Wola polegająca na budowie zatoki autobusowej i chodnika o łącznej dł. 0,152 km</t>
  </si>
  <si>
    <t xml:space="preserve">A.
B.
C. 
D. 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</si>
  <si>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</si>
  <si>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</si>
  <si>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</si>
  <si>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 xml:space="preserve">A. 1 000 514
B.
C. 
D. </t>
  </si>
  <si>
    <t>Budowa przejścia dla pieszych w ciągu drogi powiatowej nr 0776T w m. Ujazd</t>
  </si>
  <si>
    <t>Przebudowa przejścia dla pieszych w ciągu drogi powiatowej nr 0716T w m. Baćkowice</t>
  </si>
  <si>
    <t>Przebudowa przejść dla pieszych na skrzyżowaniu dróg powiatowych nr 0720T i 0725T w m. Włostów</t>
  </si>
  <si>
    <t>Przebudowa przejść dla pieszych na skrzyżowaniu drogi powiatowej nr 0720T i 0722T w m. Mydłów</t>
  </si>
  <si>
    <t xml:space="preserve">Budowa przejścia dla pieszych w km 0+016 w ciągu drogi powiatowej nr 0685T w m. Jakubowice       </t>
  </si>
  <si>
    <t>Budowa przejścia dla pieszych w km 0+216 w ciągu drogi powiatowej nr 0685T w m. Jakubowice</t>
  </si>
  <si>
    <t>Budowa przejścia dla pieszych na wysokości ośrodka zdrowia NFZ w ciągu drogi powiatowej nr 0703T w m. Sadowie</t>
  </si>
  <si>
    <t>Budowa przejścia dla pieszych na wysokości szkoły podstawowej w ciągu drogi powiatowej nr 0703T w m. Sadowie</t>
  </si>
  <si>
    <t>Budowa przejścia dla pieszych w ciągu drogi powiatowej nr 0686T w m. Ciszyca Górna</t>
  </si>
  <si>
    <t>Budowa przejść dla pieszych na skrzyżowaniu dróg powiatowych nr 0686T  i 0763T w m. Ciszyca Górna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</si>
  <si>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</si>
  <si>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</si>
  <si>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</si>
  <si>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</si>
  <si>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 xml:space="preserve">Wykonanie dokumentacji projektowej dla zadania pn. ,,Przebudowa drogi powiatowej nr 1574T w m. Karsy polegająca na budowie chodnika  o dł. ok. 1,100 km, oraz regulacji stanu prawnego pasa drogowego  </t>
  </si>
  <si>
    <t>Wykonanie dokumentacji projektowej dla zadania pn „Przebudowa drogi powiatowej nr 1580T w m. Grochocice w km ok 1+814 – 3+192 odc. ok. 1,378 km”</t>
  </si>
  <si>
    <t xml:space="preserve">Wykonanie dokumentacji projektowej dla zadania pn. ”Przebudowa drogi powiatowej nr 1551T w m. Przepiórów, Borków  w km 1+718 – 2+774 odc. dł. ok. 1,056 km 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</si>
  <si>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</si>
  <si>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Opracowanie dokumentacji projektowej dotyczącej wykonania wiaty jako Miejsca Obsługi Rowerzystów w ramach projektu strategicznego Partnerstwa Ziemia Opatowska pod roboczym tytułem ,,Historia ze smakiem''</t>
  </si>
  <si>
    <t>26.</t>
  </si>
  <si>
    <t>Zakup licencji dla urządzenia serii TZ400 na 3 lata z wymianą urządzenia TZ400 na nowe urządzenie TZ470</t>
  </si>
  <si>
    <t>28.</t>
  </si>
  <si>
    <t>29.</t>
  </si>
  <si>
    <t>Zakup samochodu do przewozu osób niepełnosprawnych w ramach projektu ,,Bezpieczna droga - nowy środek transportu dla mieszkańców Domu Pomocy Społecznej w Sobowie</t>
  </si>
  <si>
    <t>Dom Pomocy Społecznej w Sobowie</t>
  </si>
  <si>
    <t>30.</t>
  </si>
  <si>
    <t>Zakup i montaż klimatyzatorów w pomieszczeniach PUP w Opatowie</t>
  </si>
  <si>
    <t>Powiatowy Urząd  Pracy w Opatowie</t>
  </si>
  <si>
    <t>31.</t>
  </si>
  <si>
    <t>Opracowanie dokumentacji projektowej na zadanie pn. ,,Termomodernizacja budynku SOSW w Jałowęsach''</t>
  </si>
  <si>
    <t>Specjalny Ośrodek Szkolno - Wychowawczy w Jałowęsach</t>
  </si>
  <si>
    <t>Razem</t>
  </si>
  <si>
    <t>* Wybrać odpowiednie oznaczenie źródła finansowania:</t>
  </si>
  <si>
    <t xml:space="preserve">C. Inne źródła </t>
  </si>
  <si>
    <t>Wykonanie dokumentacji projektowej dla zadania "Przebudowa części parteru budynku Zespołu Szkół Nr 2 w Opatowie ze zmianą sposobu użytkowania na bursę szkolną"</t>
  </si>
  <si>
    <t>Zespół Szkół w Ożarowie im. Marii Skłodowskiej - Curie</t>
  </si>
  <si>
    <t>Przebudowa przyziemia szkoły wraz z izolacją ścian, wymianą szachtów okiennych i przebudową kanalizacji deszczowej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</si>
  <si>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</si>
  <si>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</si>
  <si>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</si>
  <si>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</si>
  <si>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</si>
  <si>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</si>
  <si>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</si>
  <si>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</si>
  <si>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</si>
  <si>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§</t>
  </si>
  <si>
    <t>w  złotych</t>
  </si>
  <si>
    <t>Dochody i wydatki związane z realizacją zadań z zakresu administracji rządowej i innych zadań zleconych odrębnymi ustawami w 2023 r.</t>
  </si>
  <si>
    <t>Zespół Szkół Nr 1 w Opatowie</t>
  </si>
  <si>
    <t>Rehabilitacja zawodowa i społeczna osób niepełnosprawnych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</si>
  <si>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</si>
  <si>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</si>
  <si>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</si>
  <si>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</si>
  <si>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Działalność oświatowa, związana z kształceniem, wychowaniem i opieką nad dziećmi i uczniami będącymi obywatelami Ukrainy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</si>
  <si>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</si>
  <si>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</si>
  <si>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</si>
  <si>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</si>
  <si>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</si>
  <si>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</si>
  <si>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</si>
  <si>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Dotacje podmiotowe w 2023 roku</t>
  </si>
  <si>
    <t>Umowa na korzystanie z systemu LEX (2023-2024)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</si>
  <si>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</si>
  <si>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</si>
  <si>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</si>
  <si>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</si>
  <si>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</si>
  <si>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</si>
  <si>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</si>
  <si>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Wpływy z różnych dochodów</t>
  </si>
  <si>
    <t>0970</t>
  </si>
  <si>
    <t>Specjalne ośrodki szkolno-wychowawcze</t>
  </si>
  <si>
    <t>85403</t>
  </si>
  <si>
    <t>Edukacyjna opieka wychowawcza</t>
  </si>
  <si>
    <t>854</t>
  </si>
  <si>
    <t>Domy pomocy społecznej</t>
  </si>
  <si>
    <t>85202</t>
  </si>
  <si>
    <t>Pomoc społeczna</t>
  </si>
  <si>
    <t>852</t>
  </si>
  <si>
    <t>Różne rozliczenia</t>
  </si>
  <si>
    <t>758</t>
  </si>
  <si>
    <t>60014</t>
  </si>
  <si>
    <t>600</t>
  </si>
  <si>
    <t>Plan po zmianach 
(5+6+7)</t>
  </si>
  <si>
    <t>Zwiększenie</t>
  </si>
  <si>
    <t>Zmniejszenie</t>
  </si>
  <si>
    <t>Plan przed zmianą</t>
  </si>
  <si>
    <t>Dochody budżetu powiatu na 2023 rok</t>
  </si>
  <si>
    <t>85395</t>
  </si>
  <si>
    <t>853</t>
  </si>
  <si>
    <t>80115</t>
  </si>
  <si>
    <t>Technika</t>
  </si>
  <si>
    <t>80120</t>
  </si>
  <si>
    <t>Licea ogólnokształcące</t>
  </si>
  <si>
    <t>Pozostałe zadania w zakresie polityki społecznej</t>
  </si>
  <si>
    <t>2110</t>
  </si>
  <si>
    <t>Dotacja celowa otrzymana z budżetu państwa na zadania bieżące z zakresu administracji rządowej oraz inne zadania zlecone ustawami realizowane przez powiat</t>
  </si>
  <si>
    <t>0830</t>
  </si>
  <si>
    <t>Wpływy z usług</t>
  </si>
  <si>
    <t>85406</t>
  </si>
  <si>
    <t>Poradnie psychologiczno-pedagogiczne, w tym poradnie specjalistyczne</t>
  </si>
  <si>
    <t>85410</t>
  </si>
  <si>
    <t>Internaty i bursy szkolne</t>
  </si>
  <si>
    <t>754</t>
  </si>
  <si>
    <t>Bezpieczeństwo publiczne i ochrona przeciwpożarowa</t>
  </si>
  <si>
    <t>75411</t>
  </si>
  <si>
    <t>Komendy powiatowe Państwowej Straży Pożarnej</t>
  </si>
  <si>
    <t>80102</t>
  </si>
  <si>
    <t>Szkoły podstawowe specjalne</t>
  </si>
  <si>
    <t>80117</t>
  </si>
  <si>
    <t>Branżowe szkoły I i II stopnia</t>
  </si>
  <si>
    <t>80148</t>
  </si>
  <si>
    <t>Stołówki szkolne i przedszkolne</t>
  </si>
  <si>
    <t>27.</t>
  </si>
  <si>
    <t>Wykonanie dokumentacji projektowej dla zadania pn „Przebudowa drogi powiatowej nr 1567T w m. Stodoły Kolonia, Łopata w km ok. 0 + 000 – 0+374, 2+858-3+483 o łącznej dł. ok. 0,999 km</t>
  </si>
  <si>
    <t xml:space="preserve">A. 2 500 000,00
B.
C.
D. </t>
  </si>
  <si>
    <t xml:space="preserve">Przebudowa pomieszczeń pod potrzeby stworzenia 20 miejsc zamieszkania zbiorowego obywateli Ukrainy, o których mowa w art. 1 ust. 1 ustawy z dnia 12 marca 2022 r. o pomocy obywatelom Ukrainy w związku z konfliktem zbrojnym na terytorium tego państwa (Dz. z 2023 r. poz. 103, z późń. zm.) </t>
  </si>
  <si>
    <t>32.</t>
  </si>
  <si>
    <t>Dom Pomocy Społecznej w Zochcinku</t>
  </si>
  <si>
    <t>Zakup centrali telefonicznej</t>
  </si>
  <si>
    <t>Dom Pomocy Społecznej w Czachowie</t>
  </si>
  <si>
    <t>Powiatowy Środowiskowy Dom Samopomocy typu A, B, C, D  w Opatowie</t>
  </si>
  <si>
    <t xml:space="preserve">A. 135 000
B.
C. 
D. </t>
  </si>
  <si>
    <t>Wymiana pokrycia dachowego wiaty garażowej</t>
  </si>
  <si>
    <t>Przystosowanie ciągów komunikacyjnych do korzystania przez osoby niepełnosprawne z wymianą drzwi wewnętrznych (2023-2024)</t>
  </si>
  <si>
    <t xml:space="preserve">A. 3 686,42  
B.
C.
D. </t>
  </si>
  <si>
    <t>33.</t>
  </si>
  <si>
    <t>34.</t>
  </si>
  <si>
    <t>25 456 723,31</t>
  </si>
  <si>
    <t>5 762 261,00</t>
  </si>
  <si>
    <t>35.</t>
  </si>
  <si>
    <t>Placówka Opiekuńczo  - Wychowawcza w Ożarowie</t>
  </si>
  <si>
    <t>Zakup samochodu służbowego</t>
  </si>
  <si>
    <t>Zakup sprzętu medycznego</t>
  </si>
  <si>
    <t>Szpital Św. Leona Sp. z o.o. z siedzibą w Opatowie</t>
  </si>
  <si>
    <t>Realizacja zadań w ramach nieodpłatnej pomocy prawnej</t>
  </si>
  <si>
    <t>Organizacja pożytku publicznego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</si>
  <si>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</si>
  <si>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</si>
  <si>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</si>
  <si>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</si>
  <si>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Powiat Ostrowiec Św. (WTZ Miłkowska Karczma)</t>
  </si>
  <si>
    <t>Powiat Sandomierz (WTZ Piotrowice i Śmiechowice)</t>
  </si>
  <si>
    <t>Dotacje celowe w 2023 roku</t>
  </si>
  <si>
    <t>Projekt ,,Dziś uczeń - jutro student'' (2023-2027)</t>
  </si>
  <si>
    <t>Transport i łączność</t>
  </si>
  <si>
    <t>4 976 357,00</t>
  </si>
  <si>
    <t>Drogi publiczne powiatowe</t>
  </si>
  <si>
    <t>2 410 214,00</t>
  </si>
  <si>
    <t>2170</t>
  </si>
  <si>
    <t>Środki otrzymane z państwowych funduszy celowych na realizację zadań bieżących jednostek sektora finansów publicznych</t>
  </si>
  <si>
    <t>2 202 317,00</t>
  </si>
  <si>
    <t>5 816 035,00</t>
  </si>
  <si>
    <t>5 804 035,00</t>
  </si>
  <si>
    <t>61 990 276,42</t>
  </si>
  <si>
    <t>2130</t>
  </si>
  <si>
    <t>Dotacja celowa otrzymana z budżetu państwa na realizację bieżących zadań własnych powiatu</t>
  </si>
  <si>
    <t>30 063 609,52</t>
  </si>
  <si>
    <t>28 142 050,00</t>
  </si>
  <si>
    <t>5 227 090,00</t>
  </si>
  <si>
    <t>1 023 787,00</t>
  </si>
  <si>
    <t>919 920,00</t>
  </si>
  <si>
    <t>116 440,00</t>
  </si>
  <si>
    <t>781 380,00</t>
  </si>
  <si>
    <t>125 097 375,52</t>
  </si>
  <si>
    <t>195 605,28</t>
  </si>
  <si>
    <t>150 554 098,83</t>
  </si>
  <si>
    <t>5 957 866,28</t>
  </si>
  <si>
    <t>80134</t>
  </si>
  <si>
    <t>Szkoły zawodowe specjalne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</si>
  <si>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</si>
  <si>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</si>
  <si>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85495</t>
  </si>
  <si>
    <t>Zespół Szkół w Ożarowie</t>
  </si>
  <si>
    <t>Zespół Szkół Nr 2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</si>
  <si>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</si>
  <si>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</si>
  <si>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</si>
  <si>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</si>
  <si>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</si>
  <si>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i wydatki nimi finansowane w 2023 roku</t>
  </si>
  <si>
    <t>010</t>
  </si>
  <si>
    <t>01009</t>
  </si>
  <si>
    <t>Bieżące utrzymanie wód i urządzeń wodnych</t>
  </si>
  <si>
    <t xml:space="preserve">A. 167 885
B.
C. 
D. </t>
  </si>
  <si>
    <t xml:space="preserve">Wykonanie dokumentacji projektowej dla zadania pn. ,,Przebudowa DP nr 1537T gr. pow. opatowskiego - Wszachów - Iwaniska w m. Wszachów od km 1+740 do km 2+160 odc. dł. ok. 0,420 km </t>
  </si>
  <si>
    <t xml:space="preserve">Wykonanie dokumentacji projektowej dla zadania pn. ,,Przebudowa obiektu mostowego o nr ewid. 30000612 położonego w m. Łężyce w ciągu drogi powiatowej nr 1535T Opatów - Jałowęsy - Niemienice w km 5+262 </t>
  </si>
  <si>
    <t xml:space="preserve">Wykonanie dokumentacji projektowej dla zadania pn. ,,Przebudowa obiektu mostowego w ciągu DP nr 1559T o nr ewid. (JNI): 30000606 w km 2+952 w m. Karwów wraz z dojazdami'' </t>
  </si>
  <si>
    <t>-2 202 317,00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</si>
  <si>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</si>
  <si>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</si>
  <si>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Gospodarka mieszkaniowa</t>
  </si>
  <si>
    <t>284 635,28</t>
  </si>
  <si>
    <t>13 276,00</t>
  </si>
  <si>
    <t>297 911,28</t>
  </si>
  <si>
    <t>26 635,28</t>
  </si>
  <si>
    <t>70005</t>
  </si>
  <si>
    <t>Gospodarka gruntami i nieruchomościami</t>
  </si>
  <si>
    <t>104 400,00</t>
  </si>
  <si>
    <t>117 676,00</t>
  </si>
  <si>
    <t>750</t>
  </si>
  <si>
    <t>Administracja publiczna</t>
  </si>
  <si>
    <t>345 520,00</t>
  </si>
  <si>
    <t>13 197,00</t>
  </si>
  <si>
    <t>358 717,00</t>
  </si>
  <si>
    <t>75020</t>
  </si>
  <si>
    <t>Starostwa powiatowe</t>
  </si>
  <si>
    <t>115 120,00</t>
  </si>
  <si>
    <t>128 317,00</t>
  </si>
  <si>
    <t>71 558,00</t>
  </si>
  <si>
    <t>5 887 593,00</t>
  </si>
  <si>
    <t>5 875 593,00</t>
  </si>
  <si>
    <t>756</t>
  </si>
  <si>
    <t>Dochody od osób prawnych, od osób fizycznych i od innych jednostek nieposiadających osobowości prawnej oraz wydatki związane z ich poborem</t>
  </si>
  <si>
    <t>10 122 538,00</t>
  </si>
  <si>
    <t>4 000,00</t>
  </si>
  <si>
    <t>10 126 538,00</t>
  </si>
  <si>
    <t>75618</t>
  </si>
  <si>
    <t>Wpływy z innych opłat stanowiących dochody jednostek samorządu terytorialnego na podstawie ustaw</t>
  </si>
  <si>
    <t>1 212 000,00</t>
  </si>
  <si>
    <t>1 216 000,00</t>
  </si>
  <si>
    <t>5 000,00</t>
  </si>
  <si>
    <t>9 000,00</t>
  </si>
  <si>
    <t>73 674,00</t>
  </si>
  <si>
    <t>62 063 950,42</t>
  </si>
  <si>
    <t>75801</t>
  </si>
  <si>
    <t>Część oświatowa subwencji ogólnej dla jednostek samorządu terytorialnego</t>
  </si>
  <si>
    <t>38 390 880,00</t>
  </si>
  <si>
    <t>38 464 554,00</t>
  </si>
  <si>
    <t>2920</t>
  </si>
  <si>
    <t>Subwencje ogólne z budżetu państwa</t>
  </si>
  <si>
    <t>2 096 565,88</t>
  </si>
  <si>
    <t>32 160 175,40</t>
  </si>
  <si>
    <t>1 982 587,00</t>
  </si>
  <si>
    <t>30 124 637,00</t>
  </si>
  <si>
    <t>22 441 578,00</t>
  </si>
  <si>
    <t>250 280,00</t>
  </si>
  <si>
    <t>22 691 858,00</t>
  </si>
  <si>
    <t>0940</t>
  </si>
  <si>
    <t>Wpływy z rozliczeń/zwrotów z lat ubiegłych</t>
  </si>
  <si>
    <t>2 034,00</t>
  </si>
  <si>
    <t>39 642,00</t>
  </si>
  <si>
    <t>41 676,00</t>
  </si>
  <si>
    <t>0960</t>
  </si>
  <si>
    <t>Wpływy z otrzymanych spadków, zapisów i darowizn w postaci pieniężnej</t>
  </si>
  <si>
    <t>11 000,00</t>
  </si>
  <si>
    <t>442 448,00</t>
  </si>
  <si>
    <t>74 895,00</t>
  </si>
  <si>
    <t>517 343,00</t>
  </si>
  <si>
    <t>1 606 770,00</t>
  </si>
  <si>
    <t>6 833 860,00</t>
  </si>
  <si>
    <t>85203</t>
  </si>
  <si>
    <t>Ośrodki wsparcia</t>
  </si>
  <si>
    <t>1 760 707,52</t>
  </si>
  <si>
    <t>113 978,88</t>
  </si>
  <si>
    <t>1 874 686,40</t>
  </si>
  <si>
    <t>1 531 451,52</t>
  </si>
  <si>
    <t>1 645 430,40</t>
  </si>
  <si>
    <t>192 639,00</t>
  </si>
  <si>
    <t>1 216 426,00</t>
  </si>
  <si>
    <t>1 112 559,00</t>
  </si>
  <si>
    <t>1 200,00</t>
  </si>
  <si>
    <t>117 640,00</t>
  </si>
  <si>
    <t>191 439,00</t>
  </si>
  <si>
    <t>972 819,00</t>
  </si>
  <si>
    <t>4 667 226,88</t>
  </si>
  <si>
    <t>127 562 285,40</t>
  </si>
  <si>
    <t>1 800 514,00</t>
  </si>
  <si>
    <t>-1 000 514,00</t>
  </si>
  <si>
    <t>1 168 399,00</t>
  </si>
  <si>
    <t>1 968 399,00</t>
  </si>
  <si>
    <t>800 000,00</t>
  </si>
  <si>
    <t>6290</t>
  </si>
  <si>
    <t>Środki na dofinansowanie własnych inwestycji gmin, powiatów (związków gmin, zwiazków powiatowo-gminnych, związków powiatów), samorządów województw, pozyskane z innych źródeł</t>
  </si>
  <si>
    <t>6350</t>
  </si>
  <si>
    <t>Środki otrzymane z państwowych funduszy celowych na finansowanie lub dofinansowanie kosztów realizacji inwestycji i zakupów inwestycyjnych jednostek sektora finansów publicznych</t>
  </si>
  <si>
    <t>1 000 514,00</t>
  </si>
  <si>
    <t>25 624 608,31</t>
  </si>
  <si>
    <t>-3 202 831,00</t>
  </si>
  <si>
    <t>5 835 625,88</t>
  </si>
  <si>
    <t>153 186 893,71</t>
  </si>
  <si>
    <t>Rolnictwo i łowiectwo</t>
  </si>
  <si>
    <t>Spółki wodne</t>
  </si>
  <si>
    <t>60095</t>
  </si>
  <si>
    <t>75405</t>
  </si>
  <si>
    <t>Komendy powiatowe Policji</t>
  </si>
  <si>
    <t>80105</t>
  </si>
  <si>
    <t>Przedszkola specjalne</t>
  </si>
  <si>
    <t>80116</t>
  </si>
  <si>
    <t>Szkoły policealne</t>
  </si>
  <si>
    <t>851</t>
  </si>
  <si>
    <t>Ochrona zdrowia</t>
  </si>
  <si>
    <t>85195</t>
  </si>
  <si>
    <t>85295</t>
  </si>
  <si>
    <t>85417</t>
  </si>
  <si>
    <t>Szkolne schroniska młodzieżowe</t>
  </si>
  <si>
    <t>921</t>
  </si>
  <si>
    <t>Kultura i ochrona dziedzictwa narodowego</t>
  </si>
  <si>
    <t>92113</t>
  </si>
  <si>
    <t>Centra kultury i sztuki</t>
  </si>
  <si>
    <t>36.</t>
  </si>
  <si>
    <t>37.</t>
  </si>
  <si>
    <t>38.</t>
  </si>
  <si>
    <t>Gminna spółka wodna</t>
  </si>
  <si>
    <t>Zakup nieruchomości gruntowej zabudowanej zespołem pałacowo - parkowym, położonej we Włostowie gm. Lipnik</t>
  </si>
  <si>
    <t>39.</t>
  </si>
  <si>
    <t>Załącznik Nr 1                                                                                                          do uchwały Rady Powiatu w Opatowie Nr LXXXIII.70.2023                                                                           z dnia 27 września 2023 r.</t>
  </si>
  <si>
    <t xml:space="preserve">                          Załącznik Nr 2                                                                                                      do uchwały Rady Powiatu w Opatowie Nr LXXXIII.70.2023                                                z dnia 27 września 2023 r.</t>
  </si>
  <si>
    <t>Załącznik Nr 3                                                                                                                                do uchwały Rady Powiatu w Opatowie nr LXXXIII.70.2023                                                     z dnia 27 września 2023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</si>
</sst>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90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5"/>
      <color indexed="8"/>
      <name val="Arial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0"/>
      <name val="Times New Roman CE"/>
      <family val="1"/>
    </font>
    <font>
      <i/>
      <sz val="8"/>
      <name val="Calibri"/>
      <family val="2"/>
    </font>
    <font>
      <sz val="7"/>
      <name val="Arial CE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sz val="10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3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53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1" fillId="0" borderId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32" borderId="0" applyNumberFormat="0" applyBorder="0" applyAlignment="0" applyProtection="0"/>
  </cellStyleXfs>
  <cellXfs count="284">
    <xf numFmtId="0" fontId="0" fillId="0" borderId="0" xfId="0" applyAlignment="1">
      <alignment vertical="top"/>
    </xf>
    <xf numFmtId="0" fontId="2" fillId="0" borderId="0" xfId="54">
      <alignment/>
      <protection/>
    </xf>
    <xf numFmtId="0" fontId="6" fillId="33" borderId="0" xfId="54" applyFont="1" applyFill="1" applyAlignment="1">
      <alignment vertical="center"/>
      <protection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2" fillId="34" borderId="0" xfId="53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3" applyNumberFormat="1" applyFont="1" applyFill="1" applyBorder="1" applyAlignment="1" applyProtection="1">
      <alignment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0" fontId="7" fillId="33" borderId="0" xfId="54" applyFont="1" applyFill="1" applyAlignment="1">
      <alignment vertical="center" wrapText="1"/>
      <protection/>
    </xf>
    <xf numFmtId="3" fontId="7" fillId="33" borderId="0" xfId="54" applyNumberFormat="1" applyFont="1" applyFill="1" applyAlignment="1">
      <alignment vertical="center" wrapText="1"/>
      <protection/>
    </xf>
    <xf numFmtId="0" fontId="3" fillId="35" borderId="0" xfId="52" applyNumberFormat="1" applyFont="1" applyFill="1" applyBorder="1" applyAlignment="1" applyProtection="1">
      <alignment horizontal="left"/>
      <protection locked="0"/>
    </xf>
    <xf numFmtId="49" fontId="22" fillId="36" borderId="10" xfId="54" applyNumberFormat="1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center" vertical="center" wrapText="1"/>
      <protection/>
    </xf>
    <xf numFmtId="49" fontId="23" fillId="36" borderId="10" xfId="54" applyNumberFormat="1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23" fillId="36" borderId="10" xfId="54" applyFont="1" applyFill="1" applyBorder="1" applyAlignment="1">
      <alignment vertical="center" wrapText="1"/>
      <protection/>
    </xf>
    <xf numFmtId="49" fontId="23" fillId="35" borderId="11" xfId="54" applyNumberFormat="1" applyFont="1" applyFill="1" applyBorder="1" applyAlignment="1">
      <alignment vertical="center" wrapText="1"/>
      <protection/>
    </xf>
    <xf numFmtId="165" fontId="7" fillId="35" borderId="11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164" fontId="23" fillId="35" borderId="11" xfId="54" applyNumberFormat="1" applyFont="1" applyFill="1" applyBorder="1" applyAlignment="1">
      <alignment vertical="center" wrapText="1"/>
      <protection/>
    </xf>
    <xf numFmtId="164" fontId="7" fillId="35" borderId="11" xfId="54" applyNumberFormat="1" applyFont="1" applyFill="1" applyBorder="1" applyAlignment="1">
      <alignment horizontal="center" vertical="center" wrapText="1"/>
      <protection/>
    </xf>
    <xf numFmtId="164" fontId="7" fillId="35" borderId="12" xfId="54" applyNumberFormat="1" applyFont="1" applyFill="1" applyBorder="1" applyAlignment="1">
      <alignment horizontal="left" vertical="center" wrapText="1"/>
      <protection/>
    </xf>
    <xf numFmtId="164" fontId="7" fillId="35" borderId="13" xfId="54" applyNumberFormat="1" applyFont="1" applyFill="1" applyBorder="1" applyAlignment="1">
      <alignment horizontal="left" vertical="center" wrapText="1"/>
      <protection/>
    </xf>
    <xf numFmtId="165" fontId="7" fillId="35" borderId="14" xfId="54" applyNumberFormat="1" applyFont="1" applyFill="1" applyBorder="1" applyAlignment="1">
      <alignment horizontal="center" vertical="center" wrapText="1"/>
      <protection/>
    </xf>
    <xf numFmtId="0" fontId="23" fillId="35" borderId="0" xfId="0" applyFont="1" applyFill="1" applyAlignment="1" applyProtection="1">
      <alignment horizontal="left" vertical="center" wrapText="1"/>
      <protection locked="0"/>
    </xf>
    <xf numFmtId="0" fontId="7" fillId="35" borderId="14" xfId="54" applyFont="1" applyFill="1" applyBorder="1" applyAlignment="1">
      <alignment horizontal="center" vertical="center" wrapText="1"/>
      <protection/>
    </xf>
    <xf numFmtId="0" fontId="7" fillId="36" borderId="0" xfId="0" applyFont="1" applyFill="1" applyAlignment="1" applyProtection="1">
      <alignment horizontal="left" vertical="center" wrapText="1"/>
      <protection locked="0"/>
    </xf>
    <xf numFmtId="166" fontId="23" fillId="36" borderId="10" xfId="54" applyNumberFormat="1" applyFont="1" applyFill="1" applyBorder="1" applyAlignment="1">
      <alignment horizontal="center" vertical="center" wrapText="1"/>
      <protection/>
    </xf>
    <xf numFmtId="167" fontId="24" fillId="36" borderId="10" xfId="54" applyNumberFormat="1" applyFont="1" applyFill="1" applyBorder="1" applyAlignment="1">
      <alignment horizontal="left" vertical="center" wrapText="1"/>
      <protection/>
    </xf>
    <xf numFmtId="49" fontId="15" fillId="35" borderId="11" xfId="54" applyNumberFormat="1" applyFont="1" applyFill="1" applyBorder="1" applyAlignment="1">
      <alignment vertical="center" wrapText="1"/>
      <protection/>
    </xf>
    <xf numFmtId="165" fontId="4" fillId="35" borderId="11" xfId="54" applyNumberFormat="1" applyFont="1" applyFill="1" applyBorder="1" applyAlignment="1">
      <alignment horizontal="center" vertical="center" wrapText="1"/>
      <protection/>
    </xf>
    <xf numFmtId="0" fontId="4" fillId="35" borderId="11" xfId="54" applyFont="1" applyFill="1" applyBorder="1" applyAlignment="1">
      <alignment vertical="center" wrapText="1"/>
      <protection/>
    </xf>
    <xf numFmtId="0" fontId="4" fillId="35" borderId="11" xfId="54" applyFont="1" applyFill="1" applyBorder="1" applyAlignment="1">
      <alignment horizontal="center" vertical="center" wrapText="1"/>
      <protection/>
    </xf>
    <xf numFmtId="174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0" xfId="52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54" applyFont="1" applyFill="1" applyAlignment="1">
      <alignment vertical="center" wrapText="1"/>
      <protection/>
    </xf>
    <xf numFmtId="0" fontId="6" fillId="33" borderId="0" xfId="52" applyNumberFormat="1" applyFont="1" applyFill="1" applyBorder="1" applyAlignment="1" applyProtection="1">
      <alignment horizontal="left"/>
      <protection locked="0"/>
    </xf>
    <xf numFmtId="0" fontId="2" fillId="33" borderId="0" xfId="54" applyFill="1" applyAlignment="1">
      <alignment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167" fontId="11" fillId="33" borderId="10" xfId="54" applyNumberFormat="1" applyFont="1" applyFill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/>
      <protection/>
    </xf>
    <xf numFmtId="0" fontId="8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 wrapText="1"/>
      <protection/>
    </xf>
    <xf numFmtId="167" fontId="16" fillId="33" borderId="10" xfId="54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167" fontId="11" fillId="36" borderId="10" xfId="54" applyNumberFormat="1" applyFont="1" applyFill="1" applyBorder="1" applyAlignment="1">
      <alignment vertical="center"/>
      <protection/>
    </xf>
    <xf numFmtId="0" fontId="16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vertical="center"/>
      <protection/>
    </xf>
    <xf numFmtId="0" fontId="19" fillId="0" borderId="0" xfId="54" applyFont="1">
      <alignment/>
      <protection/>
    </xf>
    <xf numFmtId="0" fontId="20" fillId="33" borderId="0" xfId="54" applyFont="1" applyFill="1" applyAlignment="1">
      <alignment horizontal="right" vertical="top"/>
      <protection/>
    </xf>
    <xf numFmtId="0" fontId="10" fillId="33" borderId="0" xfId="54" applyFont="1" applyFill="1" applyAlignment="1">
      <alignment horizontal="left" vertical="center"/>
      <protection/>
    </xf>
    <xf numFmtId="0" fontId="2" fillId="33" borderId="0" xfId="54" applyFill="1">
      <alignment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168" fontId="8" fillId="0" borderId="10" xfId="55" applyNumberFormat="1" applyFont="1" applyBorder="1" applyAlignment="1">
      <alignment vertical="center"/>
      <protection/>
    </xf>
    <xf numFmtId="167" fontId="7" fillId="33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 wrapText="1"/>
      <protection/>
    </xf>
    <xf numFmtId="0" fontId="7" fillId="36" borderId="10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167" fontId="8" fillId="33" borderId="10" xfId="55" applyNumberFormat="1" applyFont="1" applyFill="1" applyBorder="1" applyAlignment="1">
      <alignment vertical="center"/>
      <protection/>
    </xf>
    <xf numFmtId="168" fontId="8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27" fillId="36" borderId="10" xfId="55" applyFont="1" applyFill="1" applyBorder="1" applyAlignment="1">
      <alignment horizontal="center" vertical="center" wrapText="1"/>
      <protection/>
    </xf>
    <xf numFmtId="167" fontId="13" fillId="0" borderId="0" xfId="55" applyNumberFormat="1" applyFont="1">
      <alignment/>
      <protection/>
    </xf>
    <xf numFmtId="167" fontId="8" fillId="33" borderId="10" xfId="55" applyNumberFormat="1" applyFont="1" applyFill="1" applyBorder="1" applyAlignment="1">
      <alignment vertical="center" wrapText="1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168" fontId="8" fillId="36" borderId="10" xfId="55" applyNumberFormat="1" applyFont="1" applyFill="1" applyBorder="1" applyAlignment="1">
      <alignment vertical="center" wrapText="1"/>
      <protection/>
    </xf>
    <xf numFmtId="0" fontId="28" fillId="36" borderId="10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29" fillId="0" borderId="15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16" xfId="55" applyFont="1" applyBorder="1" applyAlignment="1">
      <alignment horizontal="center" vertical="center" wrapText="1"/>
      <protection/>
    </xf>
    <xf numFmtId="0" fontId="22" fillId="0" borderId="17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/>
      <protection/>
    </xf>
    <xf numFmtId="0" fontId="31" fillId="0" borderId="0" xfId="55" applyFont="1" applyAlignment="1">
      <alignment horizontal="center" vertical="center"/>
      <protection/>
    </xf>
    <xf numFmtId="0" fontId="32" fillId="0" borderId="0" xfId="55" applyFont="1" applyAlignment="1">
      <alignment vertical="center" wrapText="1"/>
      <protection/>
    </xf>
    <xf numFmtId="0" fontId="24" fillId="33" borderId="10" xfId="54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0" fontId="6" fillId="0" borderId="0" xfId="54" applyFont="1" applyAlignment="1">
      <alignment vertical="center"/>
      <protection/>
    </xf>
    <xf numFmtId="0" fontId="25" fillId="33" borderId="17" xfId="54" applyFont="1" applyFill="1" applyBorder="1" applyAlignment="1">
      <alignment horizontal="center" vertical="center"/>
      <protection/>
    </xf>
    <xf numFmtId="0" fontId="26" fillId="33" borderId="10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left" vertical="center" wrapText="1"/>
      <protection/>
    </xf>
    <xf numFmtId="0" fontId="6" fillId="36" borderId="10" xfId="54" applyFont="1" applyFill="1" applyBorder="1" applyAlignment="1">
      <alignment horizontal="left" vertical="center" wrapText="1"/>
      <protection/>
    </xf>
    <xf numFmtId="0" fontId="6" fillId="36" borderId="10" xfId="54" applyFont="1" applyFill="1" applyBorder="1" applyAlignment="1">
      <alignment horizontal="center" vertical="center"/>
      <protection/>
    </xf>
    <xf numFmtId="0" fontId="26" fillId="33" borderId="10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horizontal="right" vertical="center"/>
      <protection/>
    </xf>
    <xf numFmtId="0" fontId="6" fillId="33" borderId="0" xfId="54" applyFont="1" applyFill="1">
      <alignment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49" fontId="35" fillId="34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4" borderId="0" xfId="53" applyNumberFormat="1" applyFont="1" applyFill="1" applyAlignment="1" applyProtection="1">
      <alignment horizontal="center" vertical="center" wrapText="1"/>
      <protection locked="0"/>
    </xf>
    <xf numFmtId="0" fontId="7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3" fontId="7" fillId="36" borderId="10" xfId="54" applyNumberFormat="1" applyFont="1" applyFill="1" applyBorder="1" applyAlignment="1">
      <alignment horizontal="center" vertical="center" wrapText="1"/>
      <protection/>
    </xf>
    <xf numFmtId="49" fontId="7" fillId="36" borderId="10" xfId="54" applyNumberFormat="1" applyFont="1" applyFill="1" applyBorder="1" applyAlignment="1">
      <alignment vertical="center" wrapText="1"/>
      <protection/>
    </xf>
    <xf numFmtId="4" fontId="10" fillId="33" borderId="18" xfId="54" applyNumberFormat="1" applyFont="1" applyFill="1" applyBorder="1">
      <alignment/>
      <protection/>
    </xf>
    <xf numFmtId="4" fontId="6" fillId="36" borderId="10" xfId="54" applyNumberFormat="1" applyFont="1" applyFill="1" applyBorder="1" applyAlignment="1">
      <alignment vertical="center"/>
      <protection/>
    </xf>
    <xf numFmtId="4" fontId="26" fillId="33" borderId="10" xfId="54" applyNumberFormat="1" applyFont="1" applyFill="1" applyBorder="1" applyAlignment="1">
      <alignment vertical="center"/>
      <protection/>
    </xf>
    <xf numFmtId="0" fontId="8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174" fontId="11" fillId="36" borderId="10" xfId="54" applyNumberFormat="1" applyFont="1" applyFill="1" applyBorder="1" applyAlignment="1">
      <alignment vertical="center"/>
      <protection/>
    </xf>
    <xf numFmtId="0" fontId="7" fillId="35" borderId="0" xfId="0" applyFont="1" applyFill="1" applyAlignment="1" applyProtection="1">
      <alignment horizontal="left" vertical="center" wrapText="1"/>
      <protection locked="0"/>
    </xf>
    <xf numFmtId="0" fontId="6" fillId="0" borderId="0" xfId="55" applyFont="1" applyAlignment="1">
      <alignment vertical="center"/>
      <protection/>
    </xf>
    <xf numFmtId="0" fontId="22" fillId="36" borderId="10" xfId="55" applyFont="1" applyFill="1" applyBorder="1" applyAlignment="1">
      <alignment horizontal="center" vertical="center"/>
      <protection/>
    </xf>
    <xf numFmtId="167" fontId="22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167" fontId="23" fillId="36" borderId="10" xfId="55" applyNumberFormat="1" applyFont="1" applyFill="1" applyBorder="1" applyAlignment="1">
      <alignment horizontal="left" vertical="center" wrapText="1"/>
      <protection/>
    </xf>
    <xf numFmtId="167" fontId="23" fillId="36" borderId="10" xfId="55" applyNumberFormat="1" applyFont="1" applyFill="1" applyBorder="1" applyAlignment="1">
      <alignment vertical="center" wrapText="1"/>
      <protection/>
    </xf>
    <xf numFmtId="0" fontId="23" fillId="36" borderId="10" xfId="55" applyFont="1" applyFill="1" applyBorder="1" applyAlignment="1">
      <alignment vertical="center" wrapText="1"/>
      <protection/>
    </xf>
    <xf numFmtId="167" fontId="23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7" fillId="36" borderId="10" xfId="55" applyFont="1" applyFill="1" applyBorder="1" applyAlignment="1">
      <alignment vertical="center" wrapText="1"/>
      <protection/>
    </xf>
    <xf numFmtId="164" fontId="21" fillId="35" borderId="11" xfId="55" applyNumberFormat="1" applyFont="1" applyFill="1" applyBorder="1" applyAlignment="1">
      <alignment horizontal="left" vertical="center" wrapText="1"/>
      <protection/>
    </xf>
    <xf numFmtId="164" fontId="21" fillId="35" borderId="11" xfId="55" applyNumberFormat="1" applyFont="1" applyFill="1" applyBorder="1" applyAlignment="1">
      <alignment vertical="center" wrapText="1"/>
      <protection/>
    </xf>
    <xf numFmtId="0" fontId="21" fillId="35" borderId="11" xfId="55" applyFont="1" applyFill="1" applyBorder="1" applyAlignment="1">
      <alignment vertical="center" wrapText="1"/>
      <protection/>
    </xf>
    <xf numFmtId="164" fontId="21" fillId="35" borderId="11" xfId="55" applyNumberFormat="1" applyFont="1" applyFill="1" applyBorder="1" applyAlignment="1">
      <alignment vertical="center"/>
      <protection/>
    </xf>
    <xf numFmtId="168" fontId="21" fillId="35" borderId="11" xfId="55" applyNumberFormat="1" applyFont="1" applyFill="1" applyBorder="1" applyAlignment="1">
      <alignment vertical="center"/>
      <protection/>
    </xf>
    <xf numFmtId="0" fontId="7" fillId="35" borderId="11" xfId="55" applyFont="1" applyFill="1" applyBorder="1" applyAlignment="1">
      <alignment vertical="center" wrapText="1"/>
      <protection/>
    </xf>
    <xf numFmtId="0" fontId="13" fillId="35" borderId="11" xfId="55" applyFont="1" applyFill="1" applyBorder="1" applyAlignment="1">
      <alignment horizontal="center" vertical="center"/>
      <protection/>
    </xf>
    <xf numFmtId="167" fontId="7" fillId="36" borderId="10" xfId="55" applyNumberFormat="1" applyFont="1" applyFill="1" applyBorder="1" applyAlignment="1">
      <alignment vertical="center" wrapText="1"/>
      <protection/>
    </xf>
    <xf numFmtId="3" fontId="7" fillId="35" borderId="19" xfId="58" applyNumberFormat="1" applyFont="1" applyFill="1" applyBorder="1" applyAlignment="1">
      <alignment horizontal="center" vertical="center" wrapText="1"/>
      <protection/>
    </xf>
    <xf numFmtId="0" fontId="23" fillId="35" borderId="20" xfId="58" applyFont="1" applyFill="1" applyBorder="1" applyAlignment="1">
      <alignment vertical="center" wrapText="1"/>
      <protection/>
    </xf>
    <xf numFmtId="0" fontId="7" fillId="35" borderId="20" xfId="58" applyFont="1" applyFill="1" applyBorder="1" applyAlignment="1">
      <alignment vertical="center" wrapText="1"/>
      <protection/>
    </xf>
    <xf numFmtId="0" fontId="7" fillId="35" borderId="20" xfId="58" applyFont="1" applyFill="1" applyBorder="1" applyAlignment="1">
      <alignment horizontal="left" vertical="center" wrapText="1"/>
      <protection/>
    </xf>
    <xf numFmtId="3" fontId="7" fillId="35" borderId="21" xfId="58" applyNumberFormat="1" applyFont="1" applyFill="1" applyBorder="1" applyAlignment="1">
      <alignment horizontal="center" vertical="center" wrapText="1"/>
      <protection/>
    </xf>
    <xf numFmtId="0" fontId="7" fillId="35" borderId="22" xfId="58" applyFont="1" applyFill="1" applyBorder="1" applyAlignment="1">
      <alignment vertical="center" wrapText="1"/>
      <protection/>
    </xf>
    <xf numFmtId="0" fontId="24" fillId="36" borderId="10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0" fontId="63" fillId="0" borderId="0" xfId="55" applyFont="1" applyAlignment="1">
      <alignment vertical="center"/>
      <protection/>
    </xf>
    <xf numFmtId="167" fontId="10" fillId="33" borderId="10" xfId="54" applyNumberFormat="1" applyFont="1" applyFill="1" applyBorder="1" applyAlignment="1">
      <alignment horizontal="right" vertical="center" wrapText="1"/>
      <protection/>
    </xf>
    <xf numFmtId="0" fontId="6" fillId="33" borderId="10" xfId="54" applyFont="1" applyFill="1" applyBorder="1" applyAlignment="1">
      <alignment vertical="center"/>
      <protection/>
    </xf>
    <xf numFmtId="167" fontId="6" fillId="33" borderId="10" xfId="54" applyNumberFormat="1" applyFont="1" applyFill="1" applyBorder="1" applyAlignment="1">
      <alignment horizontal="right" vertical="center" wrapText="1"/>
      <protection/>
    </xf>
    <xf numFmtId="0" fontId="6" fillId="35" borderId="11" xfId="54" applyFont="1" applyFill="1" applyBorder="1" applyAlignment="1">
      <alignment horizontal="left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3" fontId="10" fillId="33" borderId="18" xfId="54" applyNumberFormat="1" applyFont="1" applyFill="1" applyBorder="1" applyAlignment="1">
      <alignment horizontal="right" vertical="center" wrapText="1"/>
      <protection/>
    </xf>
    <xf numFmtId="167" fontId="10" fillId="33" borderId="18" xfId="54" applyNumberFormat="1" applyFont="1" applyFill="1" applyBorder="1" applyAlignment="1">
      <alignment horizontal="right" vertical="center" wrapText="1"/>
      <protection/>
    </xf>
    <xf numFmtId="0" fontId="23" fillId="36" borderId="10" xfId="54" applyFont="1" applyFill="1" applyBorder="1" applyAlignment="1">
      <alignment horizontal="left" vertical="center" wrapText="1"/>
      <protection/>
    </xf>
    <xf numFmtId="0" fontId="6" fillId="36" borderId="10" xfId="54" applyFont="1" applyFill="1" applyBorder="1" applyAlignment="1">
      <alignment horizontal="center" vertical="center" wrapText="1"/>
      <protection/>
    </xf>
    <xf numFmtId="3" fontId="6" fillId="36" borderId="10" xfId="54" applyNumberFormat="1" applyFont="1" applyFill="1" applyBorder="1" applyAlignment="1">
      <alignment vertical="center"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37" fillId="0" borderId="0" xfId="54" applyFont="1">
      <alignment/>
      <protection/>
    </xf>
    <xf numFmtId="167" fontId="10" fillId="33" borderId="10" xfId="54" applyNumberFormat="1" applyFont="1" applyFill="1" applyBorder="1" applyAlignment="1">
      <alignment horizontal="center" vertical="center"/>
      <protection/>
    </xf>
    <xf numFmtId="167" fontId="10" fillId="33" borderId="10" xfId="54" applyNumberFormat="1" applyFont="1" applyFill="1" applyBorder="1" applyAlignment="1">
      <alignment vertical="center"/>
      <protection/>
    </xf>
    <xf numFmtId="0" fontId="10" fillId="33" borderId="10" xfId="54" applyFont="1" applyFill="1" applyBorder="1" applyAlignment="1">
      <alignment vertical="center"/>
      <protection/>
    </xf>
    <xf numFmtId="0" fontId="6" fillId="33" borderId="15" xfId="54" applyFont="1" applyFill="1" applyBorder="1" applyAlignment="1">
      <alignment horizontal="center" vertical="center"/>
      <protection/>
    </xf>
    <xf numFmtId="0" fontId="6" fillId="33" borderId="15" xfId="54" applyFont="1" applyFill="1" applyBorder="1" applyAlignment="1">
      <alignment vertical="center" wrapText="1"/>
      <protection/>
    </xf>
    <xf numFmtId="167" fontId="6" fillId="33" borderId="23" xfId="54" applyNumberFormat="1" applyFont="1" applyFill="1" applyBorder="1" applyAlignment="1">
      <alignment horizontal="center" vertical="center"/>
      <protection/>
    </xf>
    <xf numFmtId="167" fontId="6" fillId="33" borderId="23" xfId="54" applyNumberFormat="1" applyFont="1" applyFill="1" applyBorder="1" applyAlignment="1">
      <alignment vertical="center"/>
      <protection/>
    </xf>
    <xf numFmtId="0" fontId="6" fillId="33" borderId="23" xfId="54" applyFont="1" applyFill="1" applyBorder="1" applyAlignment="1">
      <alignment horizontal="center" vertical="center"/>
      <protection/>
    </xf>
    <xf numFmtId="0" fontId="6" fillId="33" borderId="23" xfId="54" applyFont="1" applyFill="1" applyBorder="1" applyAlignment="1">
      <alignment vertical="center" wrapText="1"/>
      <protection/>
    </xf>
    <xf numFmtId="167" fontId="6" fillId="36" borderId="23" xfId="54" applyNumberFormat="1" applyFont="1" applyFill="1" applyBorder="1" applyAlignment="1">
      <alignment horizontal="center" vertical="center"/>
      <protection/>
    </xf>
    <xf numFmtId="167" fontId="6" fillId="36" borderId="23" xfId="54" applyNumberFormat="1" applyFont="1" applyFill="1" applyBorder="1" applyAlignment="1">
      <alignment vertical="center"/>
      <protection/>
    </xf>
    <xf numFmtId="0" fontId="6" fillId="36" borderId="23" xfId="54" applyFont="1" applyFill="1" applyBorder="1" applyAlignment="1">
      <alignment horizontal="center" vertical="center"/>
      <protection/>
    </xf>
    <xf numFmtId="0" fontId="6" fillId="36" borderId="23" xfId="54" applyFont="1" applyFill="1" applyBorder="1" applyAlignment="1">
      <alignment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right" vertical="center"/>
      <protection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22" fillId="36" borderId="10" xfId="54" applyFont="1" applyFill="1" applyBorder="1" applyAlignment="1">
      <alignment horizontal="center" vertical="center" wrapText="1"/>
      <protection/>
    </xf>
    <xf numFmtId="49" fontId="4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17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8" borderId="0" xfId="0" applyFont="1" applyFill="1" applyAlignment="1">
      <alignment horizontal="left" vertical="top" wrapText="1"/>
    </xf>
    <xf numFmtId="167" fontId="8" fillId="36" borderId="10" xfId="55" applyNumberFormat="1" applyFont="1" applyFill="1" applyBorder="1" applyAlignment="1">
      <alignment vertical="center" wrapText="1"/>
      <protection/>
    </xf>
    <xf numFmtId="0" fontId="23" fillId="35" borderId="11" xfId="55" applyFont="1" applyFill="1" applyBorder="1" applyAlignment="1">
      <alignment vertical="center" wrapText="1"/>
      <protection/>
    </xf>
    <xf numFmtId="0" fontId="6" fillId="35" borderId="0" xfId="55" applyFont="1" applyFill="1" applyAlignment="1">
      <alignment vertical="center"/>
      <protection/>
    </xf>
    <xf numFmtId="167" fontId="7" fillId="35" borderId="0" xfId="55" applyNumberFormat="1" applyFont="1" applyFill="1" applyAlignment="1">
      <alignment vertical="center"/>
      <protection/>
    </xf>
    <xf numFmtId="49" fontId="27" fillId="36" borderId="10" xfId="55" applyNumberFormat="1" applyFont="1" applyFill="1" applyBorder="1" applyAlignment="1">
      <alignment horizontal="center" vertical="center" wrapText="1"/>
      <protection/>
    </xf>
    <xf numFmtId="49" fontId="8" fillId="36" borderId="10" xfId="55" applyNumberFormat="1" applyFont="1" applyFill="1" applyBorder="1" applyAlignment="1">
      <alignment horizontal="center" vertical="center" wrapText="1"/>
      <protection/>
    </xf>
    <xf numFmtId="0" fontId="11" fillId="36" borderId="10" xfId="54" applyFont="1" applyFill="1" applyBorder="1" applyAlignment="1">
      <alignment horizontal="left" vertical="center" wrapText="1"/>
      <protection/>
    </xf>
    <xf numFmtId="49" fontId="6" fillId="36" borderId="10" xfId="54" applyNumberFormat="1" applyFont="1" applyFill="1" applyBorder="1" applyAlignment="1">
      <alignment horizontal="center" vertical="center" wrapText="1"/>
      <protection/>
    </xf>
    <xf numFmtId="167" fontId="6" fillId="36" borderId="10" xfId="54" applyNumberFormat="1" applyFont="1" applyFill="1" applyBorder="1" applyAlignment="1">
      <alignment horizontal="right" vertical="center" wrapText="1"/>
      <protection/>
    </xf>
    <xf numFmtId="0" fontId="6" fillId="36" borderId="15" xfId="54" applyFont="1" applyFill="1" applyBorder="1" applyAlignment="1">
      <alignment horizontal="center" vertical="center"/>
      <protection/>
    </xf>
    <xf numFmtId="167" fontId="6" fillId="36" borderId="15" xfId="54" applyNumberFormat="1" applyFont="1" applyFill="1" applyBorder="1" applyAlignment="1">
      <alignment horizontal="center" vertical="center"/>
      <protection/>
    </xf>
    <xf numFmtId="167" fontId="6" fillId="36" borderId="15" xfId="54" applyNumberFormat="1" applyFont="1" applyFill="1" applyBorder="1" applyAlignment="1">
      <alignment vertical="center"/>
      <protection/>
    </xf>
    <xf numFmtId="39" fontId="86" fillId="38" borderId="24" xfId="0" applyNumberFormat="1" applyFont="1" applyFill="1" applyBorder="1" applyAlignment="1">
      <alignment horizontal="left" vertical="center" wrapText="1"/>
    </xf>
    <xf numFmtId="39" fontId="87" fillId="38" borderId="24" xfId="0" applyNumberFormat="1" applyFont="1" applyFill="1" applyBorder="1" applyAlignment="1">
      <alignment horizontal="left" vertical="center" wrapText="1"/>
    </xf>
    <xf numFmtId="0" fontId="88" fillId="38" borderId="24" xfId="0" applyFont="1" applyFill="1" applyBorder="1" applyAlignment="1">
      <alignment horizontal="center" vertical="center" wrapText="1"/>
    </xf>
    <xf numFmtId="0" fontId="87" fillId="38" borderId="24" xfId="0" applyFont="1" applyFill="1" applyBorder="1" applyAlignment="1">
      <alignment horizontal="center" vertical="center" wrapText="1"/>
    </xf>
    <xf numFmtId="174" fontId="16" fillId="36" borderId="10" xfId="54" applyNumberFormat="1" applyFont="1" applyFill="1" applyBorder="1" applyAlignment="1">
      <alignment vertical="center"/>
      <protection/>
    </xf>
    <xf numFmtId="49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0" xfId="0" applyNumberFormat="1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/>
      <protection locked="0"/>
    </xf>
    <xf numFmtId="49" fontId="41" fillId="37" borderId="25" xfId="0" applyNumberFormat="1" applyFont="1" applyFill="1" applyBorder="1" applyAlignment="1" applyProtection="1">
      <alignment horizontal="right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36" fillId="0" borderId="0" xfId="53" applyNumberFormat="1" applyFont="1" applyFill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0" fontId="89" fillId="38" borderId="24" xfId="0" applyFont="1" applyFill="1" applyBorder="1" applyAlignment="1">
      <alignment horizontal="center" vertical="center" wrapText="1"/>
    </xf>
    <xf numFmtId="0" fontId="88" fillId="38" borderId="24" xfId="0" applyFont="1" applyFill="1" applyBorder="1" applyAlignment="1">
      <alignment horizontal="left" vertical="center" wrapText="1"/>
    </xf>
    <xf numFmtId="39" fontId="86" fillId="38" borderId="24" xfId="0" applyNumberFormat="1" applyFont="1" applyFill="1" applyBorder="1" applyAlignment="1">
      <alignment horizontal="left" vertical="center" wrapText="1"/>
    </xf>
    <xf numFmtId="39" fontId="87" fillId="38" borderId="24" xfId="0" applyNumberFormat="1" applyFont="1" applyFill="1" applyBorder="1" applyAlignment="1">
      <alignment horizontal="left" vertical="center" wrapText="1"/>
    </xf>
    <xf numFmtId="0" fontId="88" fillId="38" borderId="24" xfId="0" applyFont="1" applyFill="1" applyBorder="1" applyAlignment="1">
      <alignment horizontal="center" vertical="center" wrapText="1"/>
    </xf>
    <xf numFmtId="0" fontId="87" fillId="38" borderId="24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14" fillId="34" borderId="0" xfId="53" applyFont="1" applyFill="1" applyAlignment="1" applyProtection="1">
      <alignment horizontal="center" vertical="center" wrapText="1" shrinkToFit="1"/>
      <protection locked="0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3" borderId="0" xfId="52" applyNumberFormat="1" applyFont="1" applyFill="1" applyBorder="1" applyAlignment="1" applyProtection="1">
      <alignment horizontal="right" vertical="top" wrapText="1"/>
      <protection locked="0"/>
    </xf>
    <xf numFmtId="0" fontId="25" fillId="33" borderId="0" xfId="54" applyFont="1" applyFill="1" applyAlignment="1">
      <alignment horizontal="center" vertical="center" wrapText="1"/>
      <protection/>
    </xf>
    <xf numFmtId="0" fontId="7" fillId="33" borderId="26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0" fontId="22" fillId="36" borderId="10" xfId="54" applyFont="1" applyFill="1" applyBorder="1" applyAlignment="1">
      <alignment horizontal="center" vertical="center" wrapText="1"/>
      <protection/>
    </xf>
    <xf numFmtId="0" fontId="66" fillId="36" borderId="10" xfId="54" applyFont="1" applyFill="1" applyBorder="1" applyAlignment="1">
      <alignment horizontal="center" vertical="center" wrapText="1"/>
      <protection/>
    </xf>
    <xf numFmtId="0" fontId="66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left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13" fillId="35" borderId="13" xfId="54" applyFont="1" applyFill="1" applyBorder="1" applyAlignment="1">
      <alignment horizontal="left" vertical="center" wrapText="1"/>
      <protection/>
    </xf>
    <xf numFmtId="0" fontId="13" fillId="35" borderId="12" xfId="54" applyFont="1" applyFill="1" applyBorder="1" applyAlignment="1">
      <alignment horizontal="left" vertical="center" wrapText="1"/>
      <protection/>
    </xf>
    <xf numFmtId="165" fontId="4" fillId="35" borderId="13" xfId="54" applyNumberFormat="1" applyFont="1" applyFill="1" applyBorder="1" applyAlignment="1">
      <alignment horizontal="center" vertical="center" wrapText="1"/>
      <protection/>
    </xf>
    <xf numFmtId="165" fontId="4" fillId="35" borderId="12" xfId="54" applyNumberFormat="1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166" fontId="8" fillId="36" borderId="10" xfId="54" applyNumberFormat="1" applyFont="1" applyFill="1" applyBorder="1" applyAlignment="1">
      <alignment horizontal="right" vertical="center" wrapText="1"/>
      <protection/>
    </xf>
    <xf numFmtId="0" fontId="7" fillId="33" borderId="0" xfId="54" applyFont="1" applyFill="1" applyAlignment="1">
      <alignment vertical="center" wrapText="1"/>
      <protection/>
    </xf>
    <xf numFmtId="4" fontId="8" fillId="36" borderId="10" xfId="54" applyNumberFormat="1" applyFont="1" applyFill="1" applyBorder="1" applyAlignment="1">
      <alignment horizontal="right" vertical="center" wrapText="1"/>
      <protection/>
    </xf>
    <xf numFmtId="0" fontId="7" fillId="33" borderId="27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horizontal="left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0" fontId="7" fillId="0" borderId="26" xfId="55" applyFont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22" fillId="36" borderId="10" xfId="55" applyFont="1" applyFill="1" applyBorder="1" applyAlignment="1">
      <alignment horizontal="center" vertical="center" wrapText="1"/>
      <protection/>
    </xf>
    <xf numFmtId="0" fontId="8" fillId="36" borderId="25" xfId="55" applyFont="1" applyFill="1" applyBorder="1" applyAlignment="1">
      <alignment horizontal="center" vertical="center" wrapText="1"/>
      <protection/>
    </xf>
    <xf numFmtId="0" fontId="66" fillId="36" borderId="10" xfId="55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/>
      <protection/>
    </xf>
    <xf numFmtId="0" fontId="9" fillId="33" borderId="0" xfId="54" applyFont="1" applyFill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6" fillId="0" borderId="10" xfId="54" applyFont="1" applyBorder="1" applyAlignment="1">
      <alignment horizontal="center" vertical="center"/>
      <protection/>
    </xf>
    <xf numFmtId="0" fontId="26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25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9" fillId="33" borderId="0" xfId="54" applyFont="1" applyFill="1" applyAlignment="1">
      <alignment horizontal="center" vertical="center" wrapText="1"/>
      <protection/>
    </xf>
    <xf numFmtId="0" fontId="34" fillId="33" borderId="10" xfId="54" applyFont="1" applyFill="1" applyBorder="1" applyAlignment="1">
      <alignment horizontal="left" vertical="center"/>
      <protection/>
    </xf>
    <xf numFmtId="0" fontId="26" fillId="33" borderId="10" xfId="54" applyFont="1" applyFill="1" applyBorder="1" applyAlignment="1">
      <alignment horizontal="center" vertical="center"/>
      <protection/>
    </xf>
    <xf numFmtId="0" fontId="25" fillId="0" borderId="0" xfId="54" applyFont="1" applyAlignment="1">
      <alignment horizontal="center" vertical="center" wrapText="1"/>
      <protection/>
    </xf>
    <xf numFmtId="0" fontId="38" fillId="0" borderId="0" xfId="54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4 2" xfId="57"/>
    <cellStyle name="Normalny 4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164</xdr:row>
      <xdr:rowOff>0</xdr:rowOff>
    </xdr:from>
    <xdr:to>
      <xdr:col>8</xdr:col>
      <xdr:colOff>476250</xdr:colOff>
      <xdr:row>164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66700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164</xdr:row>
      <xdr:rowOff>0</xdr:rowOff>
    </xdr:from>
    <xdr:to>
      <xdr:col>9</xdr:col>
      <xdr:colOff>476250</xdr:colOff>
      <xdr:row>164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66700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167</xdr:row>
      <xdr:rowOff>0</xdr:rowOff>
    </xdr:from>
    <xdr:to>
      <xdr:col>8</xdr:col>
      <xdr:colOff>476250</xdr:colOff>
      <xdr:row>167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72034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476250</xdr:colOff>
      <xdr:row>167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72034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70"/>
  <sheetViews>
    <sheetView showGridLines="0" tabSelected="1" zoomScalePageLayoutView="0" workbookViewId="0" topLeftCell="A1">
      <selection activeCell="W5" sqref="W5"/>
    </sheetView>
  </sheetViews>
  <sheetFormatPr defaultColWidth="9.33203125" defaultRowHeight="11.25"/>
  <cols>
    <col min="1" max="1" width="7.33203125" style="111" customWidth="1"/>
    <col min="2" max="2" width="6.66015625" style="111" customWidth="1"/>
    <col min="3" max="3" width="9.83203125" style="111" customWidth="1"/>
    <col min="4" max="4" width="5" style="111" customWidth="1"/>
    <col min="5" max="5" width="4.33203125" style="111" customWidth="1"/>
    <col min="6" max="6" width="21" style="111" customWidth="1"/>
    <col min="7" max="7" width="9.33203125" style="111" customWidth="1"/>
    <col min="8" max="8" width="9.66015625" style="111" customWidth="1"/>
    <col min="9" max="9" width="12.16015625" style="111" customWidth="1"/>
    <col min="10" max="10" width="8.16015625" style="111" customWidth="1"/>
    <col min="11" max="11" width="19.16015625" style="111" customWidth="1"/>
    <col min="12" max="12" width="20.5" style="111" customWidth="1"/>
    <col min="13" max="13" width="5.66015625" style="111" customWidth="1"/>
    <col min="14" max="14" width="9" style="111" customWidth="1"/>
    <col min="15" max="15" width="2.66015625" style="111" customWidth="1"/>
    <col min="16" max="16" width="4.66015625" style="111" customWidth="1"/>
    <col min="17" max="17" width="0.65625" style="111" customWidth="1"/>
    <col min="18" max="16384" width="9.33203125" style="111" customWidth="1"/>
  </cols>
  <sheetData>
    <row r="1" spans="1:17" ht="36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226" t="s">
        <v>538</v>
      </c>
      <c r="L1" s="226"/>
      <c r="M1" s="226"/>
      <c r="N1" s="226"/>
      <c r="O1" s="226"/>
      <c r="P1" s="226"/>
      <c r="Q1" s="113"/>
    </row>
    <row r="2" spans="1:17" ht="16.5" customHeight="1">
      <c r="A2" s="227" t="s">
        <v>319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113"/>
    </row>
    <row r="3" spans="1:17" ht="13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 t="s">
        <v>0</v>
      </c>
      <c r="O3" s="229"/>
      <c r="P3" s="229"/>
      <c r="Q3" s="113"/>
    </row>
    <row r="4" spans="1:17" ht="6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3"/>
    </row>
    <row r="5" spans="1:17" ht="34.5" customHeight="1">
      <c r="A5" s="112"/>
      <c r="B5" s="184" t="s">
        <v>1</v>
      </c>
      <c r="C5" s="184" t="s">
        <v>2</v>
      </c>
      <c r="D5" s="228" t="s">
        <v>275</v>
      </c>
      <c r="E5" s="228"/>
      <c r="F5" s="228" t="s">
        <v>3</v>
      </c>
      <c r="G5" s="228"/>
      <c r="H5" s="228"/>
      <c r="I5" s="228" t="s">
        <v>318</v>
      </c>
      <c r="J5" s="228"/>
      <c r="K5" s="184" t="s">
        <v>317</v>
      </c>
      <c r="L5" s="184" t="s">
        <v>316</v>
      </c>
      <c r="M5" s="228" t="s">
        <v>315</v>
      </c>
      <c r="N5" s="228"/>
      <c r="O5" s="228"/>
      <c r="P5" s="228"/>
      <c r="Q5" s="228"/>
    </row>
    <row r="6" spans="1:17" ht="11.25" customHeight="1">
      <c r="A6" s="112"/>
      <c r="B6" s="191" t="s">
        <v>4</v>
      </c>
      <c r="C6" s="191" t="s">
        <v>5</v>
      </c>
      <c r="D6" s="220" t="s">
        <v>6</v>
      </c>
      <c r="E6" s="220"/>
      <c r="F6" s="220" t="s">
        <v>7</v>
      </c>
      <c r="G6" s="220"/>
      <c r="H6" s="220"/>
      <c r="I6" s="220" t="s">
        <v>8</v>
      </c>
      <c r="J6" s="220"/>
      <c r="K6" s="191" t="s">
        <v>37</v>
      </c>
      <c r="L6" s="191" t="s">
        <v>38</v>
      </c>
      <c r="M6" s="220" t="s">
        <v>39</v>
      </c>
      <c r="N6" s="220"/>
      <c r="O6" s="220"/>
      <c r="P6" s="220"/>
      <c r="Q6" s="220"/>
    </row>
    <row r="7" spans="1:17" ht="18.75" customHeight="1">
      <c r="A7" s="112"/>
      <c r="B7" s="215" t="s">
        <v>300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9.5" customHeight="1">
      <c r="A8" s="112"/>
      <c r="B8" s="191" t="s">
        <v>314</v>
      </c>
      <c r="C8" s="192"/>
      <c r="D8" s="219"/>
      <c r="E8" s="219"/>
      <c r="F8" s="221" t="s">
        <v>377</v>
      </c>
      <c r="G8" s="221"/>
      <c r="H8" s="221"/>
      <c r="I8" s="225" t="s">
        <v>378</v>
      </c>
      <c r="J8" s="225"/>
      <c r="K8" s="193" t="s">
        <v>420</v>
      </c>
      <c r="L8" s="193" t="s">
        <v>383</v>
      </c>
      <c r="M8" s="225" t="s">
        <v>378</v>
      </c>
      <c r="N8" s="225"/>
      <c r="O8" s="225"/>
      <c r="P8" s="225"/>
      <c r="Q8" s="225"/>
    </row>
    <row r="9" spans="1:17" ht="27.75" customHeight="1">
      <c r="A9" s="112"/>
      <c r="B9" s="184"/>
      <c r="C9" s="192"/>
      <c r="D9" s="219"/>
      <c r="E9" s="219"/>
      <c r="F9" s="221" t="s">
        <v>296</v>
      </c>
      <c r="G9" s="221"/>
      <c r="H9" s="221"/>
      <c r="I9" s="225" t="s">
        <v>295</v>
      </c>
      <c r="J9" s="225"/>
      <c r="K9" s="193" t="s">
        <v>295</v>
      </c>
      <c r="L9" s="193" t="s">
        <v>295</v>
      </c>
      <c r="M9" s="225" t="s">
        <v>295</v>
      </c>
      <c r="N9" s="225"/>
      <c r="O9" s="225"/>
      <c r="P9" s="225"/>
      <c r="Q9" s="225"/>
    </row>
    <row r="10" spans="1:17" ht="21.75" customHeight="1">
      <c r="A10" s="112"/>
      <c r="B10" s="192"/>
      <c r="C10" s="191" t="s">
        <v>313</v>
      </c>
      <c r="D10" s="219"/>
      <c r="E10" s="219"/>
      <c r="F10" s="221" t="s">
        <v>379</v>
      </c>
      <c r="G10" s="221"/>
      <c r="H10" s="221"/>
      <c r="I10" s="225" t="s">
        <v>380</v>
      </c>
      <c r="J10" s="225"/>
      <c r="K10" s="193" t="s">
        <v>420</v>
      </c>
      <c r="L10" s="193" t="s">
        <v>383</v>
      </c>
      <c r="M10" s="225" t="s">
        <v>380</v>
      </c>
      <c r="N10" s="225"/>
      <c r="O10" s="225"/>
      <c r="P10" s="225"/>
      <c r="Q10" s="225"/>
    </row>
    <row r="11" spans="1:17" ht="28.5" customHeight="1">
      <c r="A11" s="112"/>
      <c r="B11" s="192"/>
      <c r="C11" s="184"/>
      <c r="D11" s="219"/>
      <c r="E11" s="219"/>
      <c r="F11" s="221" t="s">
        <v>296</v>
      </c>
      <c r="G11" s="221"/>
      <c r="H11" s="221"/>
      <c r="I11" s="225" t="s">
        <v>295</v>
      </c>
      <c r="J11" s="225"/>
      <c r="K11" s="193" t="s">
        <v>295</v>
      </c>
      <c r="L11" s="193" t="s">
        <v>295</v>
      </c>
      <c r="M11" s="225" t="s">
        <v>295</v>
      </c>
      <c r="N11" s="225"/>
      <c r="O11" s="225"/>
      <c r="P11" s="225"/>
      <c r="Q11" s="225"/>
    </row>
    <row r="12" spans="1:17" ht="30.75" customHeight="1">
      <c r="A12" s="112"/>
      <c r="B12" s="192"/>
      <c r="C12" s="192"/>
      <c r="D12" s="220" t="s">
        <v>381</v>
      </c>
      <c r="E12" s="220"/>
      <c r="F12" s="221" t="s">
        <v>382</v>
      </c>
      <c r="G12" s="221"/>
      <c r="H12" s="221"/>
      <c r="I12" s="225" t="s">
        <v>383</v>
      </c>
      <c r="J12" s="225"/>
      <c r="K12" s="193" t="s">
        <v>420</v>
      </c>
      <c r="L12" s="193" t="s">
        <v>295</v>
      </c>
      <c r="M12" s="225" t="s">
        <v>295</v>
      </c>
      <c r="N12" s="225"/>
      <c r="O12" s="225"/>
      <c r="P12" s="225"/>
      <c r="Q12" s="225"/>
    </row>
    <row r="13" spans="1:17" ht="39" customHeight="1">
      <c r="A13" s="112"/>
      <c r="B13" s="192"/>
      <c r="C13" s="192"/>
      <c r="D13" s="220" t="s">
        <v>421</v>
      </c>
      <c r="E13" s="220"/>
      <c r="F13" s="221" t="s">
        <v>422</v>
      </c>
      <c r="G13" s="221"/>
      <c r="H13" s="221"/>
      <c r="I13" s="225" t="s">
        <v>295</v>
      </c>
      <c r="J13" s="225"/>
      <c r="K13" s="193" t="s">
        <v>295</v>
      </c>
      <c r="L13" s="193" t="s">
        <v>383</v>
      </c>
      <c r="M13" s="225" t="s">
        <v>383</v>
      </c>
      <c r="N13" s="225"/>
      <c r="O13" s="225"/>
      <c r="P13" s="225"/>
      <c r="Q13" s="225"/>
    </row>
    <row r="14" spans="1:17" ht="23.25" customHeight="1">
      <c r="A14" s="112"/>
      <c r="B14" s="191" t="s">
        <v>10</v>
      </c>
      <c r="C14" s="192"/>
      <c r="D14" s="219"/>
      <c r="E14" s="219"/>
      <c r="F14" s="221" t="s">
        <v>423</v>
      </c>
      <c r="G14" s="221"/>
      <c r="H14" s="221"/>
      <c r="I14" s="225" t="s">
        <v>424</v>
      </c>
      <c r="J14" s="225"/>
      <c r="K14" s="193" t="s">
        <v>295</v>
      </c>
      <c r="L14" s="193" t="s">
        <v>425</v>
      </c>
      <c r="M14" s="225" t="s">
        <v>426</v>
      </c>
      <c r="N14" s="225"/>
      <c r="O14" s="225"/>
      <c r="P14" s="225"/>
      <c r="Q14" s="225"/>
    </row>
    <row r="15" spans="1:17" ht="29.25" customHeight="1">
      <c r="A15" s="112"/>
      <c r="B15" s="184"/>
      <c r="C15" s="192"/>
      <c r="D15" s="219"/>
      <c r="E15" s="219"/>
      <c r="F15" s="221" t="s">
        <v>296</v>
      </c>
      <c r="G15" s="221"/>
      <c r="H15" s="221"/>
      <c r="I15" s="225" t="s">
        <v>427</v>
      </c>
      <c r="J15" s="225"/>
      <c r="K15" s="193" t="s">
        <v>295</v>
      </c>
      <c r="L15" s="193" t="s">
        <v>295</v>
      </c>
      <c r="M15" s="225" t="s">
        <v>427</v>
      </c>
      <c r="N15" s="225"/>
      <c r="O15" s="225"/>
      <c r="P15" s="225"/>
      <c r="Q15" s="225"/>
    </row>
    <row r="16" spans="1:17" ht="21" customHeight="1">
      <c r="A16" s="112"/>
      <c r="B16" s="192"/>
      <c r="C16" s="191" t="s">
        <v>428</v>
      </c>
      <c r="D16" s="219"/>
      <c r="E16" s="219"/>
      <c r="F16" s="221" t="s">
        <v>429</v>
      </c>
      <c r="G16" s="221"/>
      <c r="H16" s="221"/>
      <c r="I16" s="225" t="s">
        <v>424</v>
      </c>
      <c r="J16" s="225"/>
      <c r="K16" s="193" t="s">
        <v>295</v>
      </c>
      <c r="L16" s="193" t="s">
        <v>425</v>
      </c>
      <c r="M16" s="225" t="s">
        <v>426</v>
      </c>
      <c r="N16" s="225"/>
      <c r="O16" s="225"/>
      <c r="P16" s="225"/>
      <c r="Q16" s="225"/>
    </row>
    <row r="17" spans="1:17" ht="32.25" customHeight="1">
      <c r="A17" s="112"/>
      <c r="B17" s="192"/>
      <c r="C17" s="184"/>
      <c r="D17" s="219"/>
      <c r="E17" s="219"/>
      <c r="F17" s="221" t="s">
        <v>296</v>
      </c>
      <c r="G17" s="221"/>
      <c r="H17" s="221"/>
      <c r="I17" s="225" t="s">
        <v>427</v>
      </c>
      <c r="J17" s="225"/>
      <c r="K17" s="193" t="s">
        <v>295</v>
      </c>
      <c r="L17" s="193" t="s">
        <v>295</v>
      </c>
      <c r="M17" s="225" t="s">
        <v>427</v>
      </c>
      <c r="N17" s="225"/>
      <c r="O17" s="225"/>
      <c r="P17" s="225"/>
      <c r="Q17" s="225"/>
    </row>
    <row r="18" spans="1:17" ht="20.25" customHeight="1">
      <c r="A18" s="112"/>
      <c r="B18" s="192"/>
      <c r="C18" s="192"/>
      <c r="D18" s="220" t="s">
        <v>327</v>
      </c>
      <c r="E18" s="220"/>
      <c r="F18" s="221" t="s">
        <v>328</v>
      </c>
      <c r="G18" s="221"/>
      <c r="H18" s="221"/>
      <c r="I18" s="225" t="s">
        <v>430</v>
      </c>
      <c r="J18" s="225"/>
      <c r="K18" s="193" t="s">
        <v>295</v>
      </c>
      <c r="L18" s="193" t="s">
        <v>425</v>
      </c>
      <c r="M18" s="225" t="s">
        <v>431</v>
      </c>
      <c r="N18" s="225"/>
      <c r="O18" s="225"/>
      <c r="P18" s="225"/>
      <c r="Q18" s="225"/>
    </row>
    <row r="19" spans="1:17" ht="30" customHeight="1">
      <c r="A19" s="112"/>
      <c r="B19" s="191" t="s">
        <v>432</v>
      </c>
      <c r="C19" s="192"/>
      <c r="D19" s="219"/>
      <c r="E19" s="219"/>
      <c r="F19" s="221" t="s">
        <v>433</v>
      </c>
      <c r="G19" s="221"/>
      <c r="H19" s="221"/>
      <c r="I19" s="225" t="s">
        <v>434</v>
      </c>
      <c r="J19" s="225"/>
      <c r="K19" s="193" t="s">
        <v>295</v>
      </c>
      <c r="L19" s="193" t="s">
        <v>435</v>
      </c>
      <c r="M19" s="225" t="s">
        <v>436</v>
      </c>
      <c r="N19" s="225"/>
      <c r="O19" s="225"/>
      <c r="P19" s="225"/>
      <c r="Q19" s="225"/>
    </row>
    <row r="20" spans="1:17" ht="25.5" customHeight="1">
      <c r="A20" s="112"/>
      <c r="B20" s="184"/>
      <c r="C20" s="192"/>
      <c r="D20" s="219"/>
      <c r="E20" s="219"/>
      <c r="F20" s="221" t="s">
        <v>296</v>
      </c>
      <c r="G20" s="221"/>
      <c r="H20" s="221"/>
      <c r="I20" s="225" t="s">
        <v>295</v>
      </c>
      <c r="J20" s="225"/>
      <c r="K20" s="193" t="s">
        <v>295</v>
      </c>
      <c r="L20" s="193" t="s">
        <v>295</v>
      </c>
      <c r="M20" s="225" t="s">
        <v>295</v>
      </c>
      <c r="N20" s="225"/>
      <c r="O20" s="225"/>
      <c r="P20" s="225"/>
      <c r="Q20" s="225"/>
    </row>
    <row r="21" spans="1:17" ht="28.5" customHeight="1">
      <c r="A21" s="112"/>
      <c r="B21" s="192"/>
      <c r="C21" s="191" t="s">
        <v>437</v>
      </c>
      <c r="D21" s="219"/>
      <c r="E21" s="219"/>
      <c r="F21" s="221" t="s">
        <v>438</v>
      </c>
      <c r="G21" s="221"/>
      <c r="H21" s="221"/>
      <c r="I21" s="225" t="s">
        <v>434</v>
      </c>
      <c r="J21" s="225"/>
      <c r="K21" s="193" t="s">
        <v>295</v>
      </c>
      <c r="L21" s="193" t="s">
        <v>435</v>
      </c>
      <c r="M21" s="225" t="s">
        <v>436</v>
      </c>
      <c r="N21" s="225"/>
      <c r="O21" s="225"/>
      <c r="P21" s="225"/>
      <c r="Q21" s="225"/>
    </row>
    <row r="22" spans="2:17" ht="30" customHeight="1">
      <c r="B22" s="192"/>
      <c r="C22" s="184"/>
      <c r="D22" s="219"/>
      <c r="E22" s="219"/>
      <c r="F22" s="221" t="s">
        <v>296</v>
      </c>
      <c r="G22" s="221"/>
      <c r="H22" s="221"/>
      <c r="I22" s="225" t="s">
        <v>295</v>
      </c>
      <c r="J22" s="225"/>
      <c r="K22" s="193" t="s">
        <v>295</v>
      </c>
      <c r="L22" s="193" t="s">
        <v>295</v>
      </c>
      <c r="M22" s="225" t="s">
        <v>295</v>
      </c>
      <c r="N22" s="225"/>
      <c r="O22" s="225"/>
      <c r="P22" s="225"/>
      <c r="Q22" s="225"/>
    </row>
    <row r="23" spans="2:17" ht="24" customHeight="1">
      <c r="B23" s="192"/>
      <c r="C23" s="192"/>
      <c r="D23" s="220" t="s">
        <v>302</v>
      </c>
      <c r="E23" s="220"/>
      <c r="F23" s="221" t="s">
        <v>301</v>
      </c>
      <c r="G23" s="221"/>
      <c r="H23" s="221"/>
      <c r="I23" s="225" t="s">
        <v>439</v>
      </c>
      <c r="J23" s="225"/>
      <c r="K23" s="193" t="s">
        <v>295</v>
      </c>
      <c r="L23" s="193" t="s">
        <v>435</v>
      </c>
      <c r="M23" s="225" t="s">
        <v>440</v>
      </c>
      <c r="N23" s="225"/>
      <c r="O23" s="225"/>
      <c r="P23" s="225"/>
      <c r="Q23" s="225"/>
    </row>
    <row r="24" spans="2:17" ht="27.75" customHeight="1">
      <c r="B24" s="191" t="s">
        <v>335</v>
      </c>
      <c r="C24" s="192"/>
      <c r="D24" s="219"/>
      <c r="E24" s="219"/>
      <c r="F24" s="221" t="s">
        <v>336</v>
      </c>
      <c r="G24" s="221"/>
      <c r="H24" s="221"/>
      <c r="I24" s="225" t="s">
        <v>384</v>
      </c>
      <c r="J24" s="225"/>
      <c r="K24" s="193" t="s">
        <v>295</v>
      </c>
      <c r="L24" s="193" t="s">
        <v>441</v>
      </c>
      <c r="M24" s="225" t="s">
        <v>442</v>
      </c>
      <c r="N24" s="225"/>
      <c r="O24" s="225"/>
      <c r="P24" s="225"/>
      <c r="Q24" s="225"/>
    </row>
    <row r="25" spans="2:17" ht="30" customHeight="1">
      <c r="B25" s="184"/>
      <c r="C25" s="192"/>
      <c r="D25" s="219"/>
      <c r="E25" s="219"/>
      <c r="F25" s="221" t="s">
        <v>296</v>
      </c>
      <c r="G25" s="221"/>
      <c r="H25" s="221"/>
      <c r="I25" s="225" t="s">
        <v>295</v>
      </c>
      <c r="J25" s="225"/>
      <c r="K25" s="193" t="s">
        <v>295</v>
      </c>
      <c r="L25" s="193" t="s">
        <v>295</v>
      </c>
      <c r="M25" s="225" t="s">
        <v>295</v>
      </c>
      <c r="N25" s="225"/>
      <c r="O25" s="225"/>
      <c r="P25" s="225"/>
      <c r="Q25" s="225"/>
    </row>
    <row r="26" spans="2:17" ht="28.5" customHeight="1">
      <c r="B26" s="192"/>
      <c r="C26" s="191" t="s">
        <v>337</v>
      </c>
      <c r="D26" s="219"/>
      <c r="E26" s="219"/>
      <c r="F26" s="221" t="s">
        <v>338</v>
      </c>
      <c r="G26" s="221"/>
      <c r="H26" s="221"/>
      <c r="I26" s="225" t="s">
        <v>384</v>
      </c>
      <c r="J26" s="225"/>
      <c r="K26" s="193" t="s">
        <v>295</v>
      </c>
      <c r="L26" s="193" t="s">
        <v>441</v>
      </c>
      <c r="M26" s="225" t="s">
        <v>442</v>
      </c>
      <c r="N26" s="225"/>
      <c r="O26" s="225"/>
      <c r="P26" s="225"/>
      <c r="Q26" s="225"/>
    </row>
    <row r="27" spans="2:17" ht="30.75" customHeight="1">
      <c r="B27" s="192"/>
      <c r="C27" s="184"/>
      <c r="D27" s="219"/>
      <c r="E27" s="219"/>
      <c r="F27" s="221" t="s">
        <v>296</v>
      </c>
      <c r="G27" s="221"/>
      <c r="H27" s="221"/>
      <c r="I27" s="225" t="s">
        <v>295</v>
      </c>
      <c r="J27" s="225"/>
      <c r="K27" s="193" t="s">
        <v>295</v>
      </c>
      <c r="L27" s="193" t="s">
        <v>295</v>
      </c>
      <c r="M27" s="225" t="s">
        <v>295</v>
      </c>
      <c r="N27" s="225"/>
      <c r="O27" s="225"/>
      <c r="P27" s="225"/>
      <c r="Q27" s="225"/>
    </row>
    <row r="28" spans="2:17" ht="33.75" customHeight="1">
      <c r="B28" s="192"/>
      <c r="C28" s="192"/>
      <c r="D28" s="220" t="s">
        <v>327</v>
      </c>
      <c r="E28" s="220"/>
      <c r="F28" s="221" t="s">
        <v>328</v>
      </c>
      <c r="G28" s="221"/>
      <c r="H28" s="221"/>
      <c r="I28" s="225" t="s">
        <v>385</v>
      </c>
      <c r="J28" s="225"/>
      <c r="K28" s="193" t="s">
        <v>295</v>
      </c>
      <c r="L28" s="193" t="s">
        <v>441</v>
      </c>
      <c r="M28" s="225" t="s">
        <v>443</v>
      </c>
      <c r="N28" s="225"/>
      <c r="O28" s="225"/>
      <c r="P28" s="225"/>
      <c r="Q28" s="225"/>
    </row>
    <row r="29" spans="2:17" ht="33" customHeight="1">
      <c r="B29" s="191" t="s">
        <v>444</v>
      </c>
      <c r="C29" s="192"/>
      <c r="D29" s="219"/>
      <c r="E29" s="219"/>
      <c r="F29" s="221" t="s">
        <v>445</v>
      </c>
      <c r="G29" s="221"/>
      <c r="H29" s="221"/>
      <c r="I29" s="225" t="s">
        <v>446</v>
      </c>
      <c r="J29" s="225"/>
      <c r="K29" s="193" t="s">
        <v>295</v>
      </c>
      <c r="L29" s="193" t="s">
        <v>447</v>
      </c>
      <c r="M29" s="225" t="s">
        <v>448</v>
      </c>
      <c r="N29" s="225"/>
      <c r="O29" s="225"/>
      <c r="P29" s="225"/>
      <c r="Q29" s="225"/>
    </row>
    <row r="30" spans="2:17" ht="29.25" customHeight="1">
      <c r="B30" s="184"/>
      <c r="C30" s="192"/>
      <c r="D30" s="219"/>
      <c r="E30" s="219"/>
      <c r="F30" s="221" t="s">
        <v>296</v>
      </c>
      <c r="G30" s="221"/>
      <c r="H30" s="221"/>
      <c r="I30" s="225" t="s">
        <v>295</v>
      </c>
      <c r="J30" s="225"/>
      <c r="K30" s="193" t="s">
        <v>295</v>
      </c>
      <c r="L30" s="193" t="s">
        <v>295</v>
      </c>
      <c r="M30" s="225" t="s">
        <v>295</v>
      </c>
      <c r="N30" s="225"/>
      <c r="O30" s="225"/>
      <c r="P30" s="225"/>
      <c r="Q30" s="225"/>
    </row>
    <row r="31" spans="2:17" ht="30" customHeight="1">
      <c r="B31" s="192"/>
      <c r="C31" s="191" t="s">
        <v>449</v>
      </c>
      <c r="D31" s="219"/>
      <c r="E31" s="219"/>
      <c r="F31" s="221" t="s">
        <v>450</v>
      </c>
      <c r="G31" s="221"/>
      <c r="H31" s="221"/>
      <c r="I31" s="225" t="s">
        <v>451</v>
      </c>
      <c r="J31" s="225"/>
      <c r="K31" s="193" t="s">
        <v>295</v>
      </c>
      <c r="L31" s="193" t="s">
        <v>447</v>
      </c>
      <c r="M31" s="225" t="s">
        <v>452</v>
      </c>
      <c r="N31" s="225"/>
      <c r="O31" s="225"/>
      <c r="P31" s="225"/>
      <c r="Q31" s="225"/>
    </row>
    <row r="32" spans="2:17" ht="30" customHeight="1">
      <c r="B32" s="192"/>
      <c r="C32" s="184"/>
      <c r="D32" s="219"/>
      <c r="E32" s="219"/>
      <c r="F32" s="221" t="s">
        <v>296</v>
      </c>
      <c r="G32" s="221"/>
      <c r="H32" s="221"/>
      <c r="I32" s="225" t="s">
        <v>295</v>
      </c>
      <c r="J32" s="225"/>
      <c r="K32" s="193" t="s">
        <v>295</v>
      </c>
      <c r="L32" s="193" t="s">
        <v>295</v>
      </c>
      <c r="M32" s="225" t="s">
        <v>295</v>
      </c>
      <c r="N32" s="225"/>
      <c r="O32" s="225"/>
      <c r="P32" s="225"/>
      <c r="Q32" s="225"/>
    </row>
    <row r="33" spans="2:17" ht="17.25" customHeight="1">
      <c r="B33" s="192"/>
      <c r="C33" s="192"/>
      <c r="D33" s="220" t="s">
        <v>302</v>
      </c>
      <c r="E33" s="220"/>
      <c r="F33" s="221" t="s">
        <v>301</v>
      </c>
      <c r="G33" s="221"/>
      <c r="H33" s="221"/>
      <c r="I33" s="225" t="s">
        <v>453</v>
      </c>
      <c r="J33" s="225"/>
      <c r="K33" s="193" t="s">
        <v>295</v>
      </c>
      <c r="L33" s="193" t="s">
        <v>447</v>
      </c>
      <c r="M33" s="225" t="s">
        <v>454</v>
      </c>
      <c r="N33" s="225"/>
      <c r="O33" s="225"/>
      <c r="P33" s="225"/>
      <c r="Q33" s="225"/>
    </row>
    <row r="34" spans="2:17" ht="27" customHeight="1">
      <c r="B34" s="191" t="s">
        <v>312</v>
      </c>
      <c r="C34" s="192"/>
      <c r="D34" s="219"/>
      <c r="E34" s="219"/>
      <c r="F34" s="221" t="s">
        <v>311</v>
      </c>
      <c r="G34" s="221"/>
      <c r="H34" s="221"/>
      <c r="I34" s="225" t="s">
        <v>386</v>
      </c>
      <c r="J34" s="225"/>
      <c r="K34" s="193" t="s">
        <v>295</v>
      </c>
      <c r="L34" s="193" t="s">
        <v>455</v>
      </c>
      <c r="M34" s="225" t="s">
        <v>456</v>
      </c>
      <c r="N34" s="225"/>
      <c r="O34" s="225"/>
      <c r="P34" s="225"/>
      <c r="Q34" s="225"/>
    </row>
    <row r="35" spans="2:17" ht="30" customHeight="1">
      <c r="B35" s="184"/>
      <c r="C35" s="192"/>
      <c r="D35" s="219"/>
      <c r="E35" s="219"/>
      <c r="F35" s="221" t="s">
        <v>296</v>
      </c>
      <c r="G35" s="221"/>
      <c r="H35" s="221"/>
      <c r="I35" s="225" t="s">
        <v>295</v>
      </c>
      <c r="J35" s="225"/>
      <c r="K35" s="193" t="s">
        <v>295</v>
      </c>
      <c r="L35" s="193" t="s">
        <v>295</v>
      </c>
      <c r="M35" s="225" t="s">
        <v>295</v>
      </c>
      <c r="N35" s="225"/>
      <c r="O35" s="225"/>
      <c r="P35" s="225"/>
      <c r="Q35" s="225"/>
    </row>
    <row r="36" spans="2:17" ht="26.25" customHeight="1">
      <c r="B36" s="192"/>
      <c r="C36" s="191" t="s">
        <v>457</v>
      </c>
      <c r="D36" s="219"/>
      <c r="E36" s="219"/>
      <c r="F36" s="221" t="s">
        <v>458</v>
      </c>
      <c r="G36" s="221"/>
      <c r="H36" s="221"/>
      <c r="I36" s="225" t="s">
        <v>459</v>
      </c>
      <c r="J36" s="225"/>
      <c r="K36" s="193" t="s">
        <v>295</v>
      </c>
      <c r="L36" s="193" t="s">
        <v>455</v>
      </c>
      <c r="M36" s="225" t="s">
        <v>460</v>
      </c>
      <c r="N36" s="225"/>
      <c r="O36" s="225"/>
      <c r="P36" s="225"/>
      <c r="Q36" s="225"/>
    </row>
    <row r="37" spans="2:17" ht="27" customHeight="1">
      <c r="B37" s="192"/>
      <c r="C37" s="184"/>
      <c r="D37" s="219"/>
      <c r="E37" s="219"/>
      <c r="F37" s="221" t="s">
        <v>296</v>
      </c>
      <c r="G37" s="221"/>
      <c r="H37" s="221"/>
      <c r="I37" s="225" t="s">
        <v>295</v>
      </c>
      <c r="J37" s="225"/>
      <c r="K37" s="193" t="s">
        <v>295</v>
      </c>
      <c r="L37" s="193" t="s">
        <v>295</v>
      </c>
      <c r="M37" s="225" t="s">
        <v>295</v>
      </c>
      <c r="N37" s="225"/>
      <c r="O37" s="225"/>
      <c r="P37" s="225"/>
      <c r="Q37" s="225"/>
    </row>
    <row r="38" spans="2:17" ht="20.25" customHeight="1">
      <c r="B38" s="192"/>
      <c r="C38" s="192"/>
      <c r="D38" s="220" t="s">
        <v>461</v>
      </c>
      <c r="E38" s="220"/>
      <c r="F38" s="221" t="s">
        <v>462</v>
      </c>
      <c r="G38" s="221"/>
      <c r="H38" s="221"/>
      <c r="I38" s="225" t="s">
        <v>459</v>
      </c>
      <c r="J38" s="225"/>
      <c r="K38" s="193" t="s">
        <v>295</v>
      </c>
      <c r="L38" s="193" t="s">
        <v>455</v>
      </c>
      <c r="M38" s="225" t="s">
        <v>460</v>
      </c>
      <c r="N38" s="225"/>
      <c r="O38" s="225"/>
      <c r="P38" s="225"/>
      <c r="Q38" s="225"/>
    </row>
    <row r="39" spans="2:17" ht="21.75" customHeight="1">
      <c r="B39" s="191" t="s">
        <v>310</v>
      </c>
      <c r="C39" s="192"/>
      <c r="D39" s="219"/>
      <c r="E39" s="219"/>
      <c r="F39" s="221" t="s">
        <v>309</v>
      </c>
      <c r="G39" s="221"/>
      <c r="H39" s="221"/>
      <c r="I39" s="225" t="s">
        <v>389</v>
      </c>
      <c r="J39" s="225"/>
      <c r="K39" s="193" t="s">
        <v>295</v>
      </c>
      <c r="L39" s="193" t="s">
        <v>463</v>
      </c>
      <c r="M39" s="225" t="s">
        <v>464</v>
      </c>
      <c r="N39" s="225"/>
      <c r="O39" s="225"/>
      <c r="P39" s="225"/>
      <c r="Q39" s="225"/>
    </row>
    <row r="40" spans="2:17" ht="29.25" customHeight="1">
      <c r="B40" s="184"/>
      <c r="C40" s="192"/>
      <c r="D40" s="219"/>
      <c r="E40" s="219"/>
      <c r="F40" s="221" t="s">
        <v>296</v>
      </c>
      <c r="G40" s="221"/>
      <c r="H40" s="221"/>
      <c r="I40" s="225" t="s">
        <v>295</v>
      </c>
      <c r="J40" s="225"/>
      <c r="K40" s="193" t="s">
        <v>295</v>
      </c>
      <c r="L40" s="193" t="s">
        <v>295</v>
      </c>
      <c r="M40" s="225" t="s">
        <v>295</v>
      </c>
      <c r="N40" s="225"/>
      <c r="O40" s="225"/>
      <c r="P40" s="225"/>
      <c r="Q40" s="225"/>
    </row>
    <row r="41" spans="2:17" ht="15" customHeight="1">
      <c r="B41" s="192"/>
      <c r="C41" s="191" t="s">
        <v>308</v>
      </c>
      <c r="D41" s="219"/>
      <c r="E41" s="219"/>
      <c r="F41" s="221" t="s">
        <v>307</v>
      </c>
      <c r="G41" s="221"/>
      <c r="H41" s="221"/>
      <c r="I41" s="225" t="s">
        <v>390</v>
      </c>
      <c r="J41" s="225"/>
      <c r="K41" s="193" t="s">
        <v>295</v>
      </c>
      <c r="L41" s="193" t="s">
        <v>465</v>
      </c>
      <c r="M41" s="225" t="s">
        <v>466</v>
      </c>
      <c r="N41" s="225"/>
      <c r="O41" s="225"/>
      <c r="P41" s="225"/>
      <c r="Q41" s="225"/>
    </row>
    <row r="42" spans="2:17" ht="27.75" customHeight="1">
      <c r="B42" s="192"/>
      <c r="C42" s="184"/>
      <c r="D42" s="219"/>
      <c r="E42" s="219"/>
      <c r="F42" s="221" t="s">
        <v>296</v>
      </c>
      <c r="G42" s="221"/>
      <c r="H42" s="221"/>
      <c r="I42" s="225" t="s">
        <v>295</v>
      </c>
      <c r="J42" s="225"/>
      <c r="K42" s="193" t="s">
        <v>295</v>
      </c>
      <c r="L42" s="193" t="s">
        <v>295</v>
      </c>
      <c r="M42" s="225" t="s">
        <v>295</v>
      </c>
      <c r="N42" s="225"/>
      <c r="O42" s="225"/>
      <c r="P42" s="225"/>
      <c r="Q42" s="225"/>
    </row>
    <row r="43" spans="2:17" ht="18.75" customHeight="1">
      <c r="B43" s="192"/>
      <c r="C43" s="192"/>
      <c r="D43" s="220" t="s">
        <v>329</v>
      </c>
      <c r="E43" s="220"/>
      <c r="F43" s="221" t="s">
        <v>330</v>
      </c>
      <c r="G43" s="221"/>
      <c r="H43" s="221"/>
      <c r="I43" s="225" t="s">
        <v>467</v>
      </c>
      <c r="J43" s="225"/>
      <c r="K43" s="193" t="s">
        <v>295</v>
      </c>
      <c r="L43" s="193" t="s">
        <v>468</v>
      </c>
      <c r="M43" s="225" t="s">
        <v>469</v>
      </c>
      <c r="N43" s="225"/>
      <c r="O43" s="225"/>
      <c r="P43" s="225"/>
      <c r="Q43" s="225"/>
    </row>
    <row r="44" spans="2:17" ht="24.75" customHeight="1">
      <c r="B44" s="192"/>
      <c r="C44" s="192"/>
      <c r="D44" s="220" t="s">
        <v>470</v>
      </c>
      <c r="E44" s="220"/>
      <c r="F44" s="221" t="s">
        <v>471</v>
      </c>
      <c r="G44" s="221"/>
      <c r="H44" s="221"/>
      <c r="I44" s="225" t="s">
        <v>472</v>
      </c>
      <c r="J44" s="225"/>
      <c r="K44" s="193" t="s">
        <v>295</v>
      </c>
      <c r="L44" s="193" t="s">
        <v>473</v>
      </c>
      <c r="M44" s="225" t="s">
        <v>474</v>
      </c>
      <c r="N44" s="225"/>
      <c r="O44" s="225"/>
      <c r="P44" s="225"/>
      <c r="Q44" s="225"/>
    </row>
    <row r="45" spans="2:17" ht="18.75" customHeight="1">
      <c r="B45" s="192"/>
      <c r="C45" s="192"/>
      <c r="D45" s="220" t="s">
        <v>475</v>
      </c>
      <c r="E45" s="220"/>
      <c r="F45" s="221" t="s">
        <v>476</v>
      </c>
      <c r="G45" s="221"/>
      <c r="H45" s="221"/>
      <c r="I45" s="225" t="s">
        <v>295</v>
      </c>
      <c r="J45" s="225"/>
      <c r="K45" s="193" t="s">
        <v>295</v>
      </c>
      <c r="L45" s="193" t="s">
        <v>477</v>
      </c>
      <c r="M45" s="225" t="s">
        <v>477</v>
      </c>
      <c r="N45" s="225"/>
      <c r="O45" s="225"/>
      <c r="P45" s="225"/>
      <c r="Q45" s="225"/>
    </row>
    <row r="46" spans="2:17" ht="27" customHeight="1">
      <c r="B46" s="192"/>
      <c r="C46" s="192"/>
      <c r="D46" s="220" t="s">
        <v>302</v>
      </c>
      <c r="E46" s="220"/>
      <c r="F46" s="221" t="s">
        <v>301</v>
      </c>
      <c r="G46" s="221"/>
      <c r="H46" s="221"/>
      <c r="I46" s="225" t="s">
        <v>478</v>
      </c>
      <c r="J46" s="225"/>
      <c r="K46" s="193" t="s">
        <v>295</v>
      </c>
      <c r="L46" s="193" t="s">
        <v>479</v>
      </c>
      <c r="M46" s="225" t="s">
        <v>480</v>
      </c>
      <c r="N46" s="225"/>
      <c r="O46" s="225"/>
      <c r="P46" s="225"/>
      <c r="Q46" s="225"/>
    </row>
    <row r="47" spans="2:17" ht="21.75" customHeight="1">
      <c r="B47" s="192"/>
      <c r="C47" s="192"/>
      <c r="D47" s="220" t="s">
        <v>387</v>
      </c>
      <c r="E47" s="220"/>
      <c r="F47" s="221" t="s">
        <v>388</v>
      </c>
      <c r="G47" s="221"/>
      <c r="H47" s="221"/>
      <c r="I47" s="225" t="s">
        <v>391</v>
      </c>
      <c r="J47" s="225"/>
      <c r="K47" s="193" t="s">
        <v>295</v>
      </c>
      <c r="L47" s="193" t="s">
        <v>481</v>
      </c>
      <c r="M47" s="225" t="s">
        <v>482</v>
      </c>
      <c r="N47" s="225"/>
      <c r="O47" s="225"/>
      <c r="P47" s="225"/>
      <c r="Q47" s="225"/>
    </row>
    <row r="48" spans="2:17" ht="17.25" customHeight="1">
      <c r="B48" s="192"/>
      <c r="C48" s="191" t="s">
        <v>483</v>
      </c>
      <c r="D48" s="219"/>
      <c r="E48" s="219"/>
      <c r="F48" s="221" t="s">
        <v>484</v>
      </c>
      <c r="G48" s="221"/>
      <c r="H48" s="221"/>
      <c r="I48" s="225" t="s">
        <v>485</v>
      </c>
      <c r="J48" s="225"/>
      <c r="K48" s="193" t="s">
        <v>295</v>
      </c>
      <c r="L48" s="193" t="s">
        <v>486</v>
      </c>
      <c r="M48" s="225" t="s">
        <v>487</v>
      </c>
      <c r="N48" s="225"/>
      <c r="O48" s="225"/>
      <c r="P48" s="225"/>
      <c r="Q48" s="225"/>
    </row>
    <row r="49" spans="2:17" ht="27.75" customHeight="1">
      <c r="B49" s="192"/>
      <c r="C49" s="184"/>
      <c r="D49" s="219"/>
      <c r="E49" s="219"/>
      <c r="F49" s="221" t="s">
        <v>296</v>
      </c>
      <c r="G49" s="221"/>
      <c r="H49" s="221"/>
      <c r="I49" s="225" t="s">
        <v>295</v>
      </c>
      <c r="J49" s="225"/>
      <c r="K49" s="193" t="s">
        <v>295</v>
      </c>
      <c r="L49" s="193" t="s">
        <v>295</v>
      </c>
      <c r="M49" s="225" t="s">
        <v>295</v>
      </c>
      <c r="N49" s="225"/>
      <c r="O49" s="225"/>
      <c r="P49" s="225"/>
      <c r="Q49" s="225"/>
    </row>
    <row r="50" spans="2:17" ht="35.25" customHeight="1">
      <c r="B50" s="192"/>
      <c r="C50" s="192"/>
      <c r="D50" s="220" t="s">
        <v>327</v>
      </c>
      <c r="E50" s="220"/>
      <c r="F50" s="221" t="s">
        <v>328</v>
      </c>
      <c r="G50" s="221"/>
      <c r="H50" s="221"/>
      <c r="I50" s="225" t="s">
        <v>488</v>
      </c>
      <c r="J50" s="225"/>
      <c r="K50" s="193" t="s">
        <v>295</v>
      </c>
      <c r="L50" s="193" t="s">
        <v>486</v>
      </c>
      <c r="M50" s="225" t="s">
        <v>489</v>
      </c>
      <c r="N50" s="225"/>
      <c r="O50" s="225"/>
      <c r="P50" s="225"/>
      <c r="Q50" s="225"/>
    </row>
    <row r="51" spans="2:17" ht="18.75" customHeight="1">
      <c r="B51" s="191" t="s">
        <v>306</v>
      </c>
      <c r="C51" s="192"/>
      <c r="D51" s="219"/>
      <c r="E51" s="219"/>
      <c r="F51" s="221" t="s">
        <v>305</v>
      </c>
      <c r="G51" s="221"/>
      <c r="H51" s="221"/>
      <c r="I51" s="225" t="s">
        <v>392</v>
      </c>
      <c r="J51" s="225"/>
      <c r="K51" s="193" t="s">
        <v>295</v>
      </c>
      <c r="L51" s="193" t="s">
        <v>490</v>
      </c>
      <c r="M51" s="225" t="s">
        <v>491</v>
      </c>
      <c r="N51" s="225"/>
      <c r="O51" s="225"/>
      <c r="P51" s="225"/>
      <c r="Q51" s="225"/>
    </row>
    <row r="52" spans="2:17" ht="27" customHeight="1">
      <c r="B52" s="184"/>
      <c r="C52" s="192"/>
      <c r="D52" s="219"/>
      <c r="E52" s="219"/>
      <c r="F52" s="221" t="s">
        <v>296</v>
      </c>
      <c r="G52" s="221"/>
      <c r="H52" s="221"/>
      <c r="I52" s="225" t="s">
        <v>295</v>
      </c>
      <c r="J52" s="225"/>
      <c r="K52" s="193" t="s">
        <v>295</v>
      </c>
      <c r="L52" s="193" t="s">
        <v>295</v>
      </c>
      <c r="M52" s="225" t="s">
        <v>295</v>
      </c>
      <c r="N52" s="225"/>
      <c r="O52" s="225"/>
      <c r="P52" s="225"/>
      <c r="Q52" s="225"/>
    </row>
    <row r="53" spans="2:17" ht="19.5" customHeight="1">
      <c r="B53" s="192"/>
      <c r="C53" s="191" t="s">
        <v>304</v>
      </c>
      <c r="D53" s="219"/>
      <c r="E53" s="219"/>
      <c r="F53" s="221" t="s">
        <v>303</v>
      </c>
      <c r="G53" s="221"/>
      <c r="H53" s="221"/>
      <c r="I53" s="225" t="s">
        <v>393</v>
      </c>
      <c r="J53" s="225"/>
      <c r="K53" s="193" t="s">
        <v>295</v>
      </c>
      <c r="L53" s="193" t="s">
        <v>490</v>
      </c>
      <c r="M53" s="225" t="s">
        <v>492</v>
      </c>
      <c r="N53" s="225"/>
      <c r="O53" s="225"/>
      <c r="P53" s="225"/>
      <c r="Q53" s="225"/>
    </row>
    <row r="54" spans="2:17" ht="27" customHeight="1">
      <c r="B54" s="192"/>
      <c r="C54" s="184"/>
      <c r="D54" s="219"/>
      <c r="E54" s="219"/>
      <c r="F54" s="221" t="s">
        <v>296</v>
      </c>
      <c r="G54" s="221"/>
      <c r="H54" s="221"/>
      <c r="I54" s="225" t="s">
        <v>295</v>
      </c>
      <c r="J54" s="225"/>
      <c r="K54" s="193" t="s">
        <v>295</v>
      </c>
      <c r="L54" s="193" t="s">
        <v>295</v>
      </c>
      <c r="M54" s="225" t="s">
        <v>295</v>
      </c>
      <c r="N54" s="225"/>
      <c r="O54" s="225"/>
      <c r="P54" s="225"/>
      <c r="Q54" s="225"/>
    </row>
    <row r="55" spans="2:17" ht="18.75" customHeight="1">
      <c r="B55" s="192"/>
      <c r="C55" s="192"/>
      <c r="D55" s="220" t="s">
        <v>329</v>
      </c>
      <c r="E55" s="220"/>
      <c r="F55" s="221" t="s">
        <v>330</v>
      </c>
      <c r="G55" s="221"/>
      <c r="H55" s="221"/>
      <c r="I55" s="225" t="s">
        <v>394</v>
      </c>
      <c r="J55" s="225"/>
      <c r="K55" s="193" t="s">
        <v>295</v>
      </c>
      <c r="L55" s="193" t="s">
        <v>493</v>
      </c>
      <c r="M55" s="225" t="s">
        <v>494</v>
      </c>
      <c r="N55" s="225"/>
      <c r="O55" s="225"/>
      <c r="P55" s="225"/>
      <c r="Q55" s="225"/>
    </row>
    <row r="56" spans="2:17" ht="22.5" customHeight="1">
      <c r="B56" s="192"/>
      <c r="C56" s="192"/>
      <c r="D56" s="220" t="s">
        <v>302</v>
      </c>
      <c r="E56" s="220"/>
      <c r="F56" s="221" t="s">
        <v>301</v>
      </c>
      <c r="G56" s="221"/>
      <c r="H56" s="221"/>
      <c r="I56" s="225" t="s">
        <v>395</v>
      </c>
      <c r="J56" s="225"/>
      <c r="K56" s="193" t="s">
        <v>295</v>
      </c>
      <c r="L56" s="193" t="s">
        <v>495</v>
      </c>
      <c r="M56" s="225" t="s">
        <v>496</v>
      </c>
      <c r="N56" s="225"/>
      <c r="O56" s="225"/>
      <c r="P56" s="225"/>
      <c r="Q56" s="225"/>
    </row>
    <row r="57" spans="2:17" ht="21" customHeight="1">
      <c r="B57" s="218" t="s">
        <v>300</v>
      </c>
      <c r="C57" s="218"/>
      <c r="D57" s="218"/>
      <c r="E57" s="218"/>
      <c r="F57" s="218"/>
      <c r="G57" s="218"/>
      <c r="H57" s="194" t="s">
        <v>298</v>
      </c>
      <c r="I57" s="224" t="s">
        <v>396</v>
      </c>
      <c r="J57" s="224"/>
      <c r="K57" s="195" t="s">
        <v>420</v>
      </c>
      <c r="L57" s="195" t="s">
        <v>497</v>
      </c>
      <c r="M57" s="224" t="s">
        <v>498</v>
      </c>
      <c r="N57" s="224"/>
      <c r="O57" s="224"/>
      <c r="P57" s="224"/>
      <c r="Q57" s="224"/>
    </row>
    <row r="58" spans="2:17" ht="27" customHeight="1">
      <c r="B58" s="219"/>
      <c r="C58" s="219"/>
      <c r="D58" s="219"/>
      <c r="E58" s="219"/>
      <c r="F58" s="221" t="s">
        <v>296</v>
      </c>
      <c r="G58" s="221"/>
      <c r="H58" s="221"/>
      <c r="I58" s="225" t="s">
        <v>397</v>
      </c>
      <c r="J58" s="225"/>
      <c r="K58" s="193" t="s">
        <v>295</v>
      </c>
      <c r="L58" s="193" t="s">
        <v>295</v>
      </c>
      <c r="M58" s="225" t="s">
        <v>397</v>
      </c>
      <c r="N58" s="225"/>
      <c r="O58" s="225"/>
      <c r="P58" s="225"/>
      <c r="Q58" s="225"/>
    </row>
    <row r="59" spans="2:17" ht="18" customHeight="1">
      <c r="B59" s="215" t="s">
        <v>299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</row>
    <row r="60" spans="2:17" ht="25.5" customHeight="1">
      <c r="B60" s="191" t="s">
        <v>314</v>
      </c>
      <c r="C60" s="192"/>
      <c r="D60" s="219"/>
      <c r="E60" s="219"/>
      <c r="F60" s="221" t="s">
        <v>377</v>
      </c>
      <c r="G60" s="221"/>
      <c r="H60" s="221"/>
      <c r="I60" s="225" t="s">
        <v>499</v>
      </c>
      <c r="J60" s="225"/>
      <c r="K60" s="193" t="s">
        <v>500</v>
      </c>
      <c r="L60" s="193" t="s">
        <v>501</v>
      </c>
      <c r="M60" s="225" t="s">
        <v>502</v>
      </c>
      <c r="N60" s="225"/>
      <c r="O60" s="225"/>
      <c r="P60" s="225"/>
      <c r="Q60" s="225"/>
    </row>
    <row r="61" spans="2:17" ht="30" customHeight="1">
      <c r="B61" s="184"/>
      <c r="C61" s="192"/>
      <c r="D61" s="219"/>
      <c r="E61" s="219"/>
      <c r="F61" s="221" t="s">
        <v>296</v>
      </c>
      <c r="G61" s="221"/>
      <c r="H61" s="221"/>
      <c r="I61" s="225" t="s">
        <v>503</v>
      </c>
      <c r="J61" s="225"/>
      <c r="K61" s="193" t="s">
        <v>295</v>
      </c>
      <c r="L61" s="193" t="s">
        <v>295</v>
      </c>
      <c r="M61" s="225" t="s">
        <v>503</v>
      </c>
      <c r="N61" s="225"/>
      <c r="O61" s="225"/>
      <c r="P61" s="225"/>
      <c r="Q61" s="225"/>
    </row>
    <row r="62" spans="2:17" ht="18.75" customHeight="1">
      <c r="B62" s="192"/>
      <c r="C62" s="191" t="s">
        <v>313</v>
      </c>
      <c r="D62" s="219"/>
      <c r="E62" s="219"/>
      <c r="F62" s="221" t="s">
        <v>379</v>
      </c>
      <c r="G62" s="221"/>
      <c r="H62" s="221"/>
      <c r="I62" s="225" t="s">
        <v>499</v>
      </c>
      <c r="J62" s="225"/>
      <c r="K62" s="193" t="s">
        <v>500</v>
      </c>
      <c r="L62" s="193" t="s">
        <v>501</v>
      </c>
      <c r="M62" s="225" t="s">
        <v>502</v>
      </c>
      <c r="N62" s="225"/>
      <c r="O62" s="225"/>
      <c r="P62" s="225"/>
      <c r="Q62" s="225"/>
    </row>
    <row r="63" spans="2:17" ht="27" customHeight="1">
      <c r="B63" s="192"/>
      <c r="C63" s="184"/>
      <c r="D63" s="219"/>
      <c r="E63" s="219"/>
      <c r="F63" s="221" t="s">
        <v>296</v>
      </c>
      <c r="G63" s="221"/>
      <c r="H63" s="221"/>
      <c r="I63" s="225" t="s">
        <v>503</v>
      </c>
      <c r="J63" s="225"/>
      <c r="K63" s="193" t="s">
        <v>295</v>
      </c>
      <c r="L63" s="193" t="s">
        <v>295</v>
      </c>
      <c r="M63" s="225" t="s">
        <v>503</v>
      </c>
      <c r="N63" s="225"/>
      <c r="O63" s="225"/>
      <c r="P63" s="225"/>
      <c r="Q63" s="225"/>
    </row>
    <row r="64" spans="2:17" ht="43.5" customHeight="1">
      <c r="B64" s="192"/>
      <c r="C64" s="192"/>
      <c r="D64" s="220" t="s">
        <v>504</v>
      </c>
      <c r="E64" s="220"/>
      <c r="F64" s="221" t="s">
        <v>505</v>
      </c>
      <c r="G64" s="221"/>
      <c r="H64" s="221"/>
      <c r="I64" s="225" t="s">
        <v>295</v>
      </c>
      <c r="J64" s="225"/>
      <c r="K64" s="193" t="s">
        <v>295</v>
      </c>
      <c r="L64" s="193" t="s">
        <v>501</v>
      </c>
      <c r="M64" s="225" t="s">
        <v>501</v>
      </c>
      <c r="N64" s="225"/>
      <c r="O64" s="225"/>
      <c r="P64" s="225"/>
      <c r="Q64" s="225"/>
    </row>
    <row r="65" spans="2:17" ht="46.5" customHeight="1">
      <c r="B65" s="192"/>
      <c r="C65" s="192"/>
      <c r="D65" s="220" t="s">
        <v>506</v>
      </c>
      <c r="E65" s="220"/>
      <c r="F65" s="221" t="s">
        <v>507</v>
      </c>
      <c r="G65" s="221"/>
      <c r="H65" s="221"/>
      <c r="I65" s="225" t="s">
        <v>508</v>
      </c>
      <c r="J65" s="225"/>
      <c r="K65" s="193" t="s">
        <v>500</v>
      </c>
      <c r="L65" s="193" t="s">
        <v>295</v>
      </c>
      <c r="M65" s="225" t="s">
        <v>295</v>
      </c>
      <c r="N65" s="225"/>
      <c r="O65" s="225"/>
      <c r="P65" s="225"/>
      <c r="Q65" s="225"/>
    </row>
    <row r="66" spans="2:17" ht="27.75" customHeight="1">
      <c r="B66" s="218" t="s">
        <v>299</v>
      </c>
      <c r="C66" s="218"/>
      <c r="D66" s="218"/>
      <c r="E66" s="218"/>
      <c r="F66" s="218"/>
      <c r="G66" s="218"/>
      <c r="H66" s="194" t="s">
        <v>298</v>
      </c>
      <c r="I66" s="224" t="s">
        <v>360</v>
      </c>
      <c r="J66" s="224"/>
      <c r="K66" s="195" t="s">
        <v>500</v>
      </c>
      <c r="L66" s="195" t="s">
        <v>501</v>
      </c>
      <c r="M66" s="224" t="s">
        <v>509</v>
      </c>
      <c r="N66" s="224"/>
      <c r="O66" s="224"/>
      <c r="P66" s="224"/>
      <c r="Q66" s="224"/>
    </row>
    <row r="67" spans="2:17" ht="37.5" customHeight="1">
      <c r="B67" s="219"/>
      <c r="C67" s="219"/>
      <c r="D67" s="219"/>
      <c r="E67" s="219"/>
      <c r="F67" s="221" t="s">
        <v>296</v>
      </c>
      <c r="G67" s="221"/>
      <c r="H67" s="221"/>
      <c r="I67" s="225" t="s">
        <v>361</v>
      </c>
      <c r="J67" s="225"/>
      <c r="K67" s="193" t="s">
        <v>295</v>
      </c>
      <c r="L67" s="193" t="s">
        <v>295</v>
      </c>
      <c r="M67" s="225" t="s">
        <v>361</v>
      </c>
      <c r="N67" s="225"/>
      <c r="O67" s="225"/>
      <c r="P67" s="225"/>
      <c r="Q67" s="225"/>
    </row>
    <row r="68" spans="2:17" ht="19.5" customHeight="1">
      <c r="B68" s="215" t="s">
        <v>297</v>
      </c>
      <c r="C68" s="215"/>
      <c r="D68" s="215"/>
      <c r="E68" s="215"/>
      <c r="F68" s="215"/>
      <c r="G68" s="215"/>
      <c r="H68" s="215"/>
      <c r="I68" s="224" t="s">
        <v>398</v>
      </c>
      <c r="J68" s="224"/>
      <c r="K68" s="195" t="s">
        <v>510</v>
      </c>
      <c r="L68" s="195" t="s">
        <v>511</v>
      </c>
      <c r="M68" s="224" t="s">
        <v>512</v>
      </c>
      <c r="N68" s="224"/>
      <c r="O68" s="224"/>
      <c r="P68" s="224"/>
      <c r="Q68" s="224"/>
    </row>
    <row r="69" spans="2:17" ht="41.25" customHeight="1">
      <c r="B69" s="215"/>
      <c r="C69" s="215"/>
      <c r="D69" s="215"/>
      <c r="E69" s="215"/>
      <c r="F69" s="222" t="s">
        <v>296</v>
      </c>
      <c r="G69" s="222"/>
      <c r="H69" s="222"/>
      <c r="I69" s="223" t="s">
        <v>399</v>
      </c>
      <c r="J69" s="223"/>
      <c r="K69" s="196" t="s">
        <v>295</v>
      </c>
      <c r="L69" s="196" t="s">
        <v>295</v>
      </c>
      <c r="M69" s="223" t="s">
        <v>399</v>
      </c>
      <c r="N69" s="223"/>
      <c r="O69" s="223"/>
      <c r="P69" s="223"/>
      <c r="Q69" s="223"/>
    </row>
    <row r="70" spans="2:17" ht="20.25" customHeight="1">
      <c r="B70" s="216" t="s">
        <v>294</v>
      </c>
      <c r="C70" s="216"/>
      <c r="D70" s="216"/>
      <c r="E70" s="216"/>
      <c r="F70" s="216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</row>
  </sheetData>
  <sheetProtection/>
  <mergeCells count="256">
    <mergeCell ref="F52:H52"/>
    <mergeCell ref="M52:Q52"/>
    <mergeCell ref="I56:J56"/>
    <mergeCell ref="M56:Q56"/>
    <mergeCell ref="I58:J58"/>
    <mergeCell ref="M58:Q58"/>
    <mergeCell ref="I57:J57"/>
    <mergeCell ref="M57:Q57"/>
    <mergeCell ref="I54:J54"/>
    <mergeCell ref="M53:Q53"/>
    <mergeCell ref="D54:E54"/>
    <mergeCell ref="D55:E55"/>
    <mergeCell ref="F55:H55"/>
    <mergeCell ref="D53:E53"/>
    <mergeCell ref="F53:H53"/>
    <mergeCell ref="I55:J55"/>
    <mergeCell ref="I53:J53"/>
    <mergeCell ref="M54:Q54"/>
    <mergeCell ref="F45:H45"/>
    <mergeCell ref="I45:J45"/>
    <mergeCell ref="M45:Q45"/>
    <mergeCell ref="I47:J47"/>
    <mergeCell ref="M47:Q47"/>
    <mergeCell ref="M48:Q48"/>
    <mergeCell ref="F47:H47"/>
    <mergeCell ref="F54:H54"/>
    <mergeCell ref="I50:J50"/>
    <mergeCell ref="F43:H43"/>
    <mergeCell ref="I43:J43"/>
    <mergeCell ref="M43:Q43"/>
    <mergeCell ref="F48:H48"/>
    <mergeCell ref="D45:E45"/>
    <mergeCell ref="D46:E46"/>
    <mergeCell ref="F46:H46"/>
    <mergeCell ref="I46:J46"/>
    <mergeCell ref="M46:Q46"/>
    <mergeCell ref="D47:E47"/>
    <mergeCell ref="D41:E41"/>
    <mergeCell ref="F41:H41"/>
    <mergeCell ref="I41:J41"/>
    <mergeCell ref="M41:Q41"/>
    <mergeCell ref="I42:J42"/>
    <mergeCell ref="M42:Q42"/>
    <mergeCell ref="D42:E42"/>
    <mergeCell ref="F42:H42"/>
    <mergeCell ref="M39:Q39"/>
    <mergeCell ref="D40:E40"/>
    <mergeCell ref="F40:H40"/>
    <mergeCell ref="I40:J40"/>
    <mergeCell ref="M40:Q40"/>
    <mergeCell ref="D39:E39"/>
    <mergeCell ref="F39:H39"/>
    <mergeCell ref="D33:E33"/>
    <mergeCell ref="F33:H33"/>
    <mergeCell ref="M33:Q33"/>
    <mergeCell ref="D30:E30"/>
    <mergeCell ref="F30:H30"/>
    <mergeCell ref="D38:E38"/>
    <mergeCell ref="F38:H38"/>
    <mergeCell ref="I38:J38"/>
    <mergeCell ref="M38:Q38"/>
    <mergeCell ref="D32:E32"/>
    <mergeCell ref="F32:H32"/>
    <mergeCell ref="I32:J32"/>
    <mergeCell ref="M32:Q32"/>
    <mergeCell ref="I33:J33"/>
    <mergeCell ref="D20:E20"/>
    <mergeCell ref="D21:E21"/>
    <mergeCell ref="F21:H21"/>
    <mergeCell ref="I21:J21"/>
    <mergeCell ref="M21:Q21"/>
    <mergeCell ref="I30:J30"/>
    <mergeCell ref="I34:J34"/>
    <mergeCell ref="M34:Q34"/>
    <mergeCell ref="I35:J35"/>
    <mergeCell ref="M35:Q35"/>
    <mergeCell ref="F34:H34"/>
    <mergeCell ref="D34:E34"/>
    <mergeCell ref="D35:E35"/>
    <mergeCell ref="F35:H35"/>
    <mergeCell ref="M30:Q30"/>
    <mergeCell ref="D31:E31"/>
    <mergeCell ref="F31:H31"/>
    <mergeCell ref="I31:J31"/>
    <mergeCell ref="M31:Q31"/>
    <mergeCell ref="D28:E28"/>
    <mergeCell ref="F28:H28"/>
    <mergeCell ref="I28:J28"/>
    <mergeCell ref="M28:Q28"/>
    <mergeCell ref="D29:E29"/>
    <mergeCell ref="F29:H29"/>
    <mergeCell ref="I29:J29"/>
    <mergeCell ref="M29:Q29"/>
    <mergeCell ref="D25:E25"/>
    <mergeCell ref="D26:E26"/>
    <mergeCell ref="F26:H26"/>
    <mergeCell ref="I26:J26"/>
    <mergeCell ref="M26:Q26"/>
    <mergeCell ref="D27:E27"/>
    <mergeCell ref="F27:H27"/>
    <mergeCell ref="I27:J27"/>
    <mergeCell ref="M27:Q27"/>
    <mergeCell ref="F25:H25"/>
    <mergeCell ref="D22:E22"/>
    <mergeCell ref="F22:H22"/>
    <mergeCell ref="D23:E23"/>
    <mergeCell ref="D24:E24"/>
    <mergeCell ref="F24:H24"/>
    <mergeCell ref="I24:J24"/>
    <mergeCell ref="M24:Q24"/>
    <mergeCell ref="M22:Q22"/>
    <mergeCell ref="D18:E18"/>
    <mergeCell ref="D19:E19"/>
    <mergeCell ref="F19:H19"/>
    <mergeCell ref="F18:H18"/>
    <mergeCell ref="F14:H14"/>
    <mergeCell ref="I14:J14"/>
    <mergeCell ref="F20:H20"/>
    <mergeCell ref="M18:Q18"/>
    <mergeCell ref="I18:J18"/>
    <mergeCell ref="I19:J19"/>
    <mergeCell ref="M19:Q19"/>
    <mergeCell ref="D14:E14"/>
    <mergeCell ref="D15:E15"/>
    <mergeCell ref="F15:H15"/>
    <mergeCell ref="D17:E17"/>
    <mergeCell ref="F17:H17"/>
    <mergeCell ref="M17:Q17"/>
    <mergeCell ref="M15:Q15"/>
    <mergeCell ref="I15:J15"/>
    <mergeCell ref="D16:E16"/>
    <mergeCell ref="F16:H16"/>
    <mergeCell ref="M13:Q13"/>
    <mergeCell ref="M20:Q20"/>
    <mergeCell ref="I20:J20"/>
    <mergeCell ref="M11:Q11"/>
    <mergeCell ref="I16:J16"/>
    <mergeCell ref="I17:J17"/>
    <mergeCell ref="M14:Q14"/>
    <mergeCell ref="M16:Q16"/>
    <mergeCell ref="I12:J12"/>
    <mergeCell ref="I13:J13"/>
    <mergeCell ref="F12:H12"/>
    <mergeCell ref="I11:J11"/>
    <mergeCell ref="D11:E11"/>
    <mergeCell ref="D12:E12"/>
    <mergeCell ref="D13:E13"/>
    <mergeCell ref="F13:H13"/>
    <mergeCell ref="I9:J9"/>
    <mergeCell ref="F8:H8"/>
    <mergeCell ref="F10:H10"/>
    <mergeCell ref="M8:Q8"/>
    <mergeCell ref="D8:E8"/>
    <mergeCell ref="F11:H11"/>
    <mergeCell ref="M12:Q12"/>
    <mergeCell ref="D9:E9"/>
    <mergeCell ref="K1:P1"/>
    <mergeCell ref="A2:P2"/>
    <mergeCell ref="D5:E5"/>
    <mergeCell ref="M5:Q5"/>
    <mergeCell ref="D6:E6"/>
    <mergeCell ref="I5:J5"/>
    <mergeCell ref="F5:H5"/>
    <mergeCell ref="O3:P3"/>
    <mergeCell ref="I6:J6"/>
    <mergeCell ref="M6:Q6"/>
    <mergeCell ref="F6:H6"/>
    <mergeCell ref="B7:Q7"/>
    <mergeCell ref="M9:Q9"/>
    <mergeCell ref="I10:J10"/>
    <mergeCell ref="F9:H9"/>
    <mergeCell ref="M10:Q10"/>
    <mergeCell ref="I8:J8"/>
    <mergeCell ref="D10:E10"/>
    <mergeCell ref="M37:Q37"/>
    <mergeCell ref="F36:H36"/>
    <mergeCell ref="I36:J36"/>
    <mergeCell ref="M36:Q36"/>
    <mergeCell ref="F23:H23"/>
    <mergeCell ref="I22:J22"/>
    <mergeCell ref="M25:Q25"/>
    <mergeCell ref="I23:J23"/>
    <mergeCell ref="M23:Q23"/>
    <mergeCell ref="I25:J25"/>
    <mergeCell ref="D52:E52"/>
    <mergeCell ref="D51:E51"/>
    <mergeCell ref="F51:H51"/>
    <mergeCell ref="I51:J51"/>
    <mergeCell ref="D36:E36"/>
    <mergeCell ref="D37:E37"/>
    <mergeCell ref="F37:H37"/>
    <mergeCell ref="I37:J37"/>
    <mergeCell ref="I39:J39"/>
    <mergeCell ref="D43:E43"/>
    <mergeCell ref="M51:Q51"/>
    <mergeCell ref="M49:Q49"/>
    <mergeCell ref="D49:E49"/>
    <mergeCell ref="F58:H58"/>
    <mergeCell ref="M55:Q55"/>
    <mergeCell ref="I48:J48"/>
    <mergeCell ref="D48:E48"/>
    <mergeCell ref="I49:J49"/>
    <mergeCell ref="F50:H50"/>
    <mergeCell ref="I52:J52"/>
    <mergeCell ref="M61:Q61"/>
    <mergeCell ref="D44:E44"/>
    <mergeCell ref="F44:H44"/>
    <mergeCell ref="I44:J44"/>
    <mergeCell ref="M44:Q44"/>
    <mergeCell ref="D56:E56"/>
    <mergeCell ref="F56:H56"/>
    <mergeCell ref="M50:Q50"/>
    <mergeCell ref="F49:H49"/>
    <mergeCell ref="D50:E50"/>
    <mergeCell ref="F63:H63"/>
    <mergeCell ref="I63:J63"/>
    <mergeCell ref="M63:Q63"/>
    <mergeCell ref="D60:E60"/>
    <mergeCell ref="F60:H60"/>
    <mergeCell ref="I60:J60"/>
    <mergeCell ref="M60:Q60"/>
    <mergeCell ref="D61:E61"/>
    <mergeCell ref="F61:H61"/>
    <mergeCell ref="I61:J61"/>
    <mergeCell ref="M64:Q64"/>
    <mergeCell ref="I65:J65"/>
    <mergeCell ref="M65:Q65"/>
    <mergeCell ref="B66:G66"/>
    <mergeCell ref="M67:Q67"/>
    <mergeCell ref="D62:E62"/>
    <mergeCell ref="F62:H62"/>
    <mergeCell ref="I62:J62"/>
    <mergeCell ref="M62:Q62"/>
    <mergeCell ref="D63:E63"/>
    <mergeCell ref="B67:E67"/>
    <mergeCell ref="I67:J67"/>
    <mergeCell ref="F67:H67"/>
    <mergeCell ref="D64:E64"/>
    <mergeCell ref="F64:H64"/>
    <mergeCell ref="I64:J64"/>
    <mergeCell ref="I69:J69"/>
    <mergeCell ref="M69:Q69"/>
    <mergeCell ref="I66:J66"/>
    <mergeCell ref="M66:Q66"/>
    <mergeCell ref="I68:J68"/>
    <mergeCell ref="M68:Q68"/>
    <mergeCell ref="B68:H68"/>
    <mergeCell ref="B70:F70"/>
    <mergeCell ref="G70:Q70"/>
    <mergeCell ref="B57:G57"/>
    <mergeCell ref="B58:E58"/>
    <mergeCell ref="B59:Q59"/>
    <mergeCell ref="D65:E65"/>
    <mergeCell ref="F65:H65"/>
    <mergeCell ref="B69:E69"/>
    <mergeCell ref="F69:H69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68"/>
  <sheetViews>
    <sheetView showGridLines="0" zoomScalePageLayoutView="0" workbookViewId="0" topLeftCell="A1">
      <selection activeCell="AD13" sqref="AD13"/>
    </sheetView>
  </sheetViews>
  <sheetFormatPr defaultColWidth="9.33203125" defaultRowHeight="11.25"/>
  <cols>
    <col min="1" max="1" width="4.5" style="3" customWidth="1"/>
    <col min="2" max="2" width="5.66015625" style="3" customWidth="1"/>
    <col min="3" max="3" width="5" style="3" customWidth="1"/>
    <col min="4" max="4" width="5.16015625" style="3" customWidth="1"/>
    <col min="5" max="5" width="6.83203125" style="3" customWidth="1"/>
    <col min="6" max="6" width="5.16015625" style="3" customWidth="1"/>
    <col min="7" max="7" width="3.16015625" style="3" customWidth="1"/>
    <col min="8" max="9" width="12" style="3" customWidth="1"/>
    <col min="10" max="10" width="10.83203125" style="3" customWidth="1"/>
    <col min="11" max="12" width="11.33203125" style="3" customWidth="1"/>
    <col min="13" max="13" width="8.66015625" style="3" customWidth="1"/>
    <col min="14" max="14" width="8.83203125" style="3" customWidth="1"/>
    <col min="15" max="15" width="9.16015625" style="3" customWidth="1"/>
    <col min="16" max="16" width="9.33203125" style="3" customWidth="1"/>
    <col min="17" max="17" width="8.66015625" style="3" customWidth="1"/>
    <col min="18" max="18" width="10" style="3" customWidth="1"/>
    <col min="19" max="19" width="9.83203125" style="3" customWidth="1"/>
    <col min="20" max="20" width="4.83203125" style="3" customWidth="1"/>
    <col min="21" max="21" width="4" style="3" customWidth="1"/>
    <col min="22" max="22" width="8.83203125" style="3" customWidth="1"/>
    <col min="23" max="23" width="5.5" style="3" customWidth="1"/>
    <col min="24" max="24" width="2.16015625" style="3" customWidth="1"/>
    <col min="25" max="25" width="1.3359375" style="3" customWidth="1"/>
    <col min="26" max="16384" width="9.33203125" style="3" customWidth="1"/>
  </cols>
  <sheetData>
    <row r="1" spans="1:23" ht="4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36" t="s">
        <v>539</v>
      </c>
      <c r="O1" s="236"/>
      <c r="P1" s="236"/>
      <c r="Q1" s="236"/>
      <c r="R1" s="236"/>
      <c r="S1" s="236"/>
      <c r="T1" s="236"/>
      <c r="U1" s="5"/>
      <c r="V1" s="5"/>
      <c r="W1" s="4"/>
    </row>
    <row r="2" spans="1:23" ht="21.75" customHeight="1">
      <c r="A2" s="237" t="s">
        <v>11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4"/>
    </row>
    <row r="3" ht="6.75" customHeight="1"/>
    <row r="4" spans="1:23" ht="12.75" customHeight="1">
      <c r="A4" s="234" t="s">
        <v>1</v>
      </c>
      <c r="B4" s="234" t="s">
        <v>2</v>
      </c>
      <c r="C4" s="234" t="s">
        <v>60</v>
      </c>
      <c r="D4" s="234" t="s">
        <v>3</v>
      </c>
      <c r="E4" s="234"/>
      <c r="F4" s="234"/>
      <c r="G4" s="234"/>
      <c r="H4" s="234" t="s">
        <v>12</v>
      </c>
      <c r="I4" s="234" t="s">
        <v>13</v>
      </c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:23" ht="12.75" customHeight="1">
      <c r="A5" s="234"/>
      <c r="B5" s="234"/>
      <c r="C5" s="234"/>
      <c r="D5" s="234"/>
      <c r="E5" s="234"/>
      <c r="F5" s="234"/>
      <c r="G5" s="234"/>
      <c r="H5" s="234"/>
      <c r="I5" s="234" t="s">
        <v>14</v>
      </c>
      <c r="J5" s="234" t="s">
        <v>15</v>
      </c>
      <c r="K5" s="234"/>
      <c r="L5" s="234"/>
      <c r="M5" s="234"/>
      <c r="N5" s="234"/>
      <c r="O5" s="234"/>
      <c r="P5" s="234"/>
      <c r="Q5" s="234"/>
      <c r="R5" s="234" t="s">
        <v>16</v>
      </c>
      <c r="S5" s="234" t="s">
        <v>15</v>
      </c>
      <c r="T5" s="234"/>
      <c r="U5" s="234"/>
      <c r="V5" s="234"/>
      <c r="W5" s="234"/>
    </row>
    <row r="6" spans="1:23" ht="12.75" customHeight="1">
      <c r="A6" s="234"/>
      <c r="B6" s="234"/>
      <c r="C6" s="234"/>
      <c r="D6" s="234"/>
      <c r="E6" s="234"/>
      <c r="F6" s="234"/>
      <c r="G6" s="234"/>
      <c r="H6" s="234"/>
      <c r="I6" s="234"/>
      <c r="J6" s="234" t="s">
        <v>56</v>
      </c>
      <c r="K6" s="234" t="s">
        <v>15</v>
      </c>
      <c r="L6" s="234"/>
      <c r="M6" s="234" t="s">
        <v>17</v>
      </c>
      <c r="N6" s="234" t="s">
        <v>18</v>
      </c>
      <c r="O6" s="234" t="s">
        <v>19</v>
      </c>
      <c r="P6" s="234" t="s">
        <v>20</v>
      </c>
      <c r="Q6" s="234" t="s">
        <v>21</v>
      </c>
      <c r="R6" s="234"/>
      <c r="S6" s="234" t="s">
        <v>22</v>
      </c>
      <c r="T6" s="234" t="s">
        <v>23</v>
      </c>
      <c r="U6" s="234"/>
      <c r="V6" s="234" t="s">
        <v>24</v>
      </c>
      <c r="W6" s="234" t="s">
        <v>25</v>
      </c>
    </row>
    <row r="7" spans="1:23" ht="61.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12" t="s">
        <v>26</v>
      </c>
      <c r="L7" s="212" t="s">
        <v>57</v>
      </c>
      <c r="M7" s="234"/>
      <c r="N7" s="234"/>
      <c r="O7" s="234"/>
      <c r="P7" s="234"/>
      <c r="Q7" s="234"/>
      <c r="R7" s="234"/>
      <c r="S7" s="234"/>
      <c r="T7" s="234" t="s">
        <v>27</v>
      </c>
      <c r="U7" s="234"/>
      <c r="V7" s="234"/>
      <c r="W7" s="234"/>
    </row>
    <row r="8" spans="1:23" ht="8.25">
      <c r="A8" s="213" t="s">
        <v>4</v>
      </c>
      <c r="B8" s="213" t="s">
        <v>5</v>
      </c>
      <c r="C8" s="213" t="s">
        <v>6</v>
      </c>
      <c r="D8" s="235" t="s">
        <v>7</v>
      </c>
      <c r="E8" s="235"/>
      <c r="F8" s="235"/>
      <c r="G8" s="235"/>
      <c r="H8" s="213" t="s">
        <v>8</v>
      </c>
      <c r="I8" s="213" t="s">
        <v>37</v>
      </c>
      <c r="J8" s="213" t="s">
        <v>38</v>
      </c>
      <c r="K8" s="213" t="s">
        <v>39</v>
      </c>
      <c r="L8" s="213" t="s">
        <v>40</v>
      </c>
      <c r="M8" s="213" t="s">
        <v>41</v>
      </c>
      <c r="N8" s="213" t="s">
        <v>42</v>
      </c>
      <c r="O8" s="213" t="s">
        <v>43</v>
      </c>
      <c r="P8" s="213" t="s">
        <v>44</v>
      </c>
      <c r="Q8" s="213" t="s">
        <v>45</v>
      </c>
      <c r="R8" s="213" t="s">
        <v>46</v>
      </c>
      <c r="S8" s="213" t="s">
        <v>47</v>
      </c>
      <c r="T8" s="235" t="s">
        <v>48</v>
      </c>
      <c r="U8" s="235"/>
      <c r="V8" s="213" t="s">
        <v>49</v>
      </c>
      <c r="W8" s="213" t="s">
        <v>50</v>
      </c>
    </row>
    <row r="9" spans="1:23" ht="12.75" customHeight="1">
      <c r="A9" s="234" t="s">
        <v>413</v>
      </c>
      <c r="B9" s="234" t="s">
        <v>36</v>
      </c>
      <c r="C9" s="234" t="s">
        <v>36</v>
      </c>
      <c r="D9" s="231" t="s">
        <v>513</v>
      </c>
      <c r="E9" s="231"/>
      <c r="F9" s="231" t="s">
        <v>51</v>
      </c>
      <c r="G9" s="231"/>
      <c r="H9" s="211">
        <v>46500</v>
      </c>
      <c r="I9" s="211">
        <v>46500</v>
      </c>
      <c r="J9" s="211">
        <v>43500</v>
      </c>
      <c r="K9" s="211">
        <v>17000</v>
      </c>
      <c r="L9" s="211">
        <v>26500</v>
      </c>
      <c r="M9" s="211">
        <v>0</v>
      </c>
      <c r="N9" s="211">
        <v>3000</v>
      </c>
      <c r="O9" s="211">
        <v>0</v>
      </c>
      <c r="P9" s="211">
        <v>0</v>
      </c>
      <c r="Q9" s="211">
        <v>0</v>
      </c>
      <c r="R9" s="211">
        <v>0</v>
      </c>
      <c r="S9" s="211">
        <v>0</v>
      </c>
      <c r="T9" s="233">
        <v>0</v>
      </c>
      <c r="U9" s="233"/>
      <c r="V9" s="211">
        <v>0</v>
      </c>
      <c r="W9" s="211">
        <v>0</v>
      </c>
    </row>
    <row r="10" spans="1:23" ht="12.75" customHeight="1">
      <c r="A10" s="234"/>
      <c r="B10" s="234"/>
      <c r="C10" s="234"/>
      <c r="D10" s="231"/>
      <c r="E10" s="231"/>
      <c r="F10" s="231" t="s">
        <v>52</v>
      </c>
      <c r="G10" s="231"/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0</v>
      </c>
      <c r="R10" s="211">
        <v>0</v>
      </c>
      <c r="S10" s="211">
        <v>0</v>
      </c>
      <c r="T10" s="233">
        <v>0</v>
      </c>
      <c r="U10" s="233"/>
      <c r="V10" s="211">
        <v>0</v>
      </c>
      <c r="W10" s="211">
        <v>0</v>
      </c>
    </row>
    <row r="11" spans="1:23" ht="12.75" customHeight="1">
      <c r="A11" s="234"/>
      <c r="B11" s="234"/>
      <c r="C11" s="234"/>
      <c r="D11" s="231"/>
      <c r="E11" s="231"/>
      <c r="F11" s="231" t="s">
        <v>53</v>
      </c>
      <c r="G11" s="231"/>
      <c r="H11" s="211">
        <v>30000</v>
      </c>
      <c r="I11" s="211">
        <v>30000</v>
      </c>
      <c r="J11" s="211">
        <v>0</v>
      </c>
      <c r="K11" s="211">
        <v>0</v>
      </c>
      <c r="L11" s="211">
        <v>0</v>
      </c>
      <c r="M11" s="211">
        <v>30000</v>
      </c>
      <c r="N11" s="211">
        <v>0</v>
      </c>
      <c r="O11" s="211">
        <v>0</v>
      </c>
      <c r="P11" s="211">
        <v>0</v>
      </c>
      <c r="Q11" s="211">
        <v>0</v>
      </c>
      <c r="R11" s="211">
        <v>0</v>
      </c>
      <c r="S11" s="211">
        <v>0</v>
      </c>
      <c r="T11" s="233">
        <v>0</v>
      </c>
      <c r="U11" s="233"/>
      <c r="V11" s="211">
        <v>0</v>
      </c>
      <c r="W11" s="211">
        <v>0</v>
      </c>
    </row>
    <row r="12" spans="1:23" ht="12.75" customHeight="1">
      <c r="A12" s="234"/>
      <c r="B12" s="234"/>
      <c r="C12" s="234"/>
      <c r="D12" s="231"/>
      <c r="E12" s="231"/>
      <c r="F12" s="231" t="s">
        <v>54</v>
      </c>
      <c r="G12" s="231"/>
      <c r="H12" s="211">
        <v>76500</v>
      </c>
      <c r="I12" s="211">
        <v>76500</v>
      </c>
      <c r="J12" s="211">
        <v>43500</v>
      </c>
      <c r="K12" s="211">
        <v>17000</v>
      </c>
      <c r="L12" s="211">
        <v>26500</v>
      </c>
      <c r="M12" s="211">
        <v>30000</v>
      </c>
      <c r="N12" s="211">
        <v>3000</v>
      </c>
      <c r="O12" s="211">
        <v>0</v>
      </c>
      <c r="P12" s="211">
        <v>0</v>
      </c>
      <c r="Q12" s="211">
        <v>0</v>
      </c>
      <c r="R12" s="211">
        <v>0</v>
      </c>
      <c r="S12" s="211">
        <v>0</v>
      </c>
      <c r="T12" s="233">
        <v>0</v>
      </c>
      <c r="U12" s="233"/>
      <c r="V12" s="211">
        <v>0</v>
      </c>
      <c r="W12" s="211">
        <v>0</v>
      </c>
    </row>
    <row r="13" spans="1:23" ht="12.75" customHeight="1">
      <c r="A13" s="234" t="s">
        <v>36</v>
      </c>
      <c r="B13" s="234" t="s">
        <v>414</v>
      </c>
      <c r="C13" s="234" t="s">
        <v>36</v>
      </c>
      <c r="D13" s="231" t="s">
        <v>514</v>
      </c>
      <c r="E13" s="231"/>
      <c r="F13" s="231" t="s">
        <v>51</v>
      </c>
      <c r="G13" s="231"/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  <c r="R13" s="211">
        <v>0</v>
      </c>
      <c r="S13" s="211">
        <v>0</v>
      </c>
      <c r="T13" s="233">
        <v>0</v>
      </c>
      <c r="U13" s="233"/>
      <c r="V13" s="211">
        <v>0</v>
      </c>
      <c r="W13" s="211">
        <v>0</v>
      </c>
    </row>
    <row r="14" spans="1:23" ht="12.75" customHeight="1">
      <c r="A14" s="234"/>
      <c r="B14" s="234"/>
      <c r="C14" s="234"/>
      <c r="D14" s="231"/>
      <c r="E14" s="231"/>
      <c r="F14" s="231" t="s">
        <v>52</v>
      </c>
      <c r="G14" s="231"/>
      <c r="H14" s="211">
        <v>0</v>
      </c>
      <c r="I14" s="211">
        <v>0</v>
      </c>
      <c r="J14" s="211">
        <v>0</v>
      </c>
      <c r="K14" s="211">
        <v>0</v>
      </c>
      <c r="L14" s="211">
        <v>0</v>
      </c>
      <c r="M14" s="211">
        <v>0</v>
      </c>
      <c r="N14" s="211">
        <v>0</v>
      </c>
      <c r="O14" s="211">
        <v>0</v>
      </c>
      <c r="P14" s="211">
        <v>0</v>
      </c>
      <c r="Q14" s="211">
        <v>0</v>
      </c>
      <c r="R14" s="211">
        <v>0</v>
      </c>
      <c r="S14" s="211">
        <v>0</v>
      </c>
      <c r="T14" s="233">
        <v>0</v>
      </c>
      <c r="U14" s="233"/>
      <c r="V14" s="211">
        <v>0</v>
      </c>
      <c r="W14" s="211">
        <v>0</v>
      </c>
    </row>
    <row r="15" spans="1:23" ht="12.75" customHeight="1">
      <c r="A15" s="234"/>
      <c r="B15" s="234"/>
      <c r="C15" s="234"/>
      <c r="D15" s="231"/>
      <c r="E15" s="231"/>
      <c r="F15" s="231" t="s">
        <v>53</v>
      </c>
      <c r="G15" s="231"/>
      <c r="H15" s="211">
        <v>30000</v>
      </c>
      <c r="I15" s="211">
        <v>30000</v>
      </c>
      <c r="J15" s="211">
        <v>0</v>
      </c>
      <c r="K15" s="211">
        <v>0</v>
      </c>
      <c r="L15" s="211">
        <v>0</v>
      </c>
      <c r="M15" s="211">
        <v>30000</v>
      </c>
      <c r="N15" s="211">
        <v>0</v>
      </c>
      <c r="O15" s="211">
        <v>0</v>
      </c>
      <c r="P15" s="211">
        <v>0</v>
      </c>
      <c r="Q15" s="211">
        <v>0</v>
      </c>
      <c r="R15" s="211">
        <v>0</v>
      </c>
      <c r="S15" s="211">
        <v>0</v>
      </c>
      <c r="T15" s="233">
        <v>0</v>
      </c>
      <c r="U15" s="233"/>
      <c r="V15" s="211">
        <v>0</v>
      </c>
      <c r="W15" s="211">
        <v>0</v>
      </c>
    </row>
    <row r="16" spans="1:23" ht="12.75" customHeight="1">
      <c r="A16" s="234"/>
      <c r="B16" s="234"/>
      <c r="C16" s="234"/>
      <c r="D16" s="231"/>
      <c r="E16" s="231"/>
      <c r="F16" s="231" t="s">
        <v>54</v>
      </c>
      <c r="G16" s="231"/>
      <c r="H16" s="211">
        <v>30000</v>
      </c>
      <c r="I16" s="211">
        <v>30000</v>
      </c>
      <c r="J16" s="211">
        <v>0</v>
      </c>
      <c r="K16" s="211">
        <v>0</v>
      </c>
      <c r="L16" s="211">
        <v>0</v>
      </c>
      <c r="M16" s="211">
        <v>30000</v>
      </c>
      <c r="N16" s="211">
        <v>0</v>
      </c>
      <c r="O16" s="211">
        <v>0</v>
      </c>
      <c r="P16" s="211">
        <v>0</v>
      </c>
      <c r="Q16" s="211">
        <v>0</v>
      </c>
      <c r="R16" s="211">
        <v>0</v>
      </c>
      <c r="S16" s="211">
        <v>0</v>
      </c>
      <c r="T16" s="233">
        <v>0</v>
      </c>
      <c r="U16" s="233"/>
      <c r="V16" s="211">
        <v>0</v>
      </c>
      <c r="W16" s="211">
        <v>0</v>
      </c>
    </row>
    <row r="17" spans="1:23" ht="12.75" customHeight="1">
      <c r="A17" s="234" t="s">
        <v>314</v>
      </c>
      <c r="B17" s="234" t="s">
        <v>36</v>
      </c>
      <c r="C17" s="234" t="s">
        <v>36</v>
      </c>
      <c r="D17" s="231" t="s">
        <v>377</v>
      </c>
      <c r="E17" s="231"/>
      <c r="F17" s="231" t="s">
        <v>51</v>
      </c>
      <c r="G17" s="231"/>
      <c r="H17" s="211">
        <v>17422399</v>
      </c>
      <c r="I17" s="211">
        <v>9648780</v>
      </c>
      <c r="J17" s="211">
        <v>9198780</v>
      </c>
      <c r="K17" s="211">
        <v>2041</v>
      </c>
      <c r="L17" s="211">
        <v>9196739</v>
      </c>
      <c r="M17" s="211">
        <v>450000</v>
      </c>
      <c r="N17" s="211">
        <v>0</v>
      </c>
      <c r="O17" s="211">
        <v>0</v>
      </c>
      <c r="P17" s="211">
        <v>0</v>
      </c>
      <c r="Q17" s="211">
        <v>0</v>
      </c>
      <c r="R17" s="211">
        <v>7773619</v>
      </c>
      <c r="S17" s="211">
        <v>7773619</v>
      </c>
      <c r="T17" s="233">
        <v>1573695</v>
      </c>
      <c r="U17" s="233"/>
      <c r="V17" s="211">
        <v>0</v>
      </c>
      <c r="W17" s="211">
        <v>0</v>
      </c>
    </row>
    <row r="18" spans="1:23" ht="12.75" customHeight="1">
      <c r="A18" s="234"/>
      <c r="B18" s="234"/>
      <c r="C18" s="234"/>
      <c r="D18" s="231"/>
      <c r="E18" s="231"/>
      <c r="F18" s="231" t="s">
        <v>52</v>
      </c>
      <c r="G18" s="231"/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11">
        <v>0</v>
      </c>
      <c r="R18" s="211">
        <v>0</v>
      </c>
      <c r="S18" s="211">
        <v>0</v>
      </c>
      <c r="T18" s="233">
        <v>0</v>
      </c>
      <c r="U18" s="233"/>
      <c r="V18" s="211">
        <v>0</v>
      </c>
      <c r="W18" s="211">
        <v>0</v>
      </c>
    </row>
    <row r="19" spans="1:23" ht="12.75" customHeight="1">
      <c r="A19" s="234"/>
      <c r="B19" s="234"/>
      <c r="C19" s="234"/>
      <c r="D19" s="231"/>
      <c r="E19" s="231"/>
      <c r="F19" s="231" t="s">
        <v>53</v>
      </c>
      <c r="G19" s="231"/>
      <c r="H19" s="211">
        <v>451885</v>
      </c>
      <c r="I19" s="211">
        <v>4000</v>
      </c>
      <c r="J19" s="211">
        <v>4000</v>
      </c>
      <c r="K19" s="211">
        <v>0</v>
      </c>
      <c r="L19" s="211">
        <v>4000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447885</v>
      </c>
      <c r="S19" s="211">
        <v>447885</v>
      </c>
      <c r="T19" s="233">
        <v>0</v>
      </c>
      <c r="U19" s="233"/>
      <c r="V19" s="211">
        <v>0</v>
      </c>
      <c r="W19" s="211">
        <v>0</v>
      </c>
    </row>
    <row r="20" spans="1:23" ht="12.75" customHeight="1">
      <c r="A20" s="234"/>
      <c r="B20" s="234"/>
      <c r="C20" s="234"/>
      <c r="D20" s="231"/>
      <c r="E20" s="231"/>
      <c r="F20" s="231" t="s">
        <v>54</v>
      </c>
      <c r="G20" s="231"/>
      <c r="H20" s="211">
        <v>17874284</v>
      </c>
      <c r="I20" s="211">
        <v>9652780</v>
      </c>
      <c r="J20" s="211">
        <v>9202780</v>
      </c>
      <c r="K20" s="211">
        <v>2041</v>
      </c>
      <c r="L20" s="211">
        <v>9200739</v>
      </c>
      <c r="M20" s="211">
        <v>450000</v>
      </c>
      <c r="N20" s="211">
        <v>0</v>
      </c>
      <c r="O20" s="211">
        <v>0</v>
      </c>
      <c r="P20" s="211">
        <v>0</v>
      </c>
      <c r="Q20" s="211">
        <v>0</v>
      </c>
      <c r="R20" s="211">
        <v>8221504</v>
      </c>
      <c r="S20" s="211">
        <v>8221504</v>
      </c>
      <c r="T20" s="233">
        <v>1573695</v>
      </c>
      <c r="U20" s="233"/>
      <c r="V20" s="211">
        <v>0</v>
      </c>
      <c r="W20" s="211">
        <v>0</v>
      </c>
    </row>
    <row r="21" spans="1:23" ht="12.75" customHeight="1">
      <c r="A21" s="234" t="s">
        <v>36</v>
      </c>
      <c r="B21" s="234" t="s">
        <v>313</v>
      </c>
      <c r="C21" s="234" t="s">
        <v>36</v>
      </c>
      <c r="D21" s="231" t="s">
        <v>379</v>
      </c>
      <c r="E21" s="231"/>
      <c r="F21" s="231" t="s">
        <v>51</v>
      </c>
      <c r="G21" s="231"/>
      <c r="H21" s="211">
        <v>14405158</v>
      </c>
      <c r="I21" s="211">
        <v>6631539</v>
      </c>
      <c r="J21" s="211">
        <v>6631539</v>
      </c>
      <c r="K21" s="211">
        <v>0</v>
      </c>
      <c r="L21" s="211">
        <v>6631539</v>
      </c>
      <c r="M21" s="211">
        <v>0</v>
      </c>
      <c r="N21" s="211">
        <v>0</v>
      </c>
      <c r="O21" s="211">
        <v>0</v>
      </c>
      <c r="P21" s="211">
        <v>0</v>
      </c>
      <c r="Q21" s="211">
        <v>0</v>
      </c>
      <c r="R21" s="211">
        <v>7773619</v>
      </c>
      <c r="S21" s="211">
        <v>7773619</v>
      </c>
      <c r="T21" s="233">
        <v>1573695</v>
      </c>
      <c r="U21" s="233"/>
      <c r="V21" s="211">
        <v>0</v>
      </c>
      <c r="W21" s="211">
        <v>0</v>
      </c>
    </row>
    <row r="22" spans="1:23" ht="12.75" customHeight="1">
      <c r="A22" s="234"/>
      <c r="B22" s="234"/>
      <c r="C22" s="234"/>
      <c r="D22" s="231"/>
      <c r="E22" s="231"/>
      <c r="F22" s="231" t="s">
        <v>52</v>
      </c>
      <c r="G22" s="231"/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33">
        <v>0</v>
      </c>
      <c r="U22" s="233"/>
      <c r="V22" s="211">
        <v>0</v>
      </c>
      <c r="W22" s="211">
        <v>0</v>
      </c>
    </row>
    <row r="23" spans="1:23" ht="12.75" customHeight="1">
      <c r="A23" s="234"/>
      <c r="B23" s="234"/>
      <c r="C23" s="234"/>
      <c r="D23" s="231"/>
      <c r="E23" s="231"/>
      <c r="F23" s="231" t="s">
        <v>53</v>
      </c>
      <c r="G23" s="231"/>
      <c r="H23" s="211">
        <v>447885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447885</v>
      </c>
      <c r="S23" s="211">
        <v>447885</v>
      </c>
      <c r="T23" s="233">
        <v>0</v>
      </c>
      <c r="U23" s="233"/>
      <c r="V23" s="211">
        <v>0</v>
      </c>
      <c r="W23" s="211">
        <v>0</v>
      </c>
    </row>
    <row r="24" spans="1:23" ht="12.75" customHeight="1">
      <c r="A24" s="234"/>
      <c r="B24" s="234"/>
      <c r="C24" s="234"/>
      <c r="D24" s="231"/>
      <c r="E24" s="231"/>
      <c r="F24" s="231" t="s">
        <v>54</v>
      </c>
      <c r="G24" s="231"/>
      <c r="H24" s="211">
        <v>14853043</v>
      </c>
      <c r="I24" s="211">
        <v>6631539</v>
      </c>
      <c r="J24" s="211">
        <v>6631539</v>
      </c>
      <c r="K24" s="211">
        <v>0</v>
      </c>
      <c r="L24" s="211">
        <v>6631539</v>
      </c>
      <c r="M24" s="211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8221504</v>
      </c>
      <c r="S24" s="211">
        <v>8221504</v>
      </c>
      <c r="T24" s="233">
        <v>1573695</v>
      </c>
      <c r="U24" s="233"/>
      <c r="V24" s="211">
        <v>0</v>
      </c>
      <c r="W24" s="211">
        <v>0</v>
      </c>
    </row>
    <row r="25" spans="1:23" ht="12.75" customHeight="1">
      <c r="A25" s="234" t="s">
        <v>36</v>
      </c>
      <c r="B25" s="234" t="s">
        <v>515</v>
      </c>
      <c r="C25" s="234" t="s">
        <v>36</v>
      </c>
      <c r="D25" s="231" t="s">
        <v>9</v>
      </c>
      <c r="E25" s="231"/>
      <c r="F25" s="231" t="s">
        <v>51</v>
      </c>
      <c r="G25" s="231"/>
      <c r="H25" s="211">
        <v>10430</v>
      </c>
      <c r="I25" s="211">
        <v>10430</v>
      </c>
      <c r="J25" s="211">
        <v>10430</v>
      </c>
      <c r="K25" s="211">
        <v>2041</v>
      </c>
      <c r="L25" s="211">
        <v>8389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33">
        <v>0</v>
      </c>
      <c r="U25" s="233"/>
      <c r="V25" s="211">
        <v>0</v>
      </c>
      <c r="W25" s="211">
        <v>0</v>
      </c>
    </row>
    <row r="26" spans="1:23" ht="12.75" customHeight="1">
      <c r="A26" s="234"/>
      <c r="B26" s="234"/>
      <c r="C26" s="234"/>
      <c r="D26" s="231"/>
      <c r="E26" s="231"/>
      <c r="F26" s="231" t="s">
        <v>52</v>
      </c>
      <c r="G26" s="231"/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33">
        <v>0</v>
      </c>
      <c r="U26" s="233"/>
      <c r="V26" s="211">
        <v>0</v>
      </c>
      <c r="W26" s="211">
        <v>0</v>
      </c>
    </row>
    <row r="27" spans="1:23" ht="12.75" customHeight="1">
      <c r="A27" s="234"/>
      <c r="B27" s="234"/>
      <c r="C27" s="234"/>
      <c r="D27" s="231"/>
      <c r="E27" s="231"/>
      <c r="F27" s="231" t="s">
        <v>53</v>
      </c>
      <c r="G27" s="231"/>
      <c r="H27" s="211">
        <v>4000</v>
      </c>
      <c r="I27" s="211">
        <v>4000</v>
      </c>
      <c r="J27" s="211">
        <v>4000</v>
      </c>
      <c r="K27" s="211">
        <v>0</v>
      </c>
      <c r="L27" s="211">
        <v>4000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33">
        <v>0</v>
      </c>
      <c r="U27" s="233"/>
      <c r="V27" s="211">
        <v>0</v>
      </c>
      <c r="W27" s="211">
        <v>0</v>
      </c>
    </row>
    <row r="28" spans="1:23" ht="12.75" customHeight="1">
      <c r="A28" s="234"/>
      <c r="B28" s="234"/>
      <c r="C28" s="234"/>
      <c r="D28" s="231"/>
      <c r="E28" s="231"/>
      <c r="F28" s="231" t="s">
        <v>54</v>
      </c>
      <c r="G28" s="231"/>
      <c r="H28" s="211">
        <v>14430</v>
      </c>
      <c r="I28" s="211">
        <v>14430</v>
      </c>
      <c r="J28" s="211">
        <v>14430</v>
      </c>
      <c r="K28" s="211">
        <v>2041</v>
      </c>
      <c r="L28" s="211">
        <v>12389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33">
        <v>0</v>
      </c>
      <c r="U28" s="233"/>
      <c r="V28" s="211">
        <v>0</v>
      </c>
      <c r="W28" s="211">
        <v>0</v>
      </c>
    </row>
    <row r="29" spans="1:23" ht="12.75" customHeight="1">
      <c r="A29" s="234" t="s">
        <v>10</v>
      </c>
      <c r="B29" s="234" t="s">
        <v>36</v>
      </c>
      <c r="C29" s="234" t="s">
        <v>36</v>
      </c>
      <c r="D29" s="231" t="s">
        <v>423</v>
      </c>
      <c r="E29" s="231"/>
      <c r="F29" s="231" t="s">
        <v>51</v>
      </c>
      <c r="G29" s="231"/>
      <c r="H29" s="211">
        <v>27096835.1</v>
      </c>
      <c r="I29" s="211">
        <v>384610.1</v>
      </c>
      <c r="J29" s="211">
        <v>353274</v>
      </c>
      <c r="K29" s="211">
        <v>58856</v>
      </c>
      <c r="L29" s="211">
        <v>294418</v>
      </c>
      <c r="M29" s="211">
        <v>0</v>
      </c>
      <c r="N29" s="211">
        <v>0</v>
      </c>
      <c r="O29" s="211">
        <v>31336.1</v>
      </c>
      <c r="P29" s="211">
        <v>0</v>
      </c>
      <c r="Q29" s="211">
        <v>0</v>
      </c>
      <c r="R29" s="211">
        <v>26712225</v>
      </c>
      <c r="S29" s="211">
        <v>26712225</v>
      </c>
      <c r="T29" s="233">
        <v>5943915</v>
      </c>
      <c r="U29" s="233"/>
      <c r="V29" s="211">
        <v>0</v>
      </c>
      <c r="W29" s="211">
        <v>0</v>
      </c>
    </row>
    <row r="30" spans="1:23" ht="12.75" customHeight="1">
      <c r="A30" s="234"/>
      <c r="B30" s="234"/>
      <c r="C30" s="234"/>
      <c r="D30" s="231"/>
      <c r="E30" s="231"/>
      <c r="F30" s="231" t="s">
        <v>52</v>
      </c>
      <c r="G30" s="231"/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1">
        <v>0</v>
      </c>
      <c r="S30" s="211">
        <v>0</v>
      </c>
      <c r="T30" s="233">
        <v>0</v>
      </c>
      <c r="U30" s="233"/>
      <c r="V30" s="211">
        <v>0</v>
      </c>
      <c r="W30" s="211">
        <v>0</v>
      </c>
    </row>
    <row r="31" spans="1:23" ht="12.75" customHeight="1">
      <c r="A31" s="234"/>
      <c r="B31" s="234"/>
      <c r="C31" s="234"/>
      <c r="D31" s="231"/>
      <c r="E31" s="231"/>
      <c r="F31" s="231" t="s">
        <v>53</v>
      </c>
      <c r="G31" s="231"/>
      <c r="H31" s="211">
        <v>703096</v>
      </c>
      <c r="I31" s="211">
        <v>13276</v>
      </c>
      <c r="J31" s="211">
        <v>13276</v>
      </c>
      <c r="K31" s="211">
        <v>0</v>
      </c>
      <c r="L31" s="211">
        <v>13276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689820</v>
      </c>
      <c r="S31" s="211">
        <v>689820</v>
      </c>
      <c r="T31" s="233">
        <v>0</v>
      </c>
      <c r="U31" s="233"/>
      <c r="V31" s="211">
        <v>0</v>
      </c>
      <c r="W31" s="211">
        <v>0</v>
      </c>
    </row>
    <row r="32" spans="1:23" ht="12.75" customHeight="1">
      <c r="A32" s="234"/>
      <c r="B32" s="234"/>
      <c r="C32" s="234"/>
      <c r="D32" s="231"/>
      <c r="E32" s="231"/>
      <c r="F32" s="231" t="s">
        <v>54</v>
      </c>
      <c r="G32" s="231"/>
      <c r="H32" s="211">
        <v>27799931.1</v>
      </c>
      <c r="I32" s="211">
        <v>397886.1</v>
      </c>
      <c r="J32" s="211">
        <v>366550</v>
      </c>
      <c r="K32" s="211">
        <v>58856</v>
      </c>
      <c r="L32" s="211">
        <v>307694</v>
      </c>
      <c r="M32" s="211">
        <v>0</v>
      </c>
      <c r="N32" s="211">
        <v>0</v>
      </c>
      <c r="O32" s="211">
        <v>31336.1</v>
      </c>
      <c r="P32" s="211">
        <v>0</v>
      </c>
      <c r="Q32" s="211">
        <v>0</v>
      </c>
      <c r="R32" s="211">
        <v>27402045</v>
      </c>
      <c r="S32" s="211">
        <v>27402045</v>
      </c>
      <c r="T32" s="233">
        <v>5943915</v>
      </c>
      <c r="U32" s="233"/>
      <c r="V32" s="211">
        <v>0</v>
      </c>
      <c r="W32" s="211">
        <v>0</v>
      </c>
    </row>
    <row r="33" spans="1:23" ht="12.75" customHeight="1">
      <c r="A33" s="234" t="s">
        <v>36</v>
      </c>
      <c r="B33" s="234" t="s">
        <v>428</v>
      </c>
      <c r="C33" s="234" t="s">
        <v>36</v>
      </c>
      <c r="D33" s="231" t="s">
        <v>429</v>
      </c>
      <c r="E33" s="231"/>
      <c r="F33" s="231" t="s">
        <v>51</v>
      </c>
      <c r="G33" s="231"/>
      <c r="H33" s="211">
        <v>27096835.1</v>
      </c>
      <c r="I33" s="211">
        <v>384610.1</v>
      </c>
      <c r="J33" s="211">
        <v>353274</v>
      </c>
      <c r="K33" s="211">
        <v>58856</v>
      </c>
      <c r="L33" s="211">
        <v>294418</v>
      </c>
      <c r="M33" s="211">
        <v>0</v>
      </c>
      <c r="N33" s="211">
        <v>0</v>
      </c>
      <c r="O33" s="211">
        <v>31336.1</v>
      </c>
      <c r="P33" s="211">
        <v>0</v>
      </c>
      <c r="Q33" s="211">
        <v>0</v>
      </c>
      <c r="R33" s="211">
        <v>26712225</v>
      </c>
      <c r="S33" s="211">
        <v>26712225</v>
      </c>
      <c r="T33" s="233">
        <v>5943915</v>
      </c>
      <c r="U33" s="233"/>
      <c r="V33" s="211">
        <v>0</v>
      </c>
      <c r="W33" s="211">
        <v>0</v>
      </c>
    </row>
    <row r="34" spans="1:23" ht="12.75" customHeight="1">
      <c r="A34" s="234"/>
      <c r="B34" s="234"/>
      <c r="C34" s="234"/>
      <c r="D34" s="231"/>
      <c r="E34" s="231"/>
      <c r="F34" s="231" t="s">
        <v>52</v>
      </c>
      <c r="G34" s="231"/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  <c r="Q34" s="211">
        <v>0</v>
      </c>
      <c r="R34" s="211">
        <v>0</v>
      </c>
      <c r="S34" s="211">
        <v>0</v>
      </c>
      <c r="T34" s="233">
        <v>0</v>
      </c>
      <c r="U34" s="233"/>
      <c r="V34" s="211">
        <v>0</v>
      </c>
      <c r="W34" s="211">
        <v>0</v>
      </c>
    </row>
    <row r="35" spans="1:23" ht="12.75" customHeight="1">
      <c r="A35" s="234"/>
      <c r="B35" s="234"/>
      <c r="C35" s="234"/>
      <c r="D35" s="231"/>
      <c r="E35" s="231"/>
      <c r="F35" s="231" t="s">
        <v>53</v>
      </c>
      <c r="G35" s="231"/>
      <c r="H35" s="211">
        <v>703096</v>
      </c>
      <c r="I35" s="211">
        <v>13276</v>
      </c>
      <c r="J35" s="211">
        <v>13276</v>
      </c>
      <c r="K35" s="211">
        <v>0</v>
      </c>
      <c r="L35" s="211">
        <v>13276</v>
      </c>
      <c r="M35" s="211">
        <v>0</v>
      </c>
      <c r="N35" s="211">
        <v>0</v>
      </c>
      <c r="O35" s="211">
        <v>0</v>
      </c>
      <c r="P35" s="211">
        <v>0</v>
      </c>
      <c r="Q35" s="211">
        <v>0</v>
      </c>
      <c r="R35" s="211">
        <v>689820</v>
      </c>
      <c r="S35" s="211">
        <v>689820</v>
      </c>
      <c r="T35" s="233">
        <v>0</v>
      </c>
      <c r="U35" s="233"/>
      <c r="V35" s="211">
        <v>0</v>
      </c>
      <c r="W35" s="211">
        <v>0</v>
      </c>
    </row>
    <row r="36" spans="1:23" ht="12.75" customHeight="1">
      <c r="A36" s="234"/>
      <c r="B36" s="234"/>
      <c r="C36" s="234"/>
      <c r="D36" s="231"/>
      <c r="E36" s="231"/>
      <c r="F36" s="231" t="s">
        <v>54</v>
      </c>
      <c r="G36" s="231"/>
      <c r="H36" s="211">
        <v>27799931.1</v>
      </c>
      <c r="I36" s="211">
        <v>397886.1</v>
      </c>
      <c r="J36" s="211">
        <v>366550</v>
      </c>
      <c r="K36" s="211">
        <v>58856</v>
      </c>
      <c r="L36" s="211">
        <v>307694</v>
      </c>
      <c r="M36" s="211">
        <v>0</v>
      </c>
      <c r="N36" s="211">
        <v>0</v>
      </c>
      <c r="O36" s="211">
        <v>31336.1</v>
      </c>
      <c r="P36" s="211">
        <v>0</v>
      </c>
      <c r="Q36" s="211">
        <v>0</v>
      </c>
      <c r="R36" s="211">
        <v>27402045</v>
      </c>
      <c r="S36" s="211">
        <v>27402045</v>
      </c>
      <c r="T36" s="233">
        <v>5943915</v>
      </c>
      <c r="U36" s="233"/>
      <c r="V36" s="211">
        <v>0</v>
      </c>
      <c r="W36" s="211">
        <v>0</v>
      </c>
    </row>
    <row r="37" spans="1:23" ht="12.75" customHeight="1">
      <c r="A37" s="234" t="s">
        <v>432</v>
      </c>
      <c r="B37" s="234" t="s">
        <v>36</v>
      </c>
      <c r="C37" s="234" t="s">
        <v>36</v>
      </c>
      <c r="D37" s="231" t="s">
        <v>433</v>
      </c>
      <c r="E37" s="231"/>
      <c r="F37" s="231" t="s">
        <v>51</v>
      </c>
      <c r="G37" s="231"/>
      <c r="H37" s="211">
        <v>20288514</v>
      </c>
      <c r="I37" s="211">
        <v>15638662</v>
      </c>
      <c r="J37" s="211">
        <v>15091662</v>
      </c>
      <c r="K37" s="211">
        <v>11203283</v>
      </c>
      <c r="L37" s="211">
        <v>3888379</v>
      </c>
      <c r="M37" s="211">
        <v>0</v>
      </c>
      <c r="N37" s="211">
        <v>547000</v>
      </c>
      <c r="O37" s="211">
        <v>0</v>
      </c>
      <c r="P37" s="211">
        <v>0</v>
      </c>
      <c r="Q37" s="211">
        <v>0</v>
      </c>
      <c r="R37" s="211">
        <v>4649852</v>
      </c>
      <c r="S37" s="211">
        <v>4649852</v>
      </c>
      <c r="T37" s="233">
        <v>0</v>
      </c>
      <c r="U37" s="233"/>
      <c r="V37" s="211">
        <v>0</v>
      </c>
      <c r="W37" s="211">
        <v>0</v>
      </c>
    </row>
    <row r="38" spans="1:23" ht="8.25" customHeight="1">
      <c r="A38" s="234"/>
      <c r="B38" s="234"/>
      <c r="C38" s="234"/>
      <c r="D38" s="231"/>
      <c r="E38" s="231"/>
      <c r="F38" s="231" t="s">
        <v>52</v>
      </c>
      <c r="G38" s="231"/>
      <c r="H38" s="211">
        <v>0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33">
        <v>0</v>
      </c>
      <c r="U38" s="233"/>
      <c r="V38" s="211">
        <v>0</v>
      </c>
      <c r="W38" s="211">
        <v>0</v>
      </c>
    </row>
    <row r="39" spans="1:23" ht="12" customHeight="1">
      <c r="A39" s="234"/>
      <c r="B39" s="234"/>
      <c r="C39" s="234"/>
      <c r="D39" s="231"/>
      <c r="E39" s="231"/>
      <c r="F39" s="231" t="s">
        <v>53</v>
      </c>
      <c r="G39" s="231"/>
      <c r="H39" s="211">
        <v>13197</v>
      </c>
      <c r="I39" s="211">
        <v>13197</v>
      </c>
      <c r="J39" s="211">
        <v>13197</v>
      </c>
      <c r="K39" s="211">
        <v>0</v>
      </c>
      <c r="L39" s="211">
        <v>13197</v>
      </c>
      <c r="M39" s="211">
        <v>0</v>
      </c>
      <c r="N39" s="211">
        <v>0</v>
      </c>
      <c r="O39" s="211">
        <v>0</v>
      </c>
      <c r="P39" s="211">
        <v>0</v>
      </c>
      <c r="Q39" s="211">
        <v>0</v>
      </c>
      <c r="R39" s="211">
        <v>0</v>
      </c>
      <c r="S39" s="211">
        <v>0</v>
      </c>
      <c r="T39" s="233">
        <v>0</v>
      </c>
      <c r="U39" s="233"/>
      <c r="V39" s="211">
        <v>0</v>
      </c>
      <c r="W39" s="211">
        <v>0</v>
      </c>
    </row>
    <row r="40" spans="1:23" ht="14.25" customHeight="1">
      <c r="A40" s="234"/>
      <c r="B40" s="234"/>
      <c r="C40" s="234"/>
      <c r="D40" s="231"/>
      <c r="E40" s="231"/>
      <c r="F40" s="231" t="s">
        <v>54</v>
      </c>
      <c r="G40" s="231"/>
      <c r="H40" s="211">
        <v>20301711</v>
      </c>
      <c r="I40" s="211">
        <v>15651859</v>
      </c>
      <c r="J40" s="211">
        <v>15104859</v>
      </c>
      <c r="K40" s="211">
        <v>11203283</v>
      </c>
      <c r="L40" s="211">
        <v>3901576</v>
      </c>
      <c r="M40" s="211">
        <v>0</v>
      </c>
      <c r="N40" s="211">
        <v>547000</v>
      </c>
      <c r="O40" s="211">
        <v>0</v>
      </c>
      <c r="P40" s="211">
        <v>0</v>
      </c>
      <c r="Q40" s="211">
        <v>0</v>
      </c>
      <c r="R40" s="211">
        <v>4649852</v>
      </c>
      <c r="S40" s="211">
        <v>4649852</v>
      </c>
      <c r="T40" s="233">
        <v>0</v>
      </c>
      <c r="U40" s="233"/>
      <c r="V40" s="211">
        <v>0</v>
      </c>
      <c r="W40" s="211">
        <v>0</v>
      </c>
    </row>
    <row r="41" spans="1:23" ht="11.25" customHeight="1">
      <c r="A41" s="234" t="s">
        <v>36</v>
      </c>
      <c r="B41" s="234" t="s">
        <v>437</v>
      </c>
      <c r="C41" s="234" t="s">
        <v>36</v>
      </c>
      <c r="D41" s="231" t="s">
        <v>438</v>
      </c>
      <c r="E41" s="231"/>
      <c r="F41" s="231" t="s">
        <v>51</v>
      </c>
      <c r="G41" s="231"/>
      <c r="H41" s="211">
        <v>18207989</v>
      </c>
      <c r="I41" s="211">
        <v>13558137</v>
      </c>
      <c r="J41" s="211">
        <v>13511137</v>
      </c>
      <c r="K41" s="211">
        <v>11203283</v>
      </c>
      <c r="L41" s="211">
        <v>2307854</v>
      </c>
      <c r="M41" s="211">
        <v>0</v>
      </c>
      <c r="N41" s="211">
        <v>47000</v>
      </c>
      <c r="O41" s="211">
        <v>0</v>
      </c>
      <c r="P41" s="211">
        <v>0</v>
      </c>
      <c r="Q41" s="211">
        <v>0</v>
      </c>
      <c r="R41" s="211">
        <v>4649852</v>
      </c>
      <c r="S41" s="211">
        <v>4649852</v>
      </c>
      <c r="T41" s="233">
        <v>0</v>
      </c>
      <c r="U41" s="233"/>
      <c r="V41" s="211">
        <v>0</v>
      </c>
      <c r="W41" s="211">
        <v>0</v>
      </c>
    </row>
    <row r="42" spans="1:23" ht="11.25" customHeight="1">
      <c r="A42" s="234"/>
      <c r="B42" s="234"/>
      <c r="C42" s="234"/>
      <c r="D42" s="231"/>
      <c r="E42" s="231"/>
      <c r="F42" s="231" t="s">
        <v>52</v>
      </c>
      <c r="G42" s="231"/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  <c r="T42" s="233">
        <v>0</v>
      </c>
      <c r="U42" s="233"/>
      <c r="V42" s="211">
        <v>0</v>
      </c>
      <c r="W42" s="211">
        <v>0</v>
      </c>
    </row>
    <row r="43" spans="1:23" ht="12" customHeight="1">
      <c r="A43" s="234"/>
      <c r="B43" s="234"/>
      <c r="C43" s="234"/>
      <c r="D43" s="231"/>
      <c r="E43" s="231"/>
      <c r="F43" s="231" t="s">
        <v>53</v>
      </c>
      <c r="G43" s="231"/>
      <c r="H43" s="211">
        <v>13197</v>
      </c>
      <c r="I43" s="211">
        <v>13197</v>
      </c>
      <c r="J43" s="211">
        <v>13197</v>
      </c>
      <c r="K43" s="211">
        <v>0</v>
      </c>
      <c r="L43" s="211">
        <v>13197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v>0</v>
      </c>
      <c r="S43" s="211">
        <v>0</v>
      </c>
      <c r="T43" s="233">
        <v>0</v>
      </c>
      <c r="U43" s="233"/>
      <c r="V43" s="211">
        <v>0</v>
      </c>
      <c r="W43" s="211">
        <v>0</v>
      </c>
    </row>
    <row r="44" spans="1:23" ht="11.25" customHeight="1">
      <c r="A44" s="234"/>
      <c r="B44" s="234"/>
      <c r="C44" s="234"/>
      <c r="D44" s="231"/>
      <c r="E44" s="231"/>
      <c r="F44" s="231" t="s">
        <v>54</v>
      </c>
      <c r="G44" s="231"/>
      <c r="H44" s="211">
        <v>18221186</v>
      </c>
      <c r="I44" s="211">
        <v>13571334</v>
      </c>
      <c r="J44" s="211">
        <v>13524334</v>
      </c>
      <c r="K44" s="211">
        <v>11203283</v>
      </c>
      <c r="L44" s="211">
        <v>2321051</v>
      </c>
      <c r="M44" s="211">
        <v>0</v>
      </c>
      <c r="N44" s="211">
        <v>47000</v>
      </c>
      <c r="O44" s="211">
        <v>0</v>
      </c>
      <c r="P44" s="211">
        <v>0</v>
      </c>
      <c r="Q44" s="211">
        <v>0</v>
      </c>
      <c r="R44" s="211">
        <v>4649852</v>
      </c>
      <c r="S44" s="211">
        <v>4649852</v>
      </c>
      <c r="T44" s="233">
        <v>0</v>
      </c>
      <c r="U44" s="233"/>
      <c r="V44" s="211">
        <v>0</v>
      </c>
      <c r="W44" s="211">
        <v>0</v>
      </c>
    </row>
    <row r="45" spans="1:23" ht="13.5" customHeight="1">
      <c r="A45" s="234" t="s">
        <v>335</v>
      </c>
      <c r="B45" s="234" t="s">
        <v>36</v>
      </c>
      <c r="C45" s="234" t="s">
        <v>36</v>
      </c>
      <c r="D45" s="231" t="s">
        <v>336</v>
      </c>
      <c r="E45" s="231"/>
      <c r="F45" s="231" t="s">
        <v>51</v>
      </c>
      <c r="G45" s="231"/>
      <c r="H45" s="211">
        <v>6116035</v>
      </c>
      <c r="I45" s="211">
        <v>6056035</v>
      </c>
      <c r="J45" s="211">
        <v>5861435</v>
      </c>
      <c r="K45" s="211">
        <v>5264262</v>
      </c>
      <c r="L45" s="211">
        <v>597173</v>
      </c>
      <c r="M45" s="211">
        <v>0</v>
      </c>
      <c r="N45" s="211">
        <v>194600</v>
      </c>
      <c r="O45" s="211">
        <v>0</v>
      </c>
      <c r="P45" s="211">
        <v>0</v>
      </c>
      <c r="Q45" s="211">
        <v>0</v>
      </c>
      <c r="R45" s="211">
        <v>60000</v>
      </c>
      <c r="S45" s="211">
        <v>60000</v>
      </c>
      <c r="T45" s="233">
        <v>0</v>
      </c>
      <c r="U45" s="233"/>
      <c r="V45" s="211">
        <v>0</v>
      </c>
      <c r="W45" s="211">
        <v>0</v>
      </c>
    </row>
    <row r="46" spans="1:23" ht="8.25" customHeight="1">
      <c r="A46" s="234"/>
      <c r="B46" s="234"/>
      <c r="C46" s="234"/>
      <c r="D46" s="231"/>
      <c r="E46" s="231"/>
      <c r="F46" s="231" t="s">
        <v>52</v>
      </c>
      <c r="G46" s="231"/>
      <c r="H46" s="211">
        <v>-17000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-17000</v>
      </c>
      <c r="S46" s="211">
        <v>-17000</v>
      </c>
      <c r="T46" s="233">
        <v>0</v>
      </c>
      <c r="U46" s="233"/>
      <c r="V46" s="211">
        <v>0</v>
      </c>
      <c r="W46" s="211">
        <v>0</v>
      </c>
    </row>
    <row r="47" spans="1:23" ht="10.5" customHeight="1">
      <c r="A47" s="234"/>
      <c r="B47" s="234"/>
      <c r="C47" s="234"/>
      <c r="D47" s="231"/>
      <c r="E47" s="231"/>
      <c r="F47" s="231" t="s">
        <v>53</v>
      </c>
      <c r="G47" s="231"/>
      <c r="H47" s="211">
        <v>88558</v>
      </c>
      <c r="I47" s="211">
        <v>88558</v>
      </c>
      <c r="J47" s="211">
        <v>88558</v>
      </c>
      <c r="K47" s="211">
        <v>5133</v>
      </c>
      <c r="L47" s="211">
        <v>83425</v>
      </c>
      <c r="M47" s="211">
        <v>0</v>
      </c>
      <c r="N47" s="211">
        <v>0</v>
      </c>
      <c r="O47" s="211">
        <v>0</v>
      </c>
      <c r="P47" s="211">
        <v>0</v>
      </c>
      <c r="Q47" s="211">
        <v>0</v>
      </c>
      <c r="R47" s="211">
        <v>0</v>
      </c>
      <c r="S47" s="211">
        <v>0</v>
      </c>
      <c r="T47" s="233">
        <v>0</v>
      </c>
      <c r="U47" s="233"/>
      <c r="V47" s="211">
        <v>0</v>
      </c>
      <c r="W47" s="211">
        <v>0</v>
      </c>
    </row>
    <row r="48" spans="1:23" ht="16.5" customHeight="1">
      <c r="A48" s="234"/>
      <c r="B48" s="234"/>
      <c r="C48" s="234"/>
      <c r="D48" s="231"/>
      <c r="E48" s="231"/>
      <c r="F48" s="231" t="s">
        <v>54</v>
      </c>
      <c r="G48" s="231"/>
      <c r="H48" s="211">
        <v>6187593</v>
      </c>
      <c r="I48" s="211">
        <v>6144593</v>
      </c>
      <c r="J48" s="211">
        <v>5949993</v>
      </c>
      <c r="K48" s="211">
        <v>5269395</v>
      </c>
      <c r="L48" s="211">
        <v>680598</v>
      </c>
      <c r="M48" s="211">
        <v>0</v>
      </c>
      <c r="N48" s="211">
        <v>194600</v>
      </c>
      <c r="O48" s="211">
        <v>0</v>
      </c>
      <c r="P48" s="211">
        <v>0</v>
      </c>
      <c r="Q48" s="211">
        <v>0</v>
      </c>
      <c r="R48" s="211">
        <v>43000</v>
      </c>
      <c r="S48" s="211">
        <v>43000</v>
      </c>
      <c r="T48" s="233">
        <v>0</v>
      </c>
      <c r="U48" s="233"/>
      <c r="V48" s="211">
        <v>0</v>
      </c>
      <c r="W48" s="211">
        <v>0</v>
      </c>
    </row>
    <row r="49" spans="1:23" ht="12" customHeight="1">
      <c r="A49" s="234" t="s">
        <v>36</v>
      </c>
      <c r="B49" s="234" t="s">
        <v>516</v>
      </c>
      <c r="C49" s="234" t="s">
        <v>36</v>
      </c>
      <c r="D49" s="231" t="s">
        <v>517</v>
      </c>
      <c r="E49" s="231"/>
      <c r="F49" s="231" t="s">
        <v>51</v>
      </c>
      <c r="G49" s="231"/>
      <c r="H49" s="211">
        <v>65000</v>
      </c>
      <c r="I49" s="211">
        <v>5000</v>
      </c>
      <c r="J49" s="211">
        <v>5000</v>
      </c>
      <c r="K49" s="211">
        <v>0</v>
      </c>
      <c r="L49" s="211">
        <v>5000</v>
      </c>
      <c r="M49" s="211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60000</v>
      </c>
      <c r="S49" s="211">
        <v>60000</v>
      </c>
      <c r="T49" s="233">
        <v>0</v>
      </c>
      <c r="U49" s="233"/>
      <c r="V49" s="211">
        <v>0</v>
      </c>
      <c r="W49" s="211">
        <v>0</v>
      </c>
    </row>
    <row r="50" spans="1:23" ht="12.75" customHeight="1">
      <c r="A50" s="234"/>
      <c r="B50" s="234"/>
      <c r="C50" s="234"/>
      <c r="D50" s="231"/>
      <c r="E50" s="231"/>
      <c r="F50" s="231" t="s">
        <v>52</v>
      </c>
      <c r="G50" s="231"/>
      <c r="H50" s="211">
        <v>-17000</v>
      </c>
      <c r="I50" s="211">
        <v>0</v>
      </c>
      <c r="J50" s="211">
        <v>0</v>
      </c>
      <c r="K50" s="211">
        <v>0</v>
      </c>
      <c r="L50" s="211">
        <v>0</v>
      </c>
      <c r="M50" s="211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-17000</v>
      </c>
      <c r="S50" s="211">
        <v>-17000</v>
      </c>
      <c r="T50" s="233">
        <v>0</v>
      </c>
      <c r="U50" s="233"/>
      <c r="V50" s="211">
        <v>0</v>
      </c>
      <c r="W50" s="211">
        <v>0</v>
      </c>
    </row>
    <row r="51" spans="1:23" ht="12" customHeight="1">
      <c r="A51" s="234"/>
      <c r="B51" s="234"/>
      <c r="C51" s="234"/>
      <c r="D51" s="231"/>
      <c r="E51" s="231"/>
      <c r="F51" s="231" t="s">
        <v>53</v>
      </c>
      <c r="G51" s="231"/>
      <c r="H51" s="211">
        <v>17000</v>
      </c>
      <c r="I51" s="211">
        <v>17000</v>
      </c>
      <c r="J51" s="211">
        <v>17000</v>
      </c>
      <c r="K51" s="211">
        <v>0</v>
      </c>
      <c r="L51" s="211">
        <v>17000</v>
      </c>
      <c r="M51" s="211">
        <v>0</v>
      </c>
      <c r="N51" s="211">
        <v>0</v>
      </c>
      <c r="O51" s="211">
        <v>0</v>
      </c>
      <c r="P51" s="211">
        <v>0</v>
      </c>
      <c r="Q51" s="211">
        <v>0</v>
      </c>
      <c r="R51" s="211">
        <v>0</v>
      </c>
      <c r="S51" s="211">
        <v>0</v>
      </c>
      <c r="T51" s="233">
        <v>0</v>
      </c>
      <c r="U51" s="233"/>
      <c r="V51" s="211">
        <v>0</v>
      </c>
      <c r="W51" s="211">
        <v>0</v>
      </c>
    </row>
    <row r="52" spans="1:23" ht="14.25" customHeight="1">
      <c r="A52" s="234"/>
      <c r="B52" s="234"/>
      <c r="C52" s="234"/>
      <c r="D52" s="231"/>
      <c r="E52" s="231"/>
      <c r="F52" s="231" t="s">
        <v>54</v>
      </c>
      <c r="G52" s="231"/>
      <c r="H52" s="211">
        <v>65000</v>
      </c>
      <c r="I52" s="211">
        <v>22000</v>
      </c>
      <c r="J52" s="211">
        <v>22000</v>
      </c>
      <c r="K52" s="211">
        <v>0</v>
      </c>
      <c r="L52" s="211">
        <v>22000</v>
      </c>
      <c r="M52" s="211">
        <v>0</v>
      </c>
      <c r="N52" s="211">
        <v>0</v>
      </c>
      <c r="O52" s="211">
        <v>0</v>
      </c>
      <c r="P52" s="211">
        <v>0</v>
      </c>
      <c r="Q52" s="211">
        <v>0</v>
      </c>
      <c r="R52" s="211">
        <v>43000</v>
      </c>
      <c r="S52" s="211">
        <v>43000</v>
      </c>
      <c r="T52" s="233">
        <v>0</v>
      </c>
      <c r="U52" s="233"/>
      <c r="V52" s="211">
        <v>0</v>
      </c>
      <c r="W52" s="211">
        <v>0</v>
      </c>
    </row>
    <row r="53" spans="1:23" ht="14.25" customHeight="1">
      <c r="A53" s="234" t="s">
        <v>36</v>
      </c>
      <c r="B53" s="234" t="s">
        <v>337</v>
      </c>
      <c r="C53" s="234" t="s">
        <v>36</v>
      </c>
      <c r="D53" s="231" t="s">
        <v>338</v>
      </c>
      <c r="E53" s="231"/>
      <c r="F53" s="231" t="s">
        <v>51</v>
      </c>
      <c r="G53" s="231"/>
      <c r="H53" s="211">
        <v>5821035</v>
      </c>
      <c r="I53" s="211">
        <v>5821035</v>
      </c>
      <c r="J53" s="211">
        <v>5636435</v>
      </c>
      <c r="K53" s="211">
        <v>5264262</v>
      </c>
      <c r="L53" s="211">
        <v>372173</v>
      </c>
      <c r="M53" s="211">
        <v>0</v>
      </c>
      <c r="N53" s="211">
        <v>184600</v>
      </c>
      <c r="O53" s="211">
        <v>0</v>
      </c>
      <c r="P53" s="211">
        <v>0</v>
      </c>
      <c r="Q53" s="211">
        <v>0</v>
      </c>
      <c r="R53" s="211">
        <v>0</v>
      </c>
      <c r="S53" s="211">
        <v>0</v>
      </c>
      <c r="T53" s="233">
        <v>0</v>
      </c>
      <c r="U53" s="233"/>
      <c r="V53" s="211">
        <v>0</v>
      </c>
      <c r="W53" s="211">
        <v>0</v>
      </c>
    </row>
    <row r="54" spans="1:23" ht="12.75" customHeight="1">
      <c r="A54" s="234"/>
      <c r="B54" s="234"/>
      <c r="C54" s="234"/>
      <c r="D54" s="231"/>
      <c r="E54" s="231"/>
      <c r="F54" s="231" t="s">
        <v>52</v>
      </c>
      <c r="G54" s="231"/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0</v>
      </c>
      <c r="Q54" s="211">
        <v>0</v>
      </c>
      <c r="R54" s="211">
        <v>0</v>
      </c>
      <c r="S54" s="211">
        <v>0</v>
      </c>
      <c r="T54" s="233">
        <v>0</v>
      </c>
      <c r="U54" s="233"/>
      <c r="V54" s="211">
        <v>0</v>
      </c>
      <c r="W54" s="211">
        <v>0</v>
      </c>
    </row>
    <row r="55" spans="1:23" ht="12" customHeight="1">
      <c r="A55" s="234"/>
      <c r="B55" s="234"/>
      <c r="C55" s="234"/>
      <c r="D55" s="231"/>
      <c r="E55" s="231"/>
      <c r="F55" s="231" t="s">
        <v>53</v>
      </c>
      <c r="G55" s="231"/>
      <c r="H55" s="211">
        <v>71558</v>
      </c>
      <c r="I55" s="211">
        <v>71558</v>
      </c>
      <c r="J55" s="211">
        <v>71558</v>
      </c>
      <c r="K55" s="211">
        <v>5133</v>
      </c>
      <c r="L55" s="211">
        <v>66425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33">
        <v>0</v>
      </c>
      <c r="U55" s="233"/>
      <c r="V55" s="211">
        <v>0</v>
      </c>
      <c r="W55" s="211">
        <v>0</v>
      </c>
    </row>
    <row r="56" spans="1:23" ht="12.75" customHeight="1">
      <c r="A56" s="234"/>
      <c r="B56" s="234"/>
      <c r="C56" s="234"/>
      <c r="D56" s="231"/>
      <c r="E56" s="231"/>
      <c r="F56" s="231" t="s">
        <v>54</v>
      </c>
      <c r="G56" s="231"/>
      <c r="H56" s="211">
        <v>5892593</v>
      </c>
      <c r="I56" s="211">
        <v>5892593</v>
      </c>
      <c r="J56" s="211">
        <v>5707993</v>
      </c>
      <c r="K56" s="211">
        <v>5269395</v>
      </c>
      <c r="L56" s="211">
        <v>438598</v>
      </c>
      <c r="M56" s="211">
        <v>0</v>
      </c>
      <c r="N56" s="211">
        <v>184600</v>
      </c>
      <c r="O56" s="211">
        <v>0</v>
      </c>
      <c r="P56" s="211">
        <v>0</v>
      </c>
      <c r="Q56" s="211">
        <v>0</v>
      </c>
      <c r="R56" s="211">
        <v>0</v>
      </c>
      <c r="S56" s="211">
        <v>0</v>
      </c>
      <c r="T56" s="233">
        <v>0</v>
      </c>
      <c r="U56" s="233"/>
      <c r="V56" s="211">
        <v>0</v>
      </c>
      <c r="W56" s="211">
        <v>0</v>
      </c>
    </row>
    <row r="57" spans="1:23" ht="14.25" customHeight="1">
      <c r="A57" s="234" t="s">
        <v>59</v>
      </c>
      <c r="B57" s="234" t="s">
        <v>36</v>
      </c>
      <c r="C57" s="234" t="s">
        <v>36</v>
      </c>
      <c r="D57" s="231" t="s">
        <v>58</v>
      </c>
      <c r="E57" s="231"/>
      <c r="F57" s="231" t="s">
        <v>51</v>
      </c>
      <c r="G57" s="231"/>
      <c r="H57" s="211">
        <v>33123417.79</v>
      </c>
      <c r="I57" s="211">
        <v>32525918.79</v>
      </c>
      <c r="J57" s="211">
        <v>29209126.66</v>
      </c>
      <c r="K57" s="211">
        <v>24998423.16</v>
      </c>
      <c r="L57" s="211">
        <v>4210703.5</v>
      </c>
      <c r="M57" s="211">
        <v>2564056.13</v>
      </c>
      <c r="N57" s="211">
        <v>579901</v>
      </c>
      <c r="O57" s="211">
        <v>172835</v>
      </c>
      <c r="P57" s="211">
        <v>0</v>
      </c>
      <c r="Q57" s="211">
        <v>0</v>
      </c>
      <c r="R57" s="211">
        <v>597499</v>
      </c>
      <c r="S57" s="211">
        <v>597499</v>
      </c>
      <c r="T57" s="233">
        <v>0</v>
      </c>
      <c r="U57" s="233"/>
      <c r="V57" s="211">
        <v>0</v>
      </c>
      <c r="W57" s="211">
        <v>0</v>
      </c>
    </row>
    <row r="58" spans="1:23" ht="8.25" customHeight="1">
      <c r="A58" s="234"/>
      <c r="B58" s="234"/>
      <c r="C58" s="234"/>
      <c r="D58" s="231"/>
      <c r="E58" s="231"/>
      <c r="F58" s="231" t="s">
        <v>52</v>
      </c>
      <c r="G58" s="231"/>
      <c r="H58" s="211">
        <v>-403959.21</v>
      </c>
      <c r="I58" s="211">
        <v>-403959.21</v>
      </c>
      <c r="J58" s="211">
        <v>-399959.21</v>
      </c>
      <c r="K58" s="211">
        <v>-47970</v>
      </c>
      <c r="L58" s="211">
        <v>-351989.21</v>
      </c>
      <c r="M58" s="211">
        <v>0</v>
      </c>
      <c r="N58" s="211">
        <v>-4000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33">
        <v>0</v>
      </c>
      <c r="U58" s="233"/>
      <c r="V58" s="211">
        <v>0</v>
      </c>
      <c r="W58" s="211">
        <v>0</v>
      </c>
    </row>
    <row r="59" spans="1:23" ht="12" customHeight="1">
      <c r="A59" s="234"/>
      <c r="B59" s="234"/>
      <c r="C59" s="234"/>
      <c r="D59" s="231"/>
      <c r="E59" s="231"/>
      <c r="F59" s="231" t="s">
        <v>53</v>
      </c>
      <c r="G59" s="231"/>
      <c r="H59" s="211">
        <v>448172</v>
      </c>
      <c r="I59" s="211">
        <v>448172</v>
      </c>
      <c r="J59" s="211">
        <v>437872</v>
      </c>
      <c r="K59" s="211">
        <v>312410</v>
      </c>
      <c r="L59" s="211">
        <v>125462</v>
      </c>
      <c r="M59" s="211">
        <v>0</v>
      </c>
      <c r="N59" s="211">
        <v>10300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33">
        <v>0</v>
      </c>
      <c r="U59" s="233"/>
      <c r="V59" s="211">
        <v>0</v>
      </c>
      <c r="W59" s="211">
        <v>0</v>
      </c>
    </row>
    <row r="60" spans="1:23" ht="15" customHeight="1">
      <c r="A60" s="234"/>
      <c r="B60" s="234"/>
      <c r="C60" s="234"/>
      <c r="D60" s="231"/>
      <c r="E60" s="231"/>
      <c r="F60" s="231" t="s">
        <v>54</v>
      </c>
      <c r="G60" s="231"/>
      <c r="H60" s="211">
        <v>33167630.58</v>
      </c>
      <c r="I60" s="211">
        <v>32570131.58</v>
      </c>
      <c r="J60" s="211">
        <v>29247039.45</v>
      </c>
      <c r="K60" s="211">
        <v>25262863.16</v>
      </c>
      <c r="L60" s="211">
        <v>3984176.29</v>
      </c>
      <c r="M60" s="211">
        <v>2564056.13</v>
      </c>
      <c r="N60" s="211">
        <v>586201</v>
      </c>
      <c r="O60" s="211">
        <v>172835</v>
      </c>
      <c r="P60" s="211">
        <v>0</v>
      </c>
      <c r="Q60" s="211">
        <v>0</v>
      </c>
      <c r="R60" s="211">
        <v>597499</v>
      </c>
      <c r="S60" s="211">
        <v>597499</v>
      </c>
      <c r="T60" s="233">
        <v>0</v>
      </c>
      <c r="U60" s="233"/>
      <c r="V60" s="211">
        <v>0</v>
      </c>
      <c r="W60" s="211">
        <v>0</v>
      </c>
    </row>
    <row r="61" spans="1:23" ht="14.25" customHeight="1">
      <c r="A61" s="234" t="s">
        <v>36</v>
      </c>
      <c r="B61" s="234" t="s">
        <v>339</v>
      </c>
      <c r="C61" s="234" t="s">
        <v>36</v>
      </c>
      <c r="D61" s="231" t="s">
        <v>340</v>
      </c>
      <c r="E61" s="231"/>
      <c r="F61" s="231" t="s">
        <v>51</v>
      </c>
      <c r="G61" s="231"/>
      <c r="H61" s="211">
        <v>4141140.29</v>
      </c>
      <c r="I61" s="211">
        <v>4141140.29</v>
      </c>
      <c r="J61" s="211">
        <v>3937519.29</v>
      </c>
      <c r="K61" s="211">
        <v>3730780</v>
      </c>
      <c r="L61" s="211">
        <v>206739.29</v>
      </c>
      <c r="M61" s="211">
        <v>0</v>
      </c>
      <c r="N61" s="211">
        <v>203621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33">
        <v>0</v>
      </c>
      <c r="U61" s="233"/>
      <c r="V61" s="211">
        <v>0</v>
      </c>
      <c r="W61" s="211">
        <v>0</v>
      </c>
    </row>
    <row r="62" spans="1:23" ht="12" customHeight="1">
      <c r="A62" s="234"/>
      <c r="B62" s="234"/>
      <c r="C62" s="234"/>
      <c r="D62" s="231"/>
      <c r="E62" s="231"/>
      <c r="F62" s="231" t="s">
        <v>52</v>
      </c>
      <c r="G62" s="231"/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33">
        <v>0</v>
      </c>
      <c r="U62" s="233"/>
      <c r="V62" s="211">
        <v>0</v>
      </c>
      <c r="W62" s="211">
        <v>0</v>
      </c>
    </row>
    <row r="63" spans="1:23" ht="18.75" customHeight="1">
      <c r="A63" s="234"/>
      <c r="B63" s="234"/>
      <c r="C63" s="234"/>
      <c r="D63" s="231"/>
      <c r="E63" s="231"/>
      <c r="F63" s="231" t="s">
        <v>53</v>
      </c>
      <c r="G63" s="231"/>
      <c r="H63" s="211">
        <v>137500</v>
      </c>
      <c r="I63" s="211">
        <v>137500</v>
      </c>
      <c r="J63" s="211">
        <v>128500</v>
      </c>
      <c r="K63" s="211">
        <v>116590</v>
      </c>
      <c r="L63" s="211">
        <v>11910</v>
      </c>
      <c r="M63" s="211">
        <v>0</v>
      </c>
      <c r="N63" s="211">
        <v>9000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33">
        <v>0</v>
      </c>
      <c r="U63" s="233"/>
      <c r="V63" s="211">
        <v>0</v>
      </c>
      <c r="W63" s="211">
        <v>0</v>
      </c>
    </row>
    <row r="64" spans="1:23" ht="13.5" customHeight="1">
      <c r="A64" s="234"/>
      <c r="B64" s="234"/>
      <c r="C64" s="234"/>
      <c r="D64" s="231"/>
      <c r="E64" s="231"/>
      <c r="F64" s="231" t="s">
        <v>54</v>
      </c>
      <c r="G64" s="231"/>
      <c r="H64" s="211">
        <v>4278640.29</v>
      </c>
      <c r="I64" s="211">
        <v>4278640.29</v>
      </c>
      <c r="J64" s="211">
        <v>4066019.29</v>
      </c>
      <c r="K64" s="211">
        <v>3847370</v>
      </c>
      <c r="L64" s="211">
        <v>218649.29</v>
      </c>
      <c r="M64" s="211">
        <v>0</v>
      </c>
      <c r="N64" s="211">
        <v>212621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33">
        <v>0</v>
      </c>
      <c r="U64" s="233"/>
      <c r="V64" s="211">
        <v>0</v>
      </c>
      <c r="W64" s="211">
        <v>0</v>
      </c>
    </row>
    <row r="65" spans="1:23" ht="14.25" customHeight="1">
      <c r="A65" s="234" t="s">
        <v>36</v>
      </c>
      <c r="B65" s="234" t="s">
        <v>518</v>
      </c>
      <c r="C65" s="234" t="s">
        <v>36</v>
      </c>
      <c r="D65" s="231" t="s">
        <v>519</v>
      </c>
      <c r="E65" s="231"/>
      <c r="F65" s="231" t="s">
        <v>51</v>
      </c>
      <c r="G65" s="231"/>
      <c r="H65" s="211">
        <v>654974</v>
      </c>
      <c r="I65" s="211">
        <v>654974</v>
      </c>
      <c r="J65" s="211">
        <v>619974</v>
      </c>
      <c r="K65" s="211">
        <v>567130</v>
      </c>
      <c r="L65" s="211">
        <v>52844</v>
      </c>
      <c r="M65" s="211">
        <v>0</v>
      </c>
      <c r="N65" s="211">
        <v>35000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33">
        <v>0</v>
      </c>
      <c r="U65" s="233"/>
      <c r="V65" s="211">
        <v>0</v>
      </c>
      <c r="W65" s="211">
        <v>0</v>
      </c>
    </row>
    <row r="66" spans="1:23" ht="12" customHeight="1">
      <c r="A66" s="234"/>
      <c r="B66" s="234"/>
      <c r="C66" s="234"/>
      <c r="D66" s="231"/>
      <c r="E66" s="231"/>
      <c r="F66" s="231" t="s">
        <v>52</v>
      </c>
      <c r="G66" s="231"/>
      <c r="H66" s="211">
        <v>-33110</v>
      </c>
      <c r="I66" s="211">
        <v>-33110</v>
      </c>
      <c r="J66" s="211">
        <v>-29110</v>
      </c>
      <c r="K66" s="211">
        <v>-29110</v>
      </c>
      <c r="L66" s="211">
        <v>0</v>
      </c>
      <c r="M66" s="211">
        <v>0</v>
      </c>
      <c r="N66" s="211">
        <v>-4000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33">
        <v>0</v>
      </c>
      <c r="U66" s="233"/>
      <c r="V66" s="211">
        <v>0</v>
      </c>
      <c r="W66" s="211">
        <v>0</v>
      </c>
    </row>
    <row r="67" spans="1:23" ht="15.75" customHeight="1">
      <c r="A67" s="234"/>
      <c r="B67" s="234"/>
      <c r="C67" s="234"/>
      <c r="D67" s="231"/>
      <c r="E67" s="231"/>
      <c r="F67" s="231" t="s">
        <v>53</v>
      </c>
      <c r="G67" s="231"/>
      <c r="H67" s="211">
        <v>4210</v>
      </c>
      <c r="I67" s="211">
        <v>4210</v>
      </c>
      <c r="J67" s="211">
        <v>4210</v>
      </c>
      <c r="K67" s="211">
        <v>0</v>
      </c>
      <c r="L67" s="211">
        <v>4210</v>
      </c>
      <c r="M67" s="211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33">
        <v>0</v>
      </c>
      <c r="U67" s="233"/>
      <c r="V67" s="211">
        <v>0</v>
      </c>
      <c r="W67" s="211">
        <v>0</v>
      </c>
    </row>
    <row r="68" spans="1:23" ht="12.75" customHeight="1">
      <c r="A68" s="234"/>
      <c r="B68" s="234"/>
      <c r="C68" s="234"/>
      <c r="D68" s="231"/>
      <c r="E68" s="231"/>
      <c r="F68" s="231" t="s">
        <v>54</v>
      </c>
      <c r="G68" s="231"/>
      <c r="H68" s="211">
        <v>626074</v>
      </c>
      <c r="I68" s="211">
        <v>626074</v>
      </c>
      <c r="J68" s="211">
        <v>595074</v>
      </c>
      <c r="K68" s="211">
        <v>538020</v>
      </c>
      <c r="L68" s="211">
        <v>57054</v>
      </c>
      <c r="M68" s="211">
        <v>0</v>
      </c>
      <c r="N68" s="211">
        <v>31000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33">
        <v>0</v>
      </c>
      <c r="U68" s="233"/>
      <c r="V68" s="211">
        <v>0</v>
      </c>
      <c r="W68" s="211">
        <v>0</v>
      </c>
    </row>
    <row r="69" spans="1:23" ht="12.75" customHeight="1">
      <c r="A69" s="234" t="s">
        <v>36</v>
      </c>
      <c r="B69" s="234" t="s">
        <v>322</v>
      </c>
      <c r="C69" s="234" t="s">
        <v>36</v>
      </c>
      <c r="D69" s="231" t="s">
        <v>323</v>
      </c>
      <c r="E69" s="231"/>
      <c r="F69" s="231" t="s">
        <v>51</v>
      </c>
      <c r="G69" s="231"/>
      <c r="H69" s="211">
        <v>13153898.29</v>
      </c>
      <c r="I69" s="211">
        <v>13153898.29</v>
      </c>
      <c r="J69" s="211">
        <v>11651342.16</v>
      </c>
      <c r="K69" s="211">
        <v>10137121.16</v>
      </c>
      <c r="L69" s="211">
        <v>1514221</v>
      </c>
      <c r="M69" s="211">
        <v>1400056.13</v>
      </c>
      <c r="N69" s="211">
        <v>102500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33">
        <v>0</v>
      </c>
      <c r="U69" s="233"/>
      <c r="V69" s="211">
        <v>0</v>
      </c>
      <c r="W69" s="211">
        <v>0</v>
      </c>
    </row>
    <row r="70" spans="1:23" ht="13.5" customHeight="1">
      <c r="A70" s="234"/>
      <c r="B70" s="234"/>
      <c r="C70" s="234"/>
      <c r="D70" s="231"/>
      <c r="E70" s="231"/>
      <c r="F70" s="231" t="s">
        <v>52</v>
      </c>
      <c r="G70" s="231"/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33">
        <v>0</v>
      </c>
      <c r="U70" s="233"/>
      <c r="V70" s="211">
        <v>0</v>
      </c>
      <c r="W70" s="211">
        <v>0</v>
      </c>
    </row>
    <row r="71" spans="1:23" ht="10.5" customHeight="1">
      <c r="A71" s="234"/>
      <c r="B71" s="234"/>
      <c r="C71" s="234"/>
      <c r="D71" s="231"/>
      <c r="E71" s="231"/>
      <c r="F71" s="231" t="s">
        <v>53</v>
      </c>
      <c r="G71" s="231"/>
      <c r="H71" s="211">
        <v>103483</v>
      </c>
      <c r="I71" s="211">
        <v>103483</v>
      </c>
      <c r="J71" s="211">
        <v>103483</v>
      </c>
      <c r="K71" s="211">
        <v>63120</v>
      </c>
      <c r="L71" s="211">
        <v>40363</v>
      </c>
      <c r="M71" s="211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33">
        <v>0</v>
      </c>
      <c r="U71" s="233"/>
      <c r="V71" s="211">
        <v>0</v>
      </c>
      <c r="W71" s="211">
        <v>0</v>
      </c>
    </row>
    <row r="72" spans="1:23" ht="16.5" customHeight="1">
      <c r="A72" s="234"/>
      <c r="B72" s="234"/>
      <c r="C72" s="234"/>
      <c r="D72" s="231"/>
      <c r="E72" s="231"/>
      <c r="F72" s="231" t="s">
        <v>54</v>
      </c>
      <c r="G72" s="231"/>
      <c r="H72" s="211">
        <v>13257381.29</v>
      </c>
      <c r="I72" s="211">
        <v>13257381.29</v>
      </c>
      <c r="J72" s="211">
        <v>11754825.16</v>
      </c>
      <c r="K72" s="211">
        <v>10200241.16</v>
      </c>
      <c r="L72" s="211">
        <v>1554584</v>
      </c>
      <c r="M72" s="211">
        <v>1400056.13</v>
      </c>
      <c r="N72" s="211">
        <v>102500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33">
        <v>0</v>
      </c>
      <c r="U72" s="233"/>
      <c r="V72" s="211">
        <v>0</v>
      </c>
      <c r="W72" s="211">
        <v>0</v>
      </c>
    </row>
    <row r="73" spans="1:23" ht="13.5" customHeight="1">
      <c r="A73" s="234" t="s">
        <v>36</v>
      </c>
      <c r="B73" s="234" t="s">
        <v>520</v>
      </c>
      <c r="C73" s="234" t="s">
        <v>36</v>
      </c>
      <c r="D73" s="231" t="s">
        <v>521</v>
      </c>
      <c r="E73" s="231"/>
      <c r="F73" s="231" t="s">
        <v>51</v>
      </c>
      <c r="G73" s="231"/>
      <c r="H73" s="211">
        <v>1248168</v>
      </c>
      <c r="I73" s="211">
        <v>1248168</v>
      </c>
      <c r="J73" s="211">
        <v>135668</v>
      </c>
      <c r="K73" s="211">
        <v>116568</v>
      </c>
      <c r="L73" s="211">
        <v>19100</v>
      </c>
      <c r="M73" s="211">
        <v>1110000</v>
      </c>
      <c r="N73" s="211">
        <v>2500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33">
        <v>0</v>
      </c>
      <c r="U73" s="233"/>
      <c r="V73" s="211">
        <v>0</v>
      </c>
      <c r="W73" s="211">
        <v>0</v>
      </c>
    </row>
    <row r="74" spans="1:23" ht="13.5" customHeight="1">
      <c r="A74" s="234"/>
      <c r="B74" s="234"/>
      <c r="C74" s="234"/>
      <c r="D74" s="231"/>
      <c r="E74" s="231"/>
      <c r="F74" s="231" t="s">
        <v>52</v>
      </c>
      <c r="G74" s="231"/>
      <c r="H74" s="211">
        <v>0</v>
      </c>
      <c r="I74" s="211">
        <v>0</v>
      </c>
      <c r="J74" s="211">
        <v>0</v>
      </c>
      <c r="K74" s="211">
        <v>0</v>
      </c>
      <c r="L74" s="211">
        <v>0</v>
      </c>
      <c r="M74" s="211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33">
        <v>0</v>
      </c>
      <c r="U74" s="233"/>
      <c r="V74" s="211">
        <v>0</v>
      </c>
      <c r="W74" s="211">
        <v>0</v>
      </c>
    </row>
    <row r="75" spans="1:23" ht="13.5" customHeight="1">
      <c r="A75" s="234"/>
      <c r="B75" s="234"/>
      <c r="C75" s="234"/>
      <c r="D75" s="231"/>
      <c r="E75" s="231"/>
      <c r="F75" s="231" t="s">
        <v>53</v>
      </c>
      <c r="G75" s="231"/>
      <c r="H75" s="211">
        <v>60</v>
      </c>
      <c r="I75" s="211">
        <v>60</v>
      </c>
      <c r="J75" s="211">
        <v>60</v>
      </c>
      <c r="K75" s="211">
        <v>0</v>
      </c>
      <c r="L75" s="211">
        <v>60</v>
      </c>
      <c r="M75" s="211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33">
        <v>0</v>
      </c>
      <c r="U75" s="233"/>
      <c r="V75" s="211">
        <v>0</v>
      </c>
      <c r="W75" s="211">
        <v>0</v>
      </c>
    </row>
    <row r="76" spans="1:23" ht="14.25" customHeight="1">
      <c r="A76" s="234"/>
      <c r="B76" s="234"/>
      <c r="C76" s="234"/>
      <c r="D76" s="231"/>
      <c r="E76" s="231"/>
      <c r="F76" s="231" t="s">
        <v>54</v>
      </c>
      <c r="G76" s="231"/>
      <c r="H76" s="211">
        <v>1248228</v>
      </c>
      <c r="I76" s="211">
        <v>1248228</v>
      </c>
      <c r="J76" s="211">
        <v>135728</v>
      </c>
      <c r="K76" s="211">
        <v>116568</v>
      </c>
      <c r="L76" s="211">
        <v>19160</v>
      </c>
      <c r="M76" s="211">
        <v>1110000</v>
      </c>
      <c r="N76" s="211">
        <v>2500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33">
        <v>0</v>
      </c>
      <c r="U76" s="233"/>
      <c r="V76" s="211">
        <v>0</v>
      </c>
      <c r="W76" s="211">
        <v>0</v>
      </c>
    </row>
    <row r="77" spans="1:23" ht="11.25" customHeight="1">
      <c r="A77" s="234" t="s">
        <v>36</v>
      </c>
      <c r="B77" s="234" t="s">
        <v>341</v>
      </c>
      <c r="C77" s="234" t="s">
        <v>36</v>
      </c>
      <c r="D77" s="231" t="s">
        <v>342</v>
      </c>
      <c r="E77" s="231"/>
      <c r="F77" s="231" t="s">
        <v>51</v>
      </c>
      <c r="G77" s="231"/>
      <c r="H77" s="211">
        <v>2041751</v>
      </c>
      <c r="I77" s="211">
        <v>2041751</v>
      </c>
      <c r="J77" s="211">
        <v>1993491</v>
      </c>
      <c r="K77" s="211">
        <v>1618691</v>
      </c>
      <c r="L77" s="211">
        <v>374800</v>
      </c>
      <c r="M77" s="211">
        <v>0</v>
      </c>
      <c r="N77" s="211">
        <v>48260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33">
        <v>0</v>
      </c>
      <c r="U77" s="233"/>
      <c r="V77" s="211">
        <v>0</v>
      </c>
      <c r="W77" s="211">
        <v>0</v>
      </c>
    </row>
    <row r="78" spans="1:23" ht="12.75" customHeight="1">
      <c r="A78" s="234"/>
      <c r="B78" s="234"/>
      <c r="C78" s="234"/>
      <c r="D78" s="231"/>
      <c r="E78" s="231"/>
      <c r="F78" s="231" t="s">
        <v>52</v>
      </c>
      <c r="G78" s="231"/>
      <c r="H78" s="211">
        <v>-18590</v>
      </c>
      <c r="I78" s="211">
        <v>-18590</v>
      </c>
      <c r="J78" s="211">
        <v>-18590</v>
      </c>
      <c r="K78" s="211">
        <v>-18590</v>
      </c>
      <c r="L78" s="211">
        <v>0</v>
      </c>
      <c r="M78" s="211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33">
        <v>0</v>
      </c>
      <c r="U78" s="233"/>
      <c r="V78" s="211">
        <v>0</v>
      </c>
      <c r="W78" s="211">
        <v>0</v>
      </c>
    </row>
    <row r="79" spans="1:23" ht="12" customHeight="1">
      <c r="A79" s="234"/>
      <c r="B79" s="234"/>
      <c r="C79" s="234"/>
      <c r="D79" s="231"/>
      <c r="E79" s="231"/>
      <c r="F79" s="231" t="s">
        <v>53</v>
      </c>
      <c r="G79" s="231"/>
      <c r="H79" s="211">
        <v>20334</v>
      </c>
      <c r="I79" s="211">
        <v>20334</v>
      </c>
      <c r="J79" s="211">
        <v>20334</v>
      </c>
      <c r="K79" s="211">
        <v>0</v>
      </c>
      <c r="L79" s="211">
        <v>20334</v>
      </c>
      <c r="M79" s="211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33">
        <v>0</v>
      </c>
      <c r="U79" s="233"/>
      <c r="V79" s="211">
        <v>0</v>
      </c>
      <c r="W79" s="211">
        <v>0</v>
      </c>
    </row>
    <row r="80" spans="1:23" ht="13.5" customHeight="1">
      <c r="A80" s="234"/>
      <c r="B80" s="234"/>
      <c r="C80" s="234"/>
      <c r="D80" s="231"/>
      <c r="E80" s="231"/>
      <c r="F80" s="231" t="s">
        <v>54</v>
      </c>
      <c r="G80" s="231"/>
      <c r="H80" s="211">
        <v>2043495</v>
      </c>
      <c r="I80" s="211">
        <v>2043495</v>
      </c>
      <c r="J80" s="211">
        <v>1995235</v>
      </c>
      <c r="K80" s="211">
        <v>1600101</v>
      </c>
      <c r="L80" s="211">
        <v>395134</v>
      </c>
      <c r="M80" s="211">
        <v>0</v>
      </c>
      <c r="N80" s="211">
        <v>48260</v>
      </c>
      <c r="O80" s="211">
        <v>0</v>
      </c>
      <c r="P80" s="211">
        <v>0</v>
      </c>
      <c r="Q80" s="211">
        <v>0</v>
      </c>
      <c r="R80" s="211">
        <v>0</v>
      </c>
      <c r="S80" s="211">
        <v>0</v>
      </c>
      <c r="T80" s="233">
        <v>0</v>
      </c>
      <c r="U80" s="233"/>
      <c r="V80" s="211">
        <v>0</v>
      </c>
      <c r="W80" s="211">
        <v>0</v>
      </c>
    </row>
    <row r="81" spans="1:23" ht="12.75" customHeight="1">
      <c r="A81" s="234" t="s">
        <v>36</v>
      </c>
      <c r="B81" s="234" t="s">
        <v>324</v>
      </c>
      <c r="C81" s="234" t="s">
        <v>36</v>
      </c>
      <c r="D81" s="231" t="s">
        <v>325</v>
      </c>
      <c r="E81" s="231"/>
      <c r="F81" s="231" t="s">
        <v>51</v>
      </c>
      <c r="G81" s="231"/>
      <c r="H81" s="211">
        <v>5830777.21</v>
      </c>
      <c r="I81" s="211">
        <v>5830777.21</v>
      </c>
      <c r="J81" s="211">
        <v>5732727.21</v>
      </c>
      <c r="K81" s="211">
        <v>5194281</v>
      </c>
      <c r="L81" s="211">
        <v>538446.21</v>
      </c>
      <c r="M81" s="211">
        <v>54000</v>
      </c>
      <c r="N81" s="211">
        <v>44050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33">
        <v>0</v>
      </c>
      <c r="U81" s="233"/>
      <c r="V81" s="211">
        <v>0</v>
      </c>
      <c r="W81" s="211">
        <v>0</v>
      </c>
    </row>
    <row r="82" spans="1:23" ht="14.25" customHeight="1">
      <c r="A82" s="234"/>
      <c r="B82" s="234"/>
      <c r="C82" s="234"/>
      <c r="D82" s="231"/>
      <c r="E82" s="231"/>
      <c r="F82" s="231" t="s">
        <v>52</v>
      </c>
      <c r="G82" s="231"/>
      <c r="H82" s="211">
        <v>0</v>
      </c>
      <c r="I82" s="211">
        <v>0</v>
      </c>
      <c r="J82" s="211">
        <v>0</v>
      </c>
      <c r="K82" s="211">
        <v>0</v>
      </c>
      <c r="L82" s="211">
        <v>0</v>
      </c>
      <c r="M82" s="211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33">
        <v>0</v>
      </c>
      <c r="U82" s="233"/>
      <c r="V82" s="211">
        <v>0</v>
      </c>
      <c r="W82" s="211">
        <v>0</v>
      </c>
    </row>
    <row r="83" spans="1:23" ht="13.5" customHeight="1">
      <c r="A83" s="234"/>
      <c r="B83" s="234"/>
      <c r="C83" s="234"/>
      <c r="D83" s="231"/>
      <c r="E83" s="231"/>
      <c r="F83" s="231" t="s">
        <v>53</v>
      </c>
      <c r="G83" s="231"/>
      <c r="H83" s="211">
        <v>152545</v>
      </c>
      <c r="I83" s="211">
        <v>152545</v>
      </c>
      <c r="J83" s="211">
        <v>152545</v>
      </c>
      <c r="K83" s="211">
        <v>116220</v>
      </c>
      <c r="L83" s="211">
        <v>36325</v>
      </c>
      <c r="M83" s="211">
        <v>0</v>
      </c>
      <c r="N83" s="211">
        <v>0</v>
      </c>
      <c r="O83" s="211">
        <v>0</v>
      </c>
      <c r="P83" s="211">
        <v>0</v>
      </c>
      <c r="Q83" s="211">
        <v>0</v>
      </c>
      <c r="R83" s="211">
        <v>0</v>
      </c>
      <c r="S83" s="211">
        <v>0</v>
      </c>
      <c r="T83" s="233">
        <v>0</v>
      </c>
      <c r="U83" s="233"/>
      <c r="V83" s="211">
        <v>0</v>
      </c>
      <c r="W83" s="211">
        <v>0</v>
      </c>
    </row>
    <row r="84" spans="1:23" ht="15.75" customHeight="1">
      <c r="A84" s="234"/>
      <c r="B84" s="234"/>
      <c r="C84" s="234"/>
      <c r="D84" s="231"/>
      <c r="E84" s="231"/>
      <c r="F84" s="231" t="s">
        <v>54</v>
      </c>
      <c r="G84" s="231"/>
      <c r="H84" s="211">
        <v>5983322.21</v>
      </c>
      <c r="I84" s="211">
        <v>5983322.21</v>
      </c>
      <c r="J84" s="211">
        <v>5885272.21</v>
      </c>
      <c r="K84" s="211">
        <v>5310501</v>
      </c>
      <c r="L84" s="211">
        <v>574771.21</v>
      </c>
      <c r="M84" s="211">
        <v>54000</v>
      </c>
      <c r="N84" s="211">
        <v>44050</v>
      </c>
      <c r="O84" s="211">
        <v>0</v>
      </c>
      <c r="P84" s="211">
        <v>0</v>
      </c>
      <c r="Q84" s="211">
        <v>0</v>
      </c>
      <c r="R84" s="211">
        <v>0</v>
      </c>
      <c r="S84" s="211">
        <v>0</v>
      </c>
      <c r="T84" s="233">
        <v>0</v>
      </c>
      <c r="U84" s="233"/>
      <c r="V84" s="211">
        <v>0</v>
      </c>
      <c r="W84" s="211">
        <v>0</v>
      </c>
    </row>
    <row r="85" spans="1:23" ht="12.75" customHeight="1">
      <c r="A85" s="234" t="s">
        <v>36</v>
      </c>
      <c r="B85" s="234" t="s">
        <v>400</v>
      </c>
      <c r="C85" s="234" t="s">
        <v>36</v>
      </c>
      <c r="D85" s="231" t="s">
        <v>401</v>
      </c>
      <c r="E85" s="231"/>
      <c r="F85" s="231" t="s">
        <v>51</v>
      </c>
      <c r="G85" s="231"/>
      <c r="H85" s="211">
        <v>2689595</v>
      </c>
      <c r="I85" s="211">
        <v>2689595</v>
      </c>
      <c r="J85" s="211">
        <v>2566795</v>
      </c>
      <c r="K85" s="211">
        <v>2394495</v>
      </c>
      <c r="L85" s="211">
        <v>172300</v>
      </c>
      <c r="M85" s="211">
        <v>0</v>
      </c>
      <c r="N85" s="211">
        <v>122800</v>
      </c>
      <c r="O85" s="211">
        <v>0</v>
      </c>
      <c r="P85" s="211">
        <v>0</v>
      </c>
      <c r="Q85" s="211">
        <v>0</v>
      </c>
      <c r="R85" s="211">
        <v>0</v>
      </c>
      <c r="S85" s="211">
        <v>0</v>
      </c>
      <c r="T85" s="233">
        <v>0</v>
      </c>
      <c r="U85" s="233"/>
      <c r="V85" s="211">
        <v>0</v>
      </c>
      <c r="W85" s="211">
        <v>0</v>
      </c>
    </row>
    <row r="86" spans="1:23" ht="15" customHeight="1">
      <c r="A86" s="234"/>
      <c r="B86" s="234"/>
      <c r="C86" s="234"/>
      <c r="D86" s="231"/>
      <c r="E86" s="231"/>
      <c r="F86" s="231" t="s">
        <v>52</v>
      </c>
      <c r="G86" s="231"/>
      <c r="H86" s="211">
        <v>0</v>
      </c>
      <c r="I86" s="211">
        <v>0</v>
      </c>
      <c r="J86" s="211">
        <v>0</v>
      </c>
      <c r="K86" s="211">
        <v>0</v>
      </c>
      <c r="L86" s="211">
        <v>0</v>
      </c>
      <c r="M86" s="211">
        <v>0</v>
      </c>
      <c r="N86" s="211">
        <v>0</v>
      </c>
      <c r="O86" s="211">
        <v>0</v>
      </c>
      <c r="P86" s="211">
        <v>0</v>
      </c>
      <c r="Q86" s="211">
        <v>0</v>
      </c>
      <c r="R86" s="211">
        <v>0</v>
      </c>
      <c r="S86" s="211">
        <v>0</v>
      </c>
      <c r="T86" s="233">
        <v>0</v>
      </c>
      <c r="U86" s="233"/>
      <c r="V86" s="211">
        <v>0</v>
      </c>
      <c r="W86" s="211">
        <v>0</v>
      </c>
    </row>
    <row r="87" spans="1:23" ht="13.5" customHeight="1">
      <c r="A87" s="234"/>
      <c r="B87" s="234"/>
      <c r="C87" s="234"/>
      <c r="D87" s="231"/>
      <c r="E87" s="231"/>
      <c r="F87" s="231" t="s">
        <v>53</v>
      </c>
      <c r="G87" s="231"/>
      <c r="H87" s="211">
        <v>28570</v>
      </c>
      <c r="I87" s="211">
        <v>28570</v>
      </c>
      <c r="J87" s="211">
        <v>27270</v>
      </c>
      <c r="K87" s="211">
        <v>16480</v>
      </c>
      <c r="L87" s="211">
        <v>10790</v>
      </c>
      <c r="M87" s="211">
        <v>0</v>
      </c>
      <c r="N87" s="211">
        <v>1300</v>
      </c>
      <c r="O87" s="211">
        <v>0</v>
      </c>
      <c r="P87" s="211">
        <v>0</v>
      </c>
      <c r="Q87" s="211">
        <v>0</v>
      </c>
      <c r="R87" s="211">
        <v>0</v>
      </c>
      <c r="S87" s="211">
        <v>0</v>
      </c>
      <c r="T87" s="233">
        <v>0</v>
      </c>
      <c r="U87" s="233"/>
      <c r="V87" s="211">
        <v>0</v>
      </c>
      <c r="W87" s="211">
        <v>0</v>
      </c>
    </row>
    <row r="88" spans="1:23" ht="15" customHeight="1">
      <c r="A88" s="234"/>
      <c r="B88" s="234"/>
      <c r="C88" s="234"/>
      <c r="D88" s="231"/>
      <c r="E88" s="231"/>
      <c r="F88" s="231" t="s">
        <v>54</v>
      </c>
      <c r="G88" s="231"/>
      <c r="H88" s="211">
        <v>2718165</v>
      </c>
      <c r="I88" s="211">
        <v>2718165</v>
      </c>
      <c r="J88" s="211">
        <v>2594065</v>
      </c>
      <c r="K88" s="211">
        <v>2410975</v>
      </c>
      <c r="L88" s="211">
        <v>183090</v>
      </c>
      <c r="M88" s="211">
        <v>0</v>
      </c>
      <c r="N88" s="211">
        <v>124100</v>
      </c>
      <c r="O88" s="211">
        <v>0</v>
      </c>
      <c r="P88" s="211">
        <v>0</v>
      </c>
      <c r="Q88" s="211">
        <v>0</v>
      </c>
      <c r="R88" s="211">
        <v>0</v>
      </c>
      <c r="S88" s="211">
        <v>0</v>
      </c>
      <c r="T88" s="233">
        <v>0</v>
      </c>
      <c r="U88" s="233"/>
      <c r="V88" s="211">
        <v>0</v>
      </c>
      <c r="W88" s="211">
        <v>0</v>
      </c>
    </row>
    <row r="89" spans="1:23" ht="12.75" customHeight="1">
      <c r="A89" s="234" t="s">
        <v>36</v>
      </c>
      <c r="B89" s="234" t="s">
        <v>343</v>
      </c>
      <c r="C89" s="234" t="s">
        <v>36</v>
      </c>
      <c r="D89" s="231" t="s">
        <v>344</v>
      </c>
      <c r="E89" s="231"/>
      <c r="F89" s="231" t="s">
        <v>51</v>
      </c>
      <c r="G89" s="231"/>
      <c r="H89" s="211">
        <v>849751</v>
      </c>
      <c r="I89" s="211">
        <v>849751</v>
      </c>
      <c r="J89" s="211">
        <v>835581</v>
      </c>
      <c r="K89" s="211">
        <v>661530</v>
      </c>
      <c r="L89" s="211">
        <v>174051</v>
      </c>
      <c r="M89" s="211">
        <v>0</v>
      </c>
      <c r="N89" s="211">
        <v>14170</v>
      </c>
      <c r="O89" s="211">
        <v>0</v>
      </c>
      <c r="P89" s="211">
        <v>0</v>
      </c>
      <c r="Q89" s="211">
        <v>0</v>
      </c>
      <c r="R89" s="211">
        <v>0</v>
      </c>
      <c r="S89" s="211">
        <v>0</v>
      </c>
      <c r="T89" s="233">
        <v>0</v>
      </c>
      <c r="U89" s="233"/>
      <c r="V89" s="211">
        <v>0</v>
      </c>
      <c r="W89" s="211">
        <v>0</v>
      </c>
    </row>
    <row r="90" spans="1:23" ht="12" customHeight="1">
      <c r="A90" s="234"/>
      <c r="B90" s="234"/>
      <c r="C90" s="234"/>
      <c r="D90" s="231"/>
      <c r="E90" s="231"/>
      <c r="F90" s="231" t="s">
        <v>52</v>
      </c>
      <c r="G90" s="231"/>
      <c r="H90" s="211">
        <v>-270</v>
      </c>
      <c r="I90" s="211">
        <v>-270</v>
      </c>
      <c r="J90" s="211">
        <v>-270</v>
      </c>
      <c r="K90" s="211">
        <v>-270</v>
      </c>
      <c r="L90" s="211">
        <v>0</v>
      </c>
      <c r="M90" s="211">
        <v>0</v>
      </c>
      <c r="N90" s="211">
        <v>0</v>
      </c>
      <c r="O90" s="211">
        <v>0</v>
      </c>
      <c r="P90" s="211">
        <v>0</v>
      </c>
      <c r="Q90" s="211">
        <v>0</v>
      </c>
      <c r="R90" s="211">
        <v>0</v>
      </c>
      <c r="S90" s="211">
        <v>0</v>
      </c>
      <c r="T90" s="233">
        <v>0</v>
      </c>
      <c r="U90" s="233"/>
      <c r="V90" s="211">
        <v>0</v>
      </c>
      <c r="W90" s="211">
        <v>0</v>
      </c>
    </row>
    <row r="91" spans="1:23" ht="15" customHeight="1">
      <c r="A91" s="234"/>
      <c r="B91" s="234"/>
      <c r="C91" s="234"/>
      <c r="D91" s="231"/>
      <c r="E91" s="231"/>
      <c r="F91" s="231" t="s">
        <v>53</v>
      </c>
      <c r="G91" s="231"/>
      <c r="H91" s="211">
        <v>1470</v>
      </c>
      <c r="I91" s="211">
        <v>1470</v>
      </c>
      <c r="J91" s="211">
        <v>1470</v>
      </c>
      <c r="K91" s="211">
        <v>0</v>
      </c>
      <c r="L91" s="211">
        <v>1470</v>
      </c>
      <c r="M91" s="211">
        <v>0</v>
      </c>
      <c r="N91" s="211">
        <v>0</v>
      </c>
      <c r="O91" s="211">
        <v>0</v>
      </c>
      <c r="P91" s="211">
        <v>0</v>
      </c>
      <c r="Q91" s="211">
        <v>0</v>
      </c>
      <c r="R91" s="211">
        <v>0</v>
      </c>
      <c r="S91" s="211">
        <v>0</v>
      </c>
      <c r="T91" s="233">
        <v>0</v>
      </c>
      <c r="U91" s="233"/>
      <c r="V91" s="211">
        <v>0</v>
      </c>
      <c r="W91" s="211">
        <v>0</v>
      </c>
    </row>
    <row r="92" spans="1:23" ht="12" customHeight="1">
      <c r="A92" s="234"/>
      <c r="B92" s="234"/>
      <c r="C92" s="234"/>
      <c r="D92" s="231"/>
      <c r="E92" s="231"/>
      <c r="F92" s="231" t="s">
        <v>54</v>
      </c>
      <c r="G92" s="231"/>
      <c r="H92" s="211">
        <v>850951</v>
      </c>
      <c r="I92" s="211">
        <v>850951</v>
      </c>
      <c r="J92" s="211">
        <v>836781</v>
      </c>
      <c r="K92" s="211">
        <v>661260</v>
      </c>
      <c r="L92" s="211">
        <v>175521</v>
      </c>
      <c r="M92" s="211">
        <v>0</v>
      </c>
      <c r="N92" s="211">
        <v>14170</v>
      </c>
      <c r="O92" s="211">
        <v>0</v>
      </c>
      <c r="P92" s="211">
        <v>0</v>
      </c>
      <c r="Q92" s="211">
        <v>0</v>
      </c>
      <c r="R92" s="211">
        <v>0</v>
      </c>
      <c r="S92" s="211">
        <v>0</v>
      </c>
      <c r="T92" s="233">
        <v>0</v>
      </c>
      <c r="U92" s="233"/>
      <c r="V92" s="211">
        <v>0</v>
      </c>
      <c r="W92" s="211">
        <v>0</v>
      </c>
    </row>
    <row r="93" spans="1:23" ht="15.75" customHeight="1">
      <c r="A93" s="234" t="s">
        <v>36</v>
      </c>
      <c r="B93" s="234" t="s">
        <v>402</v>
      </c>
      <c r="C93" s="234" t="s">
        <v>36</v>
      </c>
      <c r="D93" s="231" t="s">
        <v>403</v>
      </c>
      <c r="E93" s="231"/>
      <c r="F93" s="231" t="s">
        <v>51</v>
      </c>
      <c r="G93" s="231"/>
      <c r="H93" s="211">
        <v>190225</v>
      </c>
      <c r="I93" s="211">
        <v>190225</v>
      </c>
      <c r="J93" s="211">
        <v>185225</v>
      </c>
      <c r="K93" s="211">
        <v>177125</v>
      </c>
      <c r="L93" s="211">
        <v>8100</v>
      </c>
      <c r="M93" s="211">
        <v>0</v>
      </c>
      <c r="N93" s="211">
        <v>5000</v>
      </c>
      <c r="O93" s="211">
        <v>0</v>
      </c>
      <c r="P93" s="211">
        <v>0</v>
      </c>
      <c r="Q93" s="211">
        <v>0</v>
      </c>
      <c r="R93" s="211">
        <v>0</v>
      </c>
      <c r="S93" s="211">
        <v>0</v>
      </c>
      <c r="T93" s="233">
        <v>0</v>
      </c>
      <c r="U93" s="233"/>
      <c r="V93" s="211">
        <v>0</v>
      </c>
      <c r="W93" s="211">
        <v>0</v>
      </c>
    </row>
    <row r="94" spans="1:23" ht="14.25" customHeight="1">
      <c r="A94" s="234"/>
      <c r="B94" s="234"/>
      <c r="C94" s="234"/>
      <c r="D94" s="231"/>
      <c r="E94" s="231"/>
      <c r="F94" s="231" t="s">
        <v>52</v>
      </c>
      <c r="G94" s="231"/>
      <c r="H94" s="211">
        <v>-2618</v>
      </c>
      <c r="I94" s="211">
        <v>-2618</v>
      </c>
      <c r="J94" s="211">
        <v>-2618</v>
      </c>
      <c r="K94" s="211">
        <v>0</v>
      </c>
      <c r="L94" s="211">
        <v>-2618</v>
      </c>
      <c r="M94" s="211">
        <v>0</v>
      </c>
      <c r="N94" s="211">
        <v>0</v>
      </c>
      <c r="O94" s="211">
        <v>0</v>
      </c>
      <c r="P94" s="211">
        <v>0</v>
      </c>
      <c r="Q94" s="211">
        <v>0</v>
      </c>
      <c r="R94" s="211">
        <v>0</v>
      </c>
      <c r="S94" s="211">
        <v>0</v>
      </c>
      <c r="T94" s="233">
        <v>0</v>
      </c>
      <c r="U94" s="233"/>
      <c r="V94" s="211">
        <v>0</v>
      </c>
      <c r="W94" s="211">
        <v>0</v>
      </c>
    </row>
    <row r="95" spans="1:23" ht="8.25" customHeight="1">
      <c r="A95" s="234"/>
      <c r="B95" s="234"/>
      <c r="C95" s="234"/>
      <c r="D95" s="231"/>
      <c r="E95" s="231"/>
      <c r="F95" s="231" t="s">
        <v>53</v>
      </c>
      <c r="G95" s="231"/>
      <c r="H95" s="211">
        <v>0</v>
      </c>
      <c r="I95" s="211">
        <v>0</v>
      </c>
      <c r="J95" s="211">
        <v>0</v>
      </c>
      <c r="K95" s="211">
        <v>0</v>
      </c>
      <c r="L95" s="211">
        <v>0</v>
      </c>
      <c r="M95" s="211">
        <v>0</v>
      </c>
      <c r="N95" s="211">
        <v>0</v>
      </c>
      <c r="O95" s="211">
        <v>0</v>
      </c>
      <c r="P95" s="211">
        <v>0</v>
      </c>
      <c r="Q95" s="211">
        <v>0</v>
      </c>
      <c r="R95" s="211">
        <v>0</v>
      </c>
      <c r="S95" s="211">
        <v>0</v>
      </c>
      <c r="T95" s="233">
        <v>0</v>
      </c>
      <c r="U95" s="233"/>
      <c r="V95" s="211">
        <v>0</v>
      </c>
      <c r="W95" s="211">
        <v>0</v>
      </c>
    </row>
    <row r="96" spans="1:23" ht="15" customHeight="1">
      <c r="A96" s="234"/>
      <c r="B96" s="234"/>
      <c r="C96" s="234"/>
      <c r="D96" s="231"/>
      <c r="E96" s="231"/>
      <c r="F96" s="231" t="s">
        <v>54</v>
      </c>
      <c r="G96" s="231"/>
      <c r="H96" s="211">
        <v>187607</v>
      </c>
      <c r="I96" s="211">
        <v>187607</v>
      </c>
      <c r="J96" s="211">
        <v>182607</v>
      </c>
      <c r="K96" s="211">
        <v>177125</v>
      </c>
      <c r="L96" s="211">
        <v>5482</v>
      </c>
      <c r="M96" s="211">
        <v>0</v>
      </c>
      <c r="N96" s="211">
        <v>5000</v>
      </c>
      <c r="O96" s="211">
        <v>0</v>
      </c>
      <c r="P96" s="211">
        <v>0</v>
      </c>
      <c r="Q96" s="211">
        <v>0</v>
      </c>
      <c r="R96" s="211">
        <v>0</v>
      </c>
      <c r="S96" s="211">
        <v>0</v>
      </c>
      <c r="T96" s="233">
        <v>0</v>
      </c>
      <c r="U96" s="233"/>
      <c r="V96" s="211">
        <v>0</v>
      </c>
      <c r="W96" s="211">
        <v>0</v>
      </c>
    </row>
    <row r="97" spans="1:23" ht="14.25" customHeight="1">
      <c r="A97" s="234" t="s">
        <v>36</v>
      </c>
      <c r="B97" s="234" t="s">
        <v>61</v>
      </c>
      <c r="C97" s="234" t="s">
        <v>36</v>
      </c>
      <c r="D97" s="231" t="s">
        <v>9</v>
      </c>
      <c r="E97" s="231"/>
      <c r="F97" s="231" t="s">
        <v>51</v>
      </c>
      <c r="G97" s="231"/>
      <c r="H97" s="211">
        <v>1886219</v>
      </c>
      <c r="I97" s="211">
        <v>1288720</v>
      </c>
      <c r="J97" s="211">
        <v>1115885</v>
      </c>
      <c r="K97" s="211">
        <v>168832</v>
      </c>
      <c r="L97" s="211">
        <v>947053</v>
      </c>
      <c r="M97" s="211">
        <v>0</v>
      </c>
      <c r="N97" s="211">
        <v>0</v>
      </c>
      <c r="O97" s="211">
        <v>172835</v>
      </c>
      <c r="P97" s="211">
        <v>0</v>
      </c>
      <c r="Q97" s="211">
        <v>0</v>
      </c>
      <c r="R97" s="211">
        <v>597499</v>
      </c>
      <c r="S97" s="211">
        <v>597499</v>
      </c>
      <c r="T97" s="233">
        <v>0</v>
      </c>
      <c r="U97" s="233"/>
      <c r="V97" s="211">
        <v>0</v>
      </c>
      <c r="W97" s="211">
        <v>0</v>
      </c>
    </row>
    <row r="98" spans="1:23" ht="12.75" customHeight="1">
      <c r="A98" s="234"/>
      <c r="B98" s="234"/>
      <c r="C98" s="234"/>
      <c r="D98" s="231"/>
      <c r="E98" s="231"/>
      <c r="F98" s="231" t="s">
        <v>52</v>
      </c>
      <c r="G98" s="231"/>
      <c r="H98" s="211">
        <v>-349371.21</v>
      </c>
      <c r="I98" s="211">
        <v>-349371.21</v>
      </c>
      <c r="J98" s="211">
        <v>-349371.21</v>
      </c>
      <c r="K98" s="211">
        <v>0</v>
      </c>
      <c r="L98" s="211">
        <v>-349371.21</v>
      </c>
      <c r="M98" s="211">
        <v>0</v>
      </c>
      <c r="N98" s="211">
        <v>0</v>
      </c>
      <c r="O98" s="211">
        <v>0</v>
      </c>
      <c r="P98" s="211">
        <v>0</v>
      </c>
      <c r="Q98" s="211">
        <v>0</v>
      </c>
      <c r="R98" s="211">
        <v>0</v>
      </c>
      <c r="S98" s="211">
        <v>0</v>
      </c>
      <c r="T98" s="233">
        <v>0</v>
      </c>
      <c r="U98" s="233"/>
      <c r="V98" s="211">
        <v>0</v>
      </c>
      <c r="W98" s="211">
        <v>0</v>
      </c>
    </row>
    <row r="99" spans="1:23" ht="9.75" customHeight="1">
      <c r="A99" s="234"/>
      <c r="B99" s="234"/>
      <c r="C99" s="234"/>
      <c r="D99" s="231"/>
      <c r="E99" s="231"/>
      <c r="F99" s="231" t="s">
        <v>53</v>
      </c>
      <c r="G99" s="231"/>
      <c r="H99" s="211">
        <v>0</v>
      </c>
      <c r="I99" s="211">
        <v>0</v>
      </c>
      <c r="J99" s="211">
        <v>0</v>
      </c>
      <c r="K99" s="211">
        <v>0</v>
      </c>
      <c r="L99" s="211">
        <v>0</v>
      </c>
      <c r="M99" s="211">
        <v>0</v>
      </c>
      <c r="N99" s="211">
        <v>0</v>
      </c>
      <c r="O99" s="211">
        <v>0</v>
      </c>
      <c r="P99" s="211">
        <v>0</v>
      </c>
      <c r="Q99" s="211">
        <v>0</v>
      </c>
      <c r="R99" s="211">
        <v>0</v>
      </c>
      <c r="S99" s="211">
        <v>0</v>
      </c>
      <c r="T99" s="233">
        <v>0</v>
      </c>
      <c r="U99" s="233"/>
      <c r="V99" s="211">
        <v>0</v>
      </c>
      <c r="W99" s="211">
        <v>0</v>
      </c>
    </row>
    <row r="100" spans="1:23" ht="15" customHeight="1">
      <c r="A100" s="234"/>
      <c r="B100" s="234"/>
      <c r="C100" s="234"/>
      <c r="D100" s="231"/>
      <c r="E100" s="231"/>
      <c r="F100" s="231" t="s">
        <v>54</v>
      </c>
      <c r="G100" s="231"/>
      <c r="H100" s="211">
        <v>1536847.79</v>
      </c>
      <c r="I100" s="211">
        <v>939348.79</v>
      </c>
      <c r="J100" s="211">
        <v>766513.79</v>
      </c>
      <c r="K100" s="211">
        <v>168832</v>
      </c>
      <c r="L100" s="211">
        <v>597681.79</v>
      </c>
      <c r="M100" s="211">
        <v>0</v>
      </c>
      <c r="N100" s="211">
        <v>0</v>
      </c>
      <c r="O100" s="211">
        <v>172835</v>
      </c>
      <c r="P100" s="211">
        <v>0</v>
      </c>
      <c r="Q100" s="211">
        <v>0</v>
      </c>
      <c r="R100" s="211">
        <v>597499</v>
      </c>
      <c r="S100" s="211">
        <v>597499</v>
      </c>
      <c r="T100" s="233">
        <v>0</v>
      </c>
      <c r="U100" s="233"/>
      <c r="V100" s="211">
        <v>0</v>
      </c>
      <c r="W100" s="211">
        <v>0</v>
      </c>
    </row>
    <row r="101" spans="1:23" ht="15.75" customHeight="1">
      <c r="A101" s="234" t="s">
        <v>522</v>
      </c>
      <c r="B101" s="234" t="s">
        <v>36</v>
      </c>
      <c r="C101" s="234" t="s">
        <v>36</v>
      </c>
      <c r="D101" s="231" t="s">
        <v>523</v>
      </c>
      <c r="E101" s="231"/>
      <c r="F101" s="231" t="s">
        <v>51</v>
      </c>
      <c r="G101" s="231"/>
      <c r="H101" s="211">
        <v>4628588.45</v>
      </c>
      <c r="I101" s="211">
        <v>111003</v>
      </c>
      <c r="J101" s="211">
        <v>72000</v>
      </c>
      <c r="K101" s="211">
        <v>2000</v>
      </c>
      <c r="L101" s="211">
        <v>70000</v>
      </c>
      <c r="M101" s="211">
        <v>39003</v>
      </c>
      <c r="N101" s="211">
        <v>0</v>
      </c>
      <c r="O101" s="211">
        <v>0</v>
      </c>
      <c r="P101" s="211">
        <v>0</v>
      </c>
      <c r="Q101" s="211">
        <v>0</v>
      </c>
      <c r="R101" s="211">
        <v>4517585.45</v>
      </c>
      <c r="S101" s="211">
        <v>4517585.45</v>
      </c>
      <c r="T101" s="233">
        <v>0</v>
      </c>
      <c r="U101" s="233"/>
      <c r="V101" s="211">
        <v>0</v>
      </c>
      <c r="W101" s="211">
        <v>0</v>
      </c>
    </row>
    <row r="102" spans="1:23" ht="13.5" customHeight="1">
      <c r="A102" s="234"/>
      <c r="B102" s="234"/>
      <c r="C102" s="234"/>
      <c r="D102" s="231"/>
      <c r="E102" s="231"/>
      <c r="F102" s="231" t="s">
        <v>52</v>
      </c>
      <c r="G102" s="231"/>
      <c r="H102" s="211">
        <v>-12229.92</v>
      </c>
      <c r="I102" s="211">
        <v>-12229.92</v>
      </c>
      <c r="J102" s="211">
        <v>0</v>
      </c>
      <c r="K102" s="211">
        <v>0</v>
      </c>
      <c r="L102" s="211">
        <v>0</v>
      </c>
      <c r="M102" s="211">
        <v>-12229.92</v>
      </c>
      <c r="N102" s="211">
        <v>0</v>
      </c>
      <c r="O102" s="211">
        <v>0</v>
      </c>
      <c r="P102" s="211">
        <v>0</v>
      </c>
      <c r="Q102" s="211">
        <v>0</v>
      </c>
      <c r="R102" s="211">
        <v>0</v>
      </c>
      <c r="S102" s="211">
        <v>0</v>
      </c>
      <c r="T102" s="233">
        <v>0</v>
      </c>
      <c r="U102" s="233"/>
      <c r="V102" s="211">
        <v>0</v>
      </c>
      <c r="W102" s="211">
        <v>0</v>
      </c>
    </row>
    <row r="103" spans="1:23" ht="16.5" customHeight="1">
      <c r="A103" s="234"/>
      <c r="B103" s="234"/>
      <c r="C103" s="234"/>
      <c r="D103" s="231"/>
      <c r="E103" s="231"/>
      <c r="F103" s="231" t="s">
        <v>53</v>
      </c>
      <c r="G103" s="231"/>
      <c r="H103" s="211">
        <v>84526.92</v>
      </c>
      <c r="I103" s="211">
        <v>72297</v>
      </c>
      <c r="J103" s="211">
        <v>72297</v>
      </c>
      <c r="K103" s="211">
        <v>0</v>
      </c>
      <c r="L103" s="211">
        <v>72297</v>
      </c>
      <c r="M103" s="211">
        <v>0</v>
      </c>
      <c r="N103" s="211">
        <v>0</v>
      </c>
      <c r="O103" s="211">
        <v>0</v>
      </c>
      <c r="P103" s="211">
        <v>0</v>
      </c>
      <c r="Q103" s="211">
        <v>0</v>
      </c>
      <c r="R103" s="211">
        <v>12229.92</v>
      </c>
      <c r="S103" s="211">
        <v>12229.92</v>
      </c>
      <c r="T103" s="233">
        <v>0</v>
      </c>
      <c r="U103" s="233"/>
      <c r="V103" s="211">
        <v>0</v>
      </c>
      <c r="W103" s="211">
        <v>0</v>
      </c>
    </row>
    <row r="104" spans="1:23" ht="17.25" customHeight="1">
      <c r="A104" s="234"/>
      <c r="B104" s="234"/>
      <c r="C104" s="234"/>
      <c r="D104" s="231"/>
      <c r="E104" s="231"/>
      <c r="F104" s="231" t="s">
        <v>54</v>
      </c>
      <c r="G104" s="231"/>
      <c r="H104" s="211">
        <v>4700885.45</v>
      </c>
      <c r="I104" s="211">
        <v>171070.08</v>
      </c>
      <c r="J104" s="211">
        <v>144297</v>
      </c>
      <c r="K104" s="211">
        <v>2000</v>
      </c>
      <c r="L104" s="211">
        <v>142297</v>
      </c>
      <c r="M104" s="211">
        <v>26773.08</v>
      </c>
      <c r="N104" s="211">
        <v>0</v>
      </c>
      <c r="O104" s="211">
        <v>0</v>
      </c>
      <c r="P104" s="211">
        <v>0</v>
      </c>
      <c r="Q104" s="211">
        <v>0</v>
      </c>
      <c r="R104" s="211">
        <v>4529815.37</v>
      </c>
      <c r="S104" s="211">
        <v>4529815.37</v>
      </c>
      <c r="T104" s="233">
        <v>0</v>
      </c>
      <c r="U104" s="233"/>
      <c r="V104" s="211">
        <v>0</v>
      </c>
      <c r="W104" s="211">
        <v>0</v>
      </c>
    </row>
    <row r="105" spans="1:23" ht="13.5" customHeight="1">
      <c r="A105" s="234" t="s">
        <v>36</v>
      </c>
      <c r="B105" s="234" t="s">
        <v>524</v>
      </c>
      <c r="C105" s="234" t="s">
        <v>36</v>
      </c>
      <c r="D105" s="231" t="s">
        <v>9</v>
      </c>
      <c r="E105" s="231"/>
      <c r="F105" s="231" t="s">
        <v>51</v>
      </c>
      <c r="G105" s="231"/>
      <c r="H105" s="211">
        <v>3461596.45</v>
      </c>
      <c r="I105" s="211">
        <v>56003</v>
      </c>
      <c r="J105" s="211">
        <v>17000</v>
      </c>
      <c r="K105" s="211">
        <v>2000</v>
      </c>
      <c r="L105" s="211">
        <v>15000</v>
      </c>
      <c r="M105" s="211">
        <v>39003</v>
      </c>
      <c r="N105" s="211">
        <v>0</v>
      </c>
      <c r="O105" s="211">
        <v>0</v>
      </c>
      <c r="P105" s="211">
        <v>0</v>
      </c>
      <c r="Q105" s="211">
        <v>0</v>
      </c>
      <c r="R105" s="211">
        <v>3405593.45</v>
      </c>
      <c r="S105" s="211">
        <v>3405593.45</v>
      </c>
      <c r="T105" s="233">
        <v>0</v>
      </c>
      <c r="U105" s="233"/>
      <c r="V105" s="211">
        <v>0</v>
      </c>
      <c r="W105" s="211">
        <v>0</v>
      </c>
    </row>
    <row r="106" spans="1:23" ht="14.25" customHeight="1">
      <c r="A106" s="234"/>
      <c r="B106" s="234"/>
      <c r="C106" s="234"/>
      <c r="D106" s="231"/>
      <c r="E106" s="231"/>
      <c r="F106" s="231" t="s">
        <v>52</v>
      </c>
      <c r="G106" s="231"/>
      <c r="H106" s="211">
        <v>-12229.92</v>
      </c>
      <c r="I106" s="211">
        <v>-12229.92</v>
      </c>
      <c r="J106" s="211">
        <v>0</v>
      </c>
      <c r="K106" s="211">
        <v>0</v>
      </c>
      <c r="L106" s="211">
        <v>0</v>
      </c>
      <c r="M106" s="211">
        <v>-12229.92</v>
      </c>
      <c r="N106" s="211">
        <v>0</v>
      </c>
      <c r="O106" s="211">
        <v>0</v>
      </c>
      <c r="P106" s="211">
        <v>0</v>
      </c>
      <c r="Q106" s="211">
        <v>0</v>
      </c>
      <c r="R106" s="211">
        <v>0</v>
      </c>
      <c r="S106" s="211">
        <v>0</v>
      </c>
      <c r="T106" s="233">
        <v>0</v>
      </c>
      <c r="U106" s="233"/>
      <c r="V106" s="211">
        <v>0</v>
      </c>
      <c r="W106" s="211">
        <v>0</v>
      </c>
    </row>
    <row r="107" spans="1:23" ht="14.25" customHeight="1">
      <c r="A107" s="234"/>
      <c r="B107" s="234"/>
      <c r="C107" s="234"/>
      <c r="D107" s="231"/>
      <c r="E107" s="231"/>
      <c r="F107" s="231" t="s">
        <v>53</v>
      </c>
      <c r="G107" s="231"/>
      <c r="H107" s="211">
        <v>84526.92</v>
      </c>
      <c r="I107" s="211">
        <v>72297</v>
      </c>
      <c r="J107" s="211">
        <v>72297</v>
      </c>
      <c r="K107" s="211">
        <v>0</v>
      </c>
      <c r="L107" s="211">
        <v>72297</v>
      </c>
      <c r="M107" s="211">
        <v>0</v>
      </c>
      <c r="N107" s="211">
        <v>0</v>
      </c>
      <c r="O107" s="211">
        <v>0</v>
      </c>
      <c r="P107" s="211">
        <v>0</v>
      </c>
      <c r="Q107" s="211">
        <v>0</v>
      </c>
      <c r="R107" s="211">
        <v>12229.92</v>
      </c>
      <c r="S107" s="211">
        <v>12229.92</v>
      </c>
      <c r="T107" s="233">
        <v>0</v>
      </c>
      <c r="U107" s="233"/>
      <c r="V107" s="211">
        <v>0</v>
      </c>
      <c r="W107" s="211">
        <v>0</v>
      </c>
    </row>
    <row r="108" spans="1:23" ht="15" customHeight="1">
      <c r="A108" s="234"/>
      <c r="B108" s="234"/>
      <c r="C108" s="234"/>
      <c r="D108" s="231"/>
      <c r="E108" s="231"/>
      <c r="F108" s="231" t="s">
        <v>54</v>
      </c>
      <c r="G108" s="231"/>
      <c r="H108" s="211">
        <v>3533893.45</v>
      </c>
      <c r="I108" s="211">
        <v>116070.08</v>
      </c>
      <c r="J108" s="211">
        <v>89297</v>
      </c>
      <c r="K108" s="211">
        <v>2000</v>
      </c>
      <c r="L108" s="211">
        <v>87297</v>
      </c>
      <c r="M108" s="211">
        <v>26773.08</v>
      </c>
      <c r="N108" s="211">
        <v>0</v>
      </c>
      <c r="O108" s="211">
        <v>0</v>
      </c>
      <c r="P108" s="211">
        <v>0</v>
      </c>
      <c r="Q108" s="211">
        <v>0</v>
      </c>
      <c r="R108" s="211">
        <v>3417823.37</v>
      </c>
      <c r="S108" s="211">
        <v>3417823.37</v>
      </c>
      <c r="T108" s="233">
        <v>0</v>
      </c>
      <c r="U108" s="233"/>
      <c r="V108" s="211">
        <v>0</v>
      </c>
      <c r="W108" s="211">
        <v>0</v>
      </c>
    </row>
    <row r="109" spans="1:23" ht="12.75" customHeight="1">
      <c r="A109" s="234" t="s">
        <v>310</v>
      </c>
      <c r="B109" s="234" t="s">
        <v>36</v>
      </c>
      <c r="C109" s="234" t="s">
        <v>36</v>
      </c>
      <c r="D109" s="231" t="s">
        <v>309</v>
      </c>
      <c r="E109" s="231"/>
      <c r="F109" s="231" t="s">
        <v>51</v>
      </c>
      <c r="G109" s="231"/>
      <c r="H109" s="211">
        <v>31807286.52</v>
      </c>
      <c r="I109" s="211">
        <v>31469408.52</v>
      </c>
      <c r="J109" s="211">
        <v>31401408.52</v>
      </c>
      <c r="K109" s="211">
        <v>23905670</v>
      </c>
      <c r="L109" s="211">
        <v>7495738.52</v>
      </c>
      <c r="M109" s="211">
        <v>0</v>
      </c>
      <c r="N109" s="211">
        <v>68000</v>
      </c>
      <c r="O109" s="211">
        <v>0</v>
      </c>
      <c r="P109" s="211">
        <v>0</v>
      </c>
      <c r="Q109" s="211">
        <v>0</v>
      </c>
      <c r="R109" s="211">
        <v>337878</v>
      </c>
      <c r="S109" s="211">
        <v>337878</v>
      </c>
      <c r="T109" s="233">
        <v>0</v>
      </c>
      <c r="U109" s="233"/>
      <c r="V109" s="211">
        <v>0</v>
      </c>
      <c r="W109" s="211">
        <v>0</v>
      </c>
    </row>
    <row r="110" spans="1:23" ht="13.5" customHeight="1">
      <c r="A110" s="234"/>
      <c r="B110" s="234"/>
      <c r="C110" s="234"/>
      <c r="D110" s="231"/>
      <c r="E110" s="231"/>
      <c r="F110" s="231" t="s">
        <v>52</v>
      </c>
      <c r="G110" s="231"/>
      <c r="H110" s="211">
        <v>-94406.79</v>
      </c>
      <c r="I110" s="211">
        <v>-88106.79</v>
      </c>
      <c r="J110" s="211">
        <v>-83106.79</v>
      </c>
      <c r="K110" s="211">
        <v>-609.79</v>
      </c>
      <c r="L110" s="211">
        <v>-82497</v>
      </c>
      <c r="M110" s="211">
        <v>0</v>
      </c>
      <c r="N110" s="211">
        <v>-5000</v>
      </c>
      <c r="O110" s="211">
        <v>0</v>
      </c>
      <c r="P110" s="211">
        <v>0</v>
      </c>
      <c r="Q110" s="211">
        <v>0</v>
      </c>
      <c r="R110" s="211">
        <v>-6300</v>
      </c>
      <c r="S110" s="211">
        <v>-6300</v>
      </c>
      <c r="T110" s="233">
        <v>0</v>
      </c>
      <c r="U110" s="233"/>
      <c r="V110" s="211">
        <v>0</v>
      </c>
      <c r="W110" s="211">
        <v>0</v>
      </c>
    </row>
    <row r="111" spans="1:23" ht="10.5" customHeight="1">
      <c r="A111" s="234"/>
      <c r="B111" s="234"/>
      <c r="C111" s="234"/>
      <c r="D111" s="231"/>
      <c r="E111" s="231"/>
      <c r="F111" s="231" t="s">
        <v>53</v>
      </c>
      <c r="G111" s="231"/>
      <c r="H111" s="211">
        <v>2191743.88</v>
      </c>
      <c r="I111" s="211">
        <v>2191743.88</v>
      </c>
      <c r="J111" s="211">
        <v>2191743.88</v>
      </c>
      <c r="K111" s="211">
        <v>2089010.88</v>
      </c>
      <c r="L111" s="211">
        <v>102733</v>
      </c>
      <c r="M111" s="211">
        <v>0</v>
      </c>
      <c r="N111" s="211">
        <v>0</v>
      </c>
      <c r="O111" s="211">
        <v>0</v>
      </c>
      <c r="P111" s="211">
        <v>0</v>
      </c>
      <c r="Q111" s="211">
        <v>0</v>
      </c>
      <c r="R111" s="211">
        <v>0</v>
      </c>
      <c r="S111" s="211">
        <v>0</v>
      </c>
      <c r="T111" s="233">
        <v>0</v>
      </c>
      <c r="U111" s="233"/>
      <c r="V111" s="211">
        <v>0</v>
      </c>
      <c r="W111" s="211">
        <v>0</v>
      </c>
    </row>
    <row r="112" spans="1:23" ht="18" customHeight="1">
      <c r="A112" s="234"/>
      <c r="B112" s="234"/>
      <c r="C112" s="234"/>
      <c r="D112" s="231"/>
      <c r="E112" s="231"/>
      <c r="F112" s="231" t="s">
        <v>54</v>
      </c>
      <c r="G112" s="231"/>
      <c r="H112" s="211">
        <v>33904623.61</v>
      </c>
      <c r="I112" s="211">
        <v>33573045.61</v>
      </c>
      <c r="J112" s="211">
        <v>33510045.61</v>
      </c>
      <c r="K112" s="211">
        <v>25994071.09</v>
      </c>
      <c r="L112" s="211">
        <v>7515974.52</v>
      </c>
      <c r="M112" s="211">
        <v>0</v>
      </c>
      <c r="N112" s="211">
        <v>63000</v>
      </c>
      <c r="O112" s="211">
        <v>0</v>
      </c>
      <c r="P112" s="211">
        <v>0</v>
      </c>
      <c r="Q112" s="211">
        <v>0</v>
      </c>
      <c r="R112" s="211">
        <v>331578</v>
      </c>
      <c r="S112" s="211">
        <v>331578</v>
      </c>
      <c r="T112" s="233">
        <v>0</v>
      </c>
      <c r="U112" s="233"/>
      <c r="V112" s="211">
        <v>0</v>
      </c>
      <c r="W112" s="211">
        <v>0</v>
      </c>
    </row>
    <row r="113" spans="1:23" ht="12.75" customHeight="1">
      <c r="A113" s="234" t="s">
        <v>36</v>
      </c>
      <c r="B113" s="234" t="s">
        <v>308</v>
      </c>
      <c r="C113" s="234" t="s">
        <v>36</v>
      </c>
      <c r="D113" s="231" t="s">
        <v>307</v>
      </c>
      <c r="E113" s="231"/>
      <c r="F113" s="231" t="s">
        <v>51</v>
      </c>
      <c r="G113" s="231"/>
      <c r="H113" s="211">
        <v>28118473</v>
      </c>
      <c r="I113" s="211">
        <v>27790473</v>
      </c>
      <c r="J113" s="211">
        <v>27729473</v>
      </c>
      <c r="K113" s="211">
        <v>21465964</v>
      </c>
      <c r="L113" s="211">
        <v>6263509</v>
      </c>
      <c r="M113" s="211">
        <v>0</v>
      </c>
      <c r="N113" s="211">
        <v>61000</v>
      </c>
      <c r="O113" s="211">
        <v>0</v>
      </c>
      <c r="P113" s="211">
        <v>0</v>
      </c>
      <c r="Q113" s="211">
        <v>0</v>
      </c>
      <c r="R113" s="211">
        <v>328000</v>
      </c>
      <c r="S113" s="211">
        <v>328000</v>
      </c>
      <c r="T113" s="233">
        <v>0</v>
      </c>
      <c r="U113" s="233"/>
      <c r="V113" s="211">
        <v>0</v>
      </c>
      <c r="W113" s="211">
        <v>0</v>
      </c>
    </row>
    <row r="114" spans="1:23" ht="12" customHeight="1">
      <c r="A114" s="234"/>
      <c r="B114" s="234"/>
      <c r="C114" s="234"/>
      <c r="D114" s="231"/>
      <c r="E114" s="231"/>
      <c r="F114" s="231" t="s">
        <v>52</v>
      </c>
      <c r="G114" s="231"/>
      <c r="H114" s="211">
        <v>-6300</v>
      </c>
      <c r="I114" s="211">
        <v>0</v>
      </c>
      <c r="J114" s="211">
        <v>0</v>
      </c>
      <c r="K114" s="211">
        <v>0</v>
      </c>
      <c r="L114" s="211">
        <v>0</v>
      </c>
      <c r="M114" s="211">
        <v>0</v>
      </c>
      <c r="N114" s="211">
        <v>0</v>
      </c>
      <c r="O114" s="211">
        <v>0</v>
      </c>
      <c r="P114" s="211">
        <v>0</v>
      </c>
      <c r="Q114" s="211">
        <v>0</v>
      </c>
      <c r="R114" s="211">
        <v>-6300</v>
      </c>
      <c r="S114" s="211">
        <v>-6300</v>
      </c>
      <c r="T114" s="233">
        <v>0</v>
      </c>
      <c r="U114" s="233"/>
      <c r="V114" s="211">
        <v>0</v>
      </c>
      <c r="W114" s="211">
        <v>0</v>
      </c>
    </row>
    <row r="115" spans="1:23" ht="13.5" customHeight="1">
      <c r="A115" s="234"/>
      <c r="B115" s="234"/>
      <c r="C115" s="234"/>
      <c r="D115" s="231"/>
      <c r="E115" s="231"/>
      <c r="F115" s="231" t="s">
        <v>53</v>
      </c>
      <c r="G115" s="231"/>
      <c r="H115" s="211">
        <v>1988887</v>
      </c>
      <c r="I115" s="211">
        <v>1988887</v>
      </c>
      <c r="J115" s="211">
        <v>1988887</v>
      </c>
      <c r="K115" s="211">
        <v>1887535</v>
      </c>
      <c r="L115" s="211">
        <v>101352</v>
      </c>
      <c r="M115" s="211">
        <v>0</v>
      </c>
      <c r="N115" s="211">
        <v>0</v>
      </c>
      <c r="O115" s="211">
        <v>0</v>
      </c>
      <c r="P115" s="211">
        <v>0</v>
      </c>
      <c r="Q115" s="211">
        <v>0</v>
      </c>
      <c r="R115" s="211">
        <v>0</v>
      </c>
      <c r="S115" s="211">
        <v>0</v>
      </c>
      <c r="T115" s="233">
        <v>0</v>
      </c>
      <c r="U115" s="233"/>
      <c r="V115" s="211">
        <v>0</v>
      </c>
      <c r="W115" s="211">
        <v>0</v>
      </c>
    </row>
    <row r="116" spans="1:23" ht="13.5" customHeight="1">
      <c r="A116" s="234"/>
      <c r="B116" s="234"/>
      <c r="C116" s="234"/>
      <c r="D116" s="231"/>
      <c r="E116" s="231"/>
      <c r="F116" s="231" t="s">
        <v>54</v>
      </c>
      <c r="G116" s="231"/>
      <c r="H116" s="211">
        <v>30101060</v>
      </c>
      <c r="I116" s="211">
        <v>29779360</v>
      </c>
      <c r="J116" s="211">
        <v>29718360</v>
      </c>
      <c r="K116" s="211">
        <v>23353499</v>
      </c>
      <c r="L116" s="211">
        <v>6364861</v>
      </c>
      <c r="M116" s="211">
        <v>0</v>
      </c>
      <c r="N116" s="211">
        <v>61000</v>
      </c>
      <c r="O116" s="211">
        <v>0</v>
      </c>
      <c r="P116" s="211">
        <v>0</v>
      </c>
      <c r="Q116" s="211">
        <v>0</v>
      </c>
      <c r="R116" s="211">
        <v>321700</v>
      </c>
      <c r="S116" s="211">
        <v>321700</v>
      </c>
      <c r="T116" s="233">
        <v>0</v>
      </c>
      <c r="U116" s="233"/>
      <c r="V116" s="211">
        <v>0</v>
      </c>
      <c r="W116" s="211">
        <v>0</v>
      </c>
    </row>
    <row r="117" spans="1:23" ht="18" customHeight="1">
      <c r="A117" s="234" t="s">
        <v>36</v>
      </c>
      <c r="B117" s="234" t="s">
        <v>483</v>
      </c>
      <c r="C117" s="234" t="s">
        <v>36</v>
      </c>
      <c r="D117" s="231" t="s">
        <v>484</v>
      </c>
      <c r="E117" s="231"/>
      <c r="F117" s="231" t="s">
        <v>51</v>
      </c>
      <c r="G117" s="231"/>
      <c r="H117" s="211">
        <v>1770585.52</v>
      </c>
      <c r="I117" s="211">
        <v>1760707.52</v>
      </c>
      <c r="J117" s="211">
        <v>1755707.52</v>
      </c>
      <c r="K117" s="211">
        <v>1036180</v>
      </c>
      <c r="L117" s="211">
        <v>719527.52</v>
      </c>
      <c r="M117" s="211">
        <v>0</v>
      </c>
      <c r="N117" s="211">
        <v>5000</v>
      </c>
      <c r="O117" s="211">
        <v>0</v>
      </c>
      <c r="P117" s="211">
        <v>0</v>
      </c>
      <c r="Q117" s="211">
        <v>0</v>
      </c>
      <c r="R117" s="211">
        <v>9878</v>
      </c>
      <c r="S117" s="211">
        <v>9878</v>
      </c>
      <c r="T117" s="233">
        <v>0</v>
      </c>
      <c r="U117" s="233"/>
      <c r="V117" s="211">
        <v>0</v>
      </c>
      <c r="W117" s="211">
        <v>0</v>
      </c>
    </row>
    <row r="118" spans="1:23" ht="13.5" customHeight="1">
      <c r="A118" s="234"/>
      <c r="B118" s="234"/>
      <c r="C118" s="234"/>
      <c r="D118" s="231"/>
      <c r="E118" s="231"/>
      <c r="F118" s="231" t="s">
        <v>52</v>
      </c>
      <c r="G118" s="231"/>
      <c r="H118" s="211">
        <v>-87497</v>
      </c>
      <c r="I118" s="211">
        <v>-87497</v>
      </c>
      <c r="J118" s="211">
        <v>-82497</v>
      </c>
      <c r="K118" s="211">
        <v>0</v>
      </c>
      <c r="L118" s="211">
        <v>-82497</v>
      </c>
      <c r="M118" s="211">
        <v>0</v>
      </c>
      <c r="N118" s="211">
        <v>-5000</v>
      </c>
      <c r="O118" s="211">
        <v>0</v>
      </c>
      <c r="P118" s="211">
        <v>0</v>
      </c>
      <c r="Q118" s="211">
        <v>0</v>
      </c>
      <c r="R118" s="211">
        <v>0</v>
      </c>
      <c r="S118" s="211">
        <v>0</v>
      </c>
      <c r="T118" s="233">
        <v>0</v>
      </c>
      <c r="U118" s="233"/>
      <c r="V118" s="211">
        <v>0</v>
      </c>
      <c r="W118" s="211">
        <v>0</v>
      </c>
    </row>
    <row r="119" spans="1:23" ht="16.5" customHeight="1">
      <c r="A119" s="234"/>
      <c r="B119" s="234"/>
      <c r="C119" s="234"/>
      <c r="D119" s="231"/>
      <c r="E119" s="231"/>
      <c r="F119" s="231" t="s">
        <v>53</v>
      </c>
      <c r="G119" s="231"/>
      <c r="H119" s="211">
        <v>201475.88</v>
      </c>
      <c r="I119" s="211">
        <v>201475.88</v>
      </c>
      <c r="J119" s="211">
        <v>201475.88</v>
      </c>
      <c r="K119" s="211">
        <v>201475.88</v>
      </c>
      <c r="L119" s="211">
        <v>0</v>
      </c>
      <c r="M119" s="211">
        <v>0</v>
      </c>
      <c r="N119" s="211">
        <v>0</v>
      </c>
      <c r="O119" s="211">
        <v>0</v>
      </c>
      <c r="P119" s="211">
        <v>0</v>
      </c>
      <c r="Q119" s="211">
        <v>0</v>
      </c>
      <c r="R119" s="211">
        <v>0</v>
      </c>
      <c r="S119" s="211">
        <v>0</v>
      </c>
      <c r="T119" s="233">
        <v>0</v>
      </c>
      <c r="U119" s="233"/>
      <c r="V119" s="211">
        <v>0</v>
      </c>
      <c r="W119" s="211">
        <v>0</v>
      </c>
    </row>
    <row r="120" spans="1:23" ht="22.5" customHeight="1">
      <c r="A120" s="234"/>
      <c r="B120" s="234"/>
      <c r="C120" s="234"/>
      <c r="D120" s="231"/>
      <c r="E120" s="231"/>
      <c r="F120" s="231" t="s">
        <v>54</v>
      </c>
      <c r="G120" s="231"/>
      <c r="H120" s="211">
        <v>1884564.4</v>
      </c>
      <c r="I120" s="211">
        <v>1874686.4</v>
      </c>
      <c r="J120" s="211">
        <v>1874686.4</v>
      </c>
      <c r="K120" s="211">
        <v>1237655.88</v>
      </c>
      <c r="L120" s="211">
        <v>637030.52</v>
      </c>
      <c r="M120" s="211">
        <v>0</v>
      </c>
      <c r="N120" s="211">
        <v>0</v>
      </c>
      <c r="O120" s="211">
        <v>0</v>
      </c>
      <c r="P120" s="211">
        <v>0</v>
      </c>
      <c r="Q120" s="211">
        <v>0</v>
      </c>
      <c r="R120" s="211">
        <v>9878</v>
      </c>
      <c r="S120" s="211">
        <v>9878</v>
      </c>
      <c r="T120" s="233">
        <v>0</v>
      </c>
      <c r="U120" s="233"/>
      <c r="V120" s="211">
        <v>0</v>
      </c>
      <c r="W120" s="211">
        <v>0</v>
      </c>
    </row>
    <row r="121" spans="1:23" ht="15" customHeight="1">
      <c r="A121" s="234" t="s">
        <v>36</v>
      </c>
      <c r="B121" s="234" t="s">
        <v>525</v>
      </c>
      <c r="C121" s="234" t="s">
        <v>36</v>
      </c>
      <c r="D121" s="231" t="s">
        <v>9</v>
      </c>
      <c r="E121" s="231"/>
      <c r="F121" s="231" t="s">
        <v>51</v>
      </c>
      <c r="G121" s="231"/>
      <c r="H121" s="211">
        <v>764873</v>
      </c>
      <c r="I121" s="211">
        <v>764873</v>
      </c>
      <c r="J121" s="211">
        <v>764873</v>
      </c>
      <c r="K121" s="211">
        <v>429071</v>
      </c>
      <c r="L121" s="211">
        <v>335802</v>
      </c>
      <c r="M121" s="211">
        <v>0</v>
      </c>
      <c r="N121" s="211">
        <v>0</v>
      </c>
      <c r="O121" s="211">
        <v>0</v>
      </c>
      <c r="P121" s="211">
        <v>0</v>
      </c>
      <c r="Q121" s="211">
        <v>0</v>
      </c>
      <c r="R121" s="211">
        <v>0</v>
      </c>
      <c r="S121" s="211">
        <v>0</v>
      </c>
      <c r="T121" s="233">
        <v>0</v>
      </c>
      <c r="U121" s="233"/>
      <c r="V121" s="211">
        <v>0</v>
      </c>
      <c r="W121" s="211">
        <v>0</v>
      </c>
    </row>
    <row r="122" spans="1:23" ht="13.5" customHeight="1">
      <c r="A122" s="234"/>
      <c r="B122" s="234"/>
      <c r="C122" s="234"/>
      <c r="D122" s="231"/>
      <c r="E122" s="231"/>
      <c r="F122" s="231" t="s">
        <v>52</v>
      </c>
      <c r="G122" s="231"/>
      <c r="H122" s="211">
        <v>-609.79</v>
      </c>
      <c r="I122" s="211">
        <v>-609.79</v>
      </c>
      <c r="J122" s="211">
        <v>-609.79</v>
      </c>
      <c r="K122" s="211">
        <v>-609.79</v>
      </c>
      <c r="L122" s="211">
        <v>0</v>
      </c>
      <c r="M122" s="211">
        <v>0</v>
      </c>
      <c r="N122" s="211">
        <v>0</v>
      </c>
      <c r="O122" s="211">
        <v>0</v>
      </c>
      <c r="P122" s="211">
        <v>0</v>
      </c>
      <c r="Q122" s="211">
        <v>0</v>
      </c>
      <c r="R122" s="211">
        <v>0</v>
      </c>
      <c r="S122" s="211">
        <v>0</v>
      </c>
      <c r="T122" s="233">
        <v>0</v>
      </c>
      <c r="U122" s="233"/>
      <c r="V122" s="211">
        <v>0</v>
      </c>
      <c r="W122" s="211">
        <v>0</v>
      </c>
    </row>
    <row r="123" spans="1:23" ht="13.5" customHeight="1">
      <c r="A123" s="234"/>
      <c r="B123" s="234"/>
      <c r="C123" s="234"/>
      <c r="D123" s="231"/>
      <c r="E123" s="231"/>
      <c r="F123" s="231" t="s">
        <v>53</v>
      </c>
      <c r="G123" s="231"/>
      <c r="H123" s="211">
        <v>1381</v>
      </c>
      <c r="I123" s="211">
        <v>1381</v>
      </c>
      <c r="J123" s="211">
        <v>1381</v>
      </c>
      <c r="K123" s="211">
        <v>0</v>
      </c>
      <c r="L123" s="211">
        <v>1381</v>
      </c>
      <c r="M123" s="211">
        <v>0</v>
      </c>
      <c r="N123" s="211">
        <v>0</v>
      </c>
      <c r="O123" s="211">
        <v>0</v>
      </c>
      <c r="P123" s="211">
        <v>0</v>
      </c>
      <c r="Q123" s="211">
        <v>0</v>
      </c>
      <c r="R123" s="211">
        <v>0</v>
      </c>
      <c r="S123" s="211">
        <v>0</v>
      </c>
      <c r="T123" s="233">
        <v>0</v>
      </c>
      <c r="U123" s="233"/>
      <c r="V123" s="211">
        <v>0</v>
      </c>
      <c r="W123" s="211">
        <v>0</v>
      </c>
    </row>
    <row r="124" spans="1:23" ht="17.25" customHeight="1">
      <c r="A124" s="234"/>
      <c r="B124" s="234"/>
      <c r="C124" s="234"/>
      <c r="D124" s="231"/>
      <c r="E124" s="231"/>
      <c r="F124" s="231" t="s">
        <v>54</v>
      </c>
      <c r="G124" s="231"/>
      <c r="H124" s="211">
        <v>765644.21</v>
      </c>
      <c r="I124" s="211">
        <v>765644.21</v>
      </c>
      <c r="J124" s="211">
        <v>765644.21</v>
      </c>
      <c r="K124" s="211">
        <v>428461.21</v>
      </c>
      <c r="L124" s="211">
        <v>337183</v>
      </c>
      <c r="M124" s="211">
        <v>0</v>
      </c>
      <c r="N124" s="211">
        <v>0</v>
      </c>
      <c r="O124" s="211">
        <v>0</v>
      </c>
      <c r="P124" s="211">
        <v>0</v>
      </c>
      <c r="Q124" s="211">
        <v>0</v>
      </c>
      <c r="R124" s="211">
        <v>0</v>
      </c>
      <c r="S124" s="211">
        <v>0</v>
      </c>
      <c r="T124" s="233">
        <v>0</v>
      </c>
      <c r="U124" s="233"/>
      <c r="V124" s="211">
        <v>0</v>
      </c>
      <c r="W124" s="211">
        <v>0</v>
      </c>
    </row>
    <row r="125" spans="1:23" ht="20.25" customHeight="1">
      <c r="A125" s="234" t="s">
        <v>321</v>
      </c>
      <c r="B125" s="234" t="s">
        <v>36</v>
      </c>
      <c r="C125" s="234" t="s">
        <v>36</v>
      </c>
      <c r="D125" s="231" t="s">
        <v>326</v>
      </c>
      <c r="E125" s="231"/>
      <c r="F125" s="231" t="s">
        <v>51</v>
      </c>
      <c r="G125" s="231"/>
      <c r="H125" s="211">
        <v>5818596.3</v>
      </c>
      <c r="I125" s="211">
        <v>5512647.3</v>
      </c>
      <c r="J125" s="211">
        <v>4898913.3</v>
      </c>
      <c r="K125" s="211">
        <v>3320095</v>
      </c>
      <c r="L125" s="211">
        <v>1578818.3</v>
      </c>
      <c r="M125" s="211">
        <v>573648</v>
      </c>
      <c r="N125" s="211">
        <v>2750</v>
      </c>
      <c r="O125" s="211">
        <v>37336</v>
      </c>
      <c r="P125" s="211">
        <v>0</v>
      </c>
      <c r="Q125" s="211">
        <v>0</v>
      </c>
      <c r="R125" s="211">
        <v>305949</v>
      </c>
      <c r="S125" s="211">
        <v>305949</v>
      </c>
      <c r="T125" s="233">
        <v>210949</v>
      </c>
      <c r="U125" s="233"/>
      <c r="V125" s="211">
        <v>0</v>
      </c>
      <c r="W125" s="211">
        <v>0</v>
      </c>
    </row>
    <row r="126" spans="1:23" ht="16.5" customHeight="1">
      <c r="A126" s="234"/>
      <c r="B126" s="234"/>
      <c r="C126" s="234"/>
      <c r="D126" s="231"/>
      <c r="E126" s="231"/>
      <c r="F126" s="231" t="s">
        <v>52</v>
      </c>
      <c r="G126" s="231"/>
      <c r="H126" s="211">
        <v>-552297</v>
      </c>
      <c r="I126" s="211">
        <v>-552297</v>
      </c>
      <c r="J126" s="211">
        <v>-552297</v>
      </c>
      <c r="K126" s="211">
        <v>0</v>
      </c>
      <c r="L126" s="211">
        <v>-552297</v>
      </c>
      <c r="M126" s="211">
        <v>0</v>
      </c>
      <c r="N126" s="211">
        <v>0</v>
      </c>
      <c r="O126" s="211">
        <v>0</v>
      </c>
      <c r="P126" s="211">
        <v>0</v>
      </c>
      <c r="Q126" s="211">
        <v>0</v>
      </c>
      <c r="R126" s="211">
        <v>0</v>
      </c>
      <c r="S126" s="211">
        <v>0</v>
      </c>
      <c r="T126" s="233">
        <v>0</v>
      </c>
      <c r="U126" s="233"/>
      <c r="V126" s="211">
        <v>0</v>
      </c>
      <c r="W126" s="211">
        <v>0</v>
      </c>
    </row>
    <row r="127" spans="1:23" ht="15.75" customHeight="1">
      <c r="A127" s="234"/>
      <c r="B127" s="234"/>
      <c r="C127" s="234"/>
      <c r="D127" s="231"/>
      <c r="E127" s="231"/>
      <c r="F127" s="231" t="s">
        <v>53</v>
      </c>
      <c r="G127" s="231"/>
      <c r="H127" s="211">
        <v>0</v>
      </c>
      <c r="I127" s="211">
        <v>0</v>
      </c>
      <c r="J127" s="211">
        <v>0</v>
      </c>
      <c r="K127" s="211">
        <v>0</v>
      </c>
      <c r="L127" s="211">
        <v>0</v>
      </c>
      <c r="M127" s="211">
        <v>0</v>
      </c>
      <c r="N127" s="211">
        <v>0</v>
      </c>
      <c r="O127" s="211">
        <v>0</v>
      </c>
      <c r="P127" s="211">
        <v>0</v>
      </c>
      <c r="Q127" s="211">
        <v>0</v>
      </c>
      <c r="R127" s="211">
        <v>0</v>
      </c>
      <c r="S127" s="211">
        <v>0</v>
      </c>
      <c r="T127" s="233">
        <v>0</v>
      </c>
      <c r="U127" s="233"/>
      <c r="V127" s="211">
        <v>0</v>
      </c>
      <c r="W127" s="211">
        <v>0</v>
      </c>
    </row>
    <row r="128" spans="1:23" ht="20.25" customHeight="1">
      <c r="A128" s="234"/>
      <c r="B128" s="234"/>
      <c r="C128" s="234"/>
      <c r="D128" s="231"/>
      <c r="E128" s="231"/>
      <c r="F128" s="231" t="s">
        <v>54</v>
      </c>
      <c r="G128" s="231"/>
      <c r="H128" s="211">
        <v>5266299.3</v>
      </c>
      <c r="I128" s="211">
        <v>4960350.3</v>
      </c>
      <c r="J128" s="211">
        <v>4346616.3</v>
      </c>
      <c r="K128" s="211">
        <v>3320095</v>
      </c>
      <c r="L128" s="211">
        <v>1026521.3</v>
      </c>
      <c r="M128" s="211">
        <v>573648</v>
      </c>
      <c r="N128" s="211">
        <v>2750</v>
      </c>
      <c r="O128" s="211">
        <v>37336</v>
      </c>
      <c r="P128" s="211">
        <v>0</v>
      </c>
      <c r="Q128" s="211">
        <v>0</v>
      </c>
      <c r="R128" s="211">
        <v>305949</v>
      </c>
      <c r="S128" s="211">
        <v>305949</v>
      </c>
      <c r="T128" s="233">
        <v>210949</v>
      </c>
      <c r="U128" s="233"/>
      <c r="V128" s="211">
        <v>0</v>
      </c>
      <c r="W128" s="211">
        <v>0</v>
      </c>
    </row>
    <row r="129" spans="1:23" ht="8.25" customHeight="1">
      <c r="A129" s="234" t="s">
        <v>36</v>
      </c>
      <c r="B129" s="234" t="s">
        <v>320</v>
      </c>
      <c r="C129" s="234" t="s">
        <v>36</v>
      </c>
      <c r="D129" s="231" t="s">
        <v>9</v>
      </c>
      <c r="E129" s="231"/>
      <c r="F129" s="231" t="s">
        <v>51</v>
      </c>
      <c r="G129" s="231"/>
      <c r="H129" s="211">
        <v>1002780.3</v>
      </c>
      <c r="I129" s="211">
        <v>791831.3</v>
      </c>
      <c r="J129" s="211">
        <v>754495.3</v>
      </c>
      <c r="K129" s="211">
        <v>0</v>
      </c>
      <c r="L129" s="211">
        <v>754495.3</v>
      </c>
      <c r="M129" s="211">
        <v>0</v>
      </c>
      <c r="N129" s="211">
        <v>0</v>
      </c>
      <c r="O129" s="211">
        <v>37336</v>
      </c>
      <c r="P129" s="211">
        <v>0</v>
      </c>
      <c r="Q129" s="211">
        <v>0</v>
      </c>
      <c r="R129" s="211">
        <v>210949</v>
      </c>
      <c r="S129" s="211">
        <v>210949</v>
      </c>
      <c r="T129" s="233">
        <v>210949</v>
      </c>
      <c r="U129" s="233"/>
      <c r="V129" s="211">
        <v>0</v>
      </c>
      <c r="W129" s="211">
        <v>0</v>
      </c>
    </row>
    <row r="130" spans="1:23" ht="8.25" customHeight="1">
      <c r="A130" s="234"/>
      <c r="B130" s="234"/>
      <c r="C130" s="234"/>
      <c r="D130" s="231"/>
      <c r="E130" s="231"/>
      <c r="F130" s="231" t="s">
        <v>52</v>
      </c>
      <c r="G130" s="231"/>
      <c r="H130" s="211">
        <v>-552297</v>
      </c>
      <c r="I130" s="211">
        <v>-552297</v>
      </c>
      <c r="J130" s="211">
        <v>-552297</v>
      </c>
      <c r="K130" s="211">
        <v>0</v>
      </c>
      <c r="L130" s="211">
        <v>-552297</v>
      </c>
      <c r="M130" s="211">
        <v>0</v>
      </c>
      <c r="N130" s="211">
        <v>0</v>
      </c>
      <c r="O130" s="211">
        <v>0</v>
      </c>
      <c r="P130" s="211">
        <v>0</v>
      </c>
      <c r="Q130" s="211">
        <v>0</v>
      </c>
      <c r="R130" s="211">
        <v>0</v>
      </c>
      <c r="S130" s="211">
        <v>0</v>
      </c>
      <c r="T130" s="233">
        <v>0</v>
      </c>
      <c r="U130" s="233"/>
      <c r="V130" s="211">
        <v>0</v>
      </c>
      <c r="W130" s="211">
        <v>0</v>
      </c>
    </row>
    <row r="131" spans="1:23" ht="8.25" customHeight="1">
      <c r="A131" s="234"/>
      <c r="B131" s="234"/>
      <c r="C131" s="234"/>
      <c r="D131" s="231"/>
      <c r="E131" s="231"/>
      <c r="F131" s="231" t="s">
        <v>53</v>
      </c>
      <c r="G131" s="231"/>
      <c r="H131" s="211">
        <v>0</v>
      </c>
      <c r="I131" s="211">
        <v>0</v>
      </c>
      <c r="J131" s="211">
        <v>0</v>
      </c>
      <c r="K131" s="211">
        <v>0</v>
      </c>
      <c r="L131" s="211">
        <v>0</v>
      </c>
      <c r="M131" s="211">
        <v>0</v>
      </c>
      <c r="N131" s="211">
        <v>0</v>
      </c>
      <c r="O131" s="211">
        <v>0</v>
      </c>
      <c r="P131" s="211">
        <v>0</v>
      </c>
      <c r="Q131" s="211">
        <v>0</v>
      </c>
      <c r="R131" s="211">
        <v>0</v>
      </c>
      <c r="S131" s="211">
        <v>0</v>
      </c>
      <c r="T131" s="233">
        <v>0</v>
      </c>
      <c r="U131" s="233"/>
      <c r="V131" s="211">
        <v>0</v>
      </c>
      <c r="W131" s="211">
        <v>0</v>
      </c>
    </row>
    <row r="132" spans="1:23" ht="8.25" customHeight="1">
      <c r="A132" s="234"/>
      <c r="B132" s="234"/>
      <c r="C132" s="234"/>
      <c r="D132" s="231"/>
      <c r="E132" s="231"/>
      <c r="F132" s="231" t="s">
        <v>54</v>
      </c>
      <c r="G132" s="231"/>
      <c r="H132" s="211">
        <v>450483.3</v>
      </c>
      <c r="I132" s="211">
        <v>239534.3</v>
      </c>
      <c r="J132" s="211">
        <v>202198.3</v>
      </c>
      <c r="K132" s="211">
        <v>0</v>
      </c>
      <c r="L132" s="211">
        <v>202198.3</v>
      </c>
      <c r="M132" s="211">
        <v>0</v>
      </c>
      <c r="N132" s="211">
        <v>0</v>
      </c>
      <c r="O132" s="211">
        <v>37336</v>
      </c>
      <c r="P132" s="211">
        <v>0</v>
      </c>
      <c r="Q132" s="211">
        <v>0</v>
      </c>
      <c r="R132" s="211">
        <v>210949</v>
      </c>
      <c r="S132" s="211">
        <v>210949</v>
      </c>
      <c r="T132" s="233">
        <v>210949</v>
      </c>
      <c r="U132" s="233"/>
      <c r="V132" s="211">
        <v>0</v>
      </c>
      <c r="W132" s="211">
        <v>0</v>
      </c>
    </row>
    <row r="133" spans="1:23" ht="8.25" customHeight="1">
      <c r="A133" s="234" t="s">
        <v>306</v>
      </c>
      <c r="B133" s="234" t="s">
        <v>36</v>
      </c>
      <c r="C133" s="234" t="s">
        <v>36</v>
      </c>
      <c r="D133" s="231" t="s">
        <v>305</v>
      </c>
      <c r="E133" s="231"/>
      <c r="F133" s="231" t="s">
        <v>51</v>
      </c>
      <c r="G133" s="231"/>
      <c r="H133" s="211">
        <v>11180865.71</v>
      </c>
      <c r="I133" s="211">
        <v>10803800.71</v>
      </c>
      <c r="J133" s="211">
        <v>10617292.71</v>
      </c>
      <c r="K133" s="211">
        <v>8306805</v>
      </c>
      <c r="L133" s="211">
        <v>2310487.71</v>
      </c>
      <c r="M133" s="211">
        <v>0</v>
      </c>
      <c r="N133" s="211">
        <v>186508</v>
      </c>
      <c r="O133" s="211">
        <v>0</v>
      </c>
      <c r="P133" s="211">
        <v>0</v>
      </c>
      <c r="Q133" s="211">
        <v>0</v>
      </c>
      <c r="R133" s="211">
        <v>377065</v>
      </c>
      <c r="S133" s="211">
        <v>377065</v>
      </c>
      <c r="T133" s="233">
        <v>0</v>
      </c>
      <c r="U133" s="233"/>
      <c r="V133" s="211">
        <v>0</v>
      </c>
      <c r="W133" s="211">
        <v>0</v>
      </c>
    </row>
    <row r="134" spans="1:23" ht="8.25" customHeight="1">
      <c r="A134" s="234"/>
      <c r="B134" s="234"/>
      <c r="C134" s="234"/>
      <c r="D134" s="231"/>
      <c r="E134" s="231"/>
      <c r="F134" s="231" t="s">
        <v>52</v>
      </c>
      <c r="G134" s="231"/>
      <c r="H134" s="211">
        <v>-118150</v>
      </c>
      <c r="I134" s="211">
        <v>-118150</v>
      </c>
      <c r="J134" s="211">
        <v>-118150</v>
      </c>
      <c r="K134" s="211">
        <v>-17150</v>
      </c>
      <c r="L134" s="211">
        <v>-101000</v>
      </c>
      <c r="M134" s="211">
        <v>0</v>
      </c>
      <c r="N134" s="211">
        <v>0</v>
      </c>
      <c r="O134" s="211">
        <v>0</v>
      </c>
      <c r="P134" s="211">
        <v>0</v>
      </c>
      <c r="Q134" s="211">
        <v>0</v>
      </c>
      <c r="R134" s="211">
        <v>0</v>
      </c>
      <c r="S134" s="211">
        <v>0</v>
      </c>
      <c r="T134" s="233">
        <v>0</v>
      </c>
      <c r="U134" s="233"/>
      <c r="V134" s="211">
        <v>0</v>
      </c>
      <c r="W134" s="211">
        <v>0</v>
      </c>
    </row>
    <row r="135" spans="1:23" ht="8.25" customHeight="1">
      <c r="A135" s="234"/>
      <c r="B135" s="234"/>
      <c r="C135" s="234"/>
      <c r="D135" s="231"/>
      <c r="E135" s="231"/>
      <c r="F135" s="231" t="s">
        <v>53</v>
      </c>
      <c r="G135" s="231"/>
      <c r="H135" s="211">
        <v>339479</v>
      </c>
      <c r="I135" s="211">
        <v>339479</v>
      </c>
      <c r="J135" s="211">
        <v>334479</v>
      </c>
      <c r="K135" s="211">
        <v>224696</v>
      </c>
      <c r="L135" s="211">
        <v>109783</v>
      </c>
      <c r="M135" s="211">
        <v>0</v>
      </c>
      <c r="N135" s="211">
        <v>5000</v>
      </c>
      <c r="O135" s="211">
        <v>0</v>
      </c>
      <c r="P135" s="211">
        <v>0</v>
      </c>
      <c r="Q135" s="211">
        <v>0</v>
      </c>
      <c r="R135" s="211">
        <v>0</v>
      </c>
      <c r="S135" s="211">
        <v>0</v>
      </c>
      <c r="T135" s="233">
        <v>0</v>
      </c>
      <c r="U135" s="233"/>
      <c r="V135" s="211">
        <v>0</v>
      </c>
      <c r="W135" s="211">
        <v>0</v>
      </c>
    </row>
    <row r="136" spans="1:23" ht="8.25" customHeight="1">
      <c r="A136" s="234"/>
      <c r="B136" s="234"/>
      <c r="C136" s="234"/>
      <c r="D136" s="231"/>
      <c r="E136" s="231"/>
      <c r="F136" s="231" t="s">
        <v>54</v>
      </c>
      <c r="G136" s="231"/>
      <c r="H136" s="211">
        <v>11402194.71</v>
      </c>
      <c r="I136" s="211">
        <v>11025129.71</v>
      </c>
      <c r="J136" s="211">
        <v>10833621.71</v>
      </c>
      <c r="K136" s="211">
        <v>8514351</v>
      </c>
      <c r="L136" s="211">
        <v>2319270.71</v>
      </c>
      <c r="M136" s="211">
        <v>0</v>
      </c>
      <c r="N136" s="211">
        <v>191508</v>
      </c>
      <c r="O136" s="211">
        <v>0</v>
      </c>
      <c r="P136" s="211">
        <v>0</v>
      </c>
      <c r="Q136" s="211">
        <v>0</v>
      </c>
      <c r="R136" s="211">
        <v>377065</v>
      </c>
      <c r="S136" s="211">
        <v>377065</v>
      </c>
      <c r="T136" s="233">
        <v>0</v>
      </c>
      <c r="U136" s="233"/>
      <c r="V136" s="211">
        <v>0</v>
      </c>
      <c r="W136" s="211">
        <v>0</v>
      </c>
    </row>
    <row r="137" spans="1:23" ht="8.25" customHeight="1">
      <c r="A137" s="234" t="s">
        <v>36</v>
      </c>
      <c r="B137" s="234" t="s">
        <v>304</v>
      </c>
      <c r="C137" s="234" t="s">
        <v>36</v>
      </c>
      <c r="D137" s="231" t="s">
        <v>303</v>
      </c>
      <c r="E137" s="231"/>
      <c r="F137" s="231" t="s">
        <v>51</v>
      </c>
      <c r="G137" s="231"/>
      <c r="H137" s="211">
        <v>6505041</v>
      </c>
      <c r="I137" s="211">
        <v>6382246</v>
      </c>
      <c r="J137" s="211">
        <v>6283246</v>
      </c>
      <c r="K137" s="211">
        <v>4918825</v>
      </c>
      <c r="L137" s="211">
        <v>1364421</v>
      </c>
      <c r="M137" s="211">
        <v>0</v>
      </c>
      <c r="N137" s="211">
        <v>99000</v>
      </c>
      <c r="O137" s="211">
        <v>0</v>
      </c>
      <c r="P137" s="211">
        <v>0</v>
      </c>
      <c r="Q137" s="211">
        <v>0</v>
      </c>
      <c r="R137" s="211">
        <v>122795</v>
      </c>
      <c r="S137" s="211">
        <v>122795</v>
      </c>
      <c r="T137" s="233">
        <v>0</v>
      </c>
      <c r="U137" s="233"/>
      <c r="V137" s="211">
        <v>0</v>
      </c>
      <c r="W137" s="211">
        <v>0</v>
      </c>
    </row>
    <row r="138" spans="1:23" ht="8.25" customHeight="1">
      <c r="A138" s="234"/>
      <c r="B138" s="234"/>
      <c r="C138" s="234"/>
      <c r="D138" s="231"/>
      <c r="E138" s="231"/>
      <c r="F138" s="231" t="s">
        <v>52</v>
      </c>
      <c r="G138" s="231"/>
      <c r="H138" s="211">
        <v>0</v>
      </c>
      <c r="I138" s="211">
        <v>0</v>
      </c>
      <c r="J138" s="211">
        <v>0</v>
      </c>
      <c r="K138" s="211">
        <v>0</v>
      </c>
      <c r="L138" s="211">
        <v>0</v>
      </c>
      <c r="M138" s="211">
        <v>0</v>
      </c>
      <c r="N138" s="211">
        <v>0</v>
      </c>
      <c r="O138" s="211">
        <v>0</v>
      </c>
      <c r="P138" s="211">
        <v>0</v>
      </c>
      <c r="Q138" s="211">
        <v>0</v>
      </c>
      <c r="R138" s="211">
        <v>0</v>
      </c>
      <c r="S138" s="211">
        <v>0</v>
      </c>
      <c r="T138" s="233">
        <v>0</v>
      </c>
      <c r="U138" s="233"/>
      <c r="V138" s="211">
        <v>0</v>
      </c>
      <c r="W138" s="211">
        <v>0</v>
      </c>
    </row>
    <row r="139" spans="1:23" ht="8.25" customHeight="1">
      <c r="A139" s="234"/>
      <c r="B139" s="234"/>
      <c r="C139" s="234"/>
      <c r="D139" s="231"/>
      <c r="E139" s="231"/>
      <c r="F139" s="231" t="s">
        <v>53</v>
      </c>
      <c r="G139" s="231"/>
      <c r="H139" s="211">
        <v>327769</v>
      </c>
      <c r="I139" s="211">
        <v>327769</v>
      </c>
      <c r="J139" s="211">
        <v>322769</v>
      </c>
      <c r="K139" s="211">
        <v>224696</v>
      </c>
      <c r="L139" s="211">
        <v>98073</v>
      </c>
      <c r="M139" s="211">
        <v>0</v>
      </c>
      <c r="N139" s="211">
        <v>5000</v>
      </c>
      <c r="O139" s="211">
        <v>0</v>
      </c>
      <c r="P139" s="211">
        <v>0</v>
      </c>
      <c r="Q139" s="211">
        <v>0</v>
      </c>
      <c r="R139" s="211">
        <v>0</v>
      </c>
      <c r="S139" s="211">
        <v>0</v>
      </c>
      <c r="T139" s="233">
        <v>0</v>
      </c>
      <c r="U139" s="233"/>
      <c r="V139" s="211">
        <v>0</v>
      </c>
      <c r="W139" s="211">
        <v>0</v>
      </c>
    </row>
    <row r="140" spans="1:23" ht="8.25" customHeight="1">
      <c r="A140" s="234"/>
      <c r="B140" s="234"/>
      <c r="C140" s="234"/>
      <c r="D140" s="231"/>
      <c r="E140" s="231"/>
      <c r="F140" s="231" t="s">
        <v>54</v>
      </c>
      <c r="G140" s="231"/>
      <c r="H140" s="211">
        <v>6832810</v>
      </c>
      <c r="I140" s="211">
        <v>6710015</v>
      </c>
      <c r="J140" s="211">
        <v>6606015</v>
      </c>
      <c r="K140" s="211">
        <v>5143521</v>
      </c>
      <c r="L140" s="211">
        <v>1462494</v>
      </c>
      <c r="M140" s="211">
        <v>0</v>
      </c>
      <c r="N140" s="211">
        <v>104000</v>
      </c>
      <c r="O140" s="211">
        <v>0</v>
      </c>
      <c r="P140" s="211">
        <v>0</v>
      </c>
      <c r="Q140" s="211">
        <v>0</v>
      </c>
      <c r="R140" s="211">
        <v>122795</v>
      </c>
      <c r="S140" s="211">
        <v>122795</v>
      </c>
      <c r="T140" s="233">
        <v>0</v>
      </c>
      <c r="U140" s="233"/>
      <c r="V140" s="211">
        <v>0</v>
      </c>
      <c r="W140" s="211">
        <v>0</v>
      </c>
    </row>
    <row r="141" spans="1:23" ht="8.25" customHeight="1">
      <c r="A141" s="234" t="s">
        <v>36</v>
      </c>
      <c r="B141" s="234" t="s">
        <v>331</v>
      </c>
      <c r="C141" s="234" t="s">
        <v>36</v>
      </c>
      <c r="D141" s="231" t="s">
        <v>332</v>
      </c>
      <c r="E141" s="231"/>
      <c r="F141" s="231" t="s">
        <v>51</v>
      </c>
      <c r="G141" s="231"/>
      <c r="H141" s="211">
        <v>1361652.54</v>
      </c>
      <c r="I141" s="211">
        <v>1361652.54</v>
      </c>
      <c r="J141" s="211">
        <v>1337644.54</v>
      </c>
      <c r="K141" s="211">
        <v>1177394</v>
      </c>
      <c r="L141" s="211">
        <v>160250.54</v>
      </c>
      <c r="M141" s="211">
        <v>0</v>
      </c>
      <c r="N141" s="211">
        <v>24008</v>
      </c>
      <c r="O141" s="211">
        <v>0</v>
      </c>
      <c r="P141" s="211">
        <v>0</v>
      </c>
      <c r="Q141" s="211">
        <v>0</v>
      </c>
      <c r="R141" s="211">
        <v>0</v>
      </c>
      <c r="S141" s="211">
        <v>0</v>
      </c>
      <c r="T141" s="233">
        <v>0</v>
      </c>
      <c r="U141" s="233"/>
      <c r="V141" s="211">
        <v>0</v>
      </c>
      <c r="W141" s="211">
        <v>0</v>
      </c>
    </row>
    <row r="142" spans="1:23" ht="8.25" customHeight="1">
      <c r="A142" s="234"/>
      <c r="B142" s="234"/>
      <c r="C142" s="234"/>
      <c r="D142" s="231"/>
      <c r="E142" s="231"/>
      <c r="F142" s="231" t="s">
        <v>52</v>
      </c>
      <c r="G142" s="231"/>
      <c r="H142" s="211">
        <v>0</v>
      </c>
      <c r="I142" s="211">
        <v>0</v>
      </c>
      <c r="J142" s="211">
        <v>0</v>
      </c>
      <c r="K142" s="211">
        <v>0</v>
      </c>
      <c r="L142" s="211">
        <v>0</v>
      </c>
      <c r="M142" s="211">
        <v>0</v>
      </c>
      <c r="N142" s="211">
        <v>0</v>
      </c>
      <c r="O142" s="211">
        <v>0</v>
      </c>
      <c r="P142" s="211">
        <v>0</v>
      </c>
      <c r="Q142" s="211">
        <v>0</v>
      </c>
      <c r="R142" s="211">
        <v>0</v>
      </c>
      <c r="S142" s="211">
        <v>0</v>
      </c>
      <c r="T142" s="233">
        <v>0</v>
      </c>
      <c r="U142" s="233"/>
      <c r="V142" s="211">
        <v>0</v>
      </c>
      <c r="W142" s="211">
        <v>0</v>
      </c>
    </row>
    <row r="143" spans="1:23" ht="8.25" customHeight="1">
      <c r="A143" s="234"/>
      <c r="B143" s="234"/>
      <c r="C143" s="234"/>
      <c r="D143" s="231"/>
      <c r="E143" s="231"/>
      <c r="F143" s="231" t="s">
        <v>53</v>
      </c>
      <c r="G143" s="231"/>
      <c r="H143" s="211">
        <v>3500</v>
      </c>
      <c r="I143" s="211">
        <v>3500</v>
      </c>
      <c r="J143" s="211">
        <v>3500</v>
      </c>
      <c r="K143" s="211">
        <v>0</v>
      </c>
      <c r="L143" s="211">
        <v>3500</v>
      </c>
      <c r="M143" s="211">
        <v>0</v>
      </c>
      <c r="N143" s="211">
        <v>0</v>
      </c>
      <c r="O143" s="211">
        <v>0</v>
      </c>
      <c r="P143" s="211">
        <v>0</v>
      </c>
      <c r="Q143" s="211">
        <v>0</v>
      </c>
      <c r="R143" s="211">
        <v>0</v>
      </c>
      <c r="S143" s="211">
        <v>0</v>
      </c>
      <c r="T143" s="233">
        <v>0</v>
      </c>
      <c r="U143" s="233"/>
      <c r="V143" s="211">
        <v>0</v>
      </c>
      <c r="W143" s="211">
        <v>0</v>
      </c>
    </row>
    <row r="144" spans="1:23" ht="8.25" customHeight="1">
      <c r="A144" s="234"/>
      <c r="B144" s="234"/>
      <c r="C144" s="234"/>
      <c r="D144" s="231"/>
      <c r="E144" s="231"/>
      <c r="F144" s="231" t="s">
        <v>54</v>
      </c>
      <c r="G144" s="231"/>
      <c r="H144" s="211">
        <v>1365152.54</v>
      </c>
      <c r="I144" s="211">
        <v>1365152.54</v>
      </c>
      <c r="J144" s="211">
        <v>1341144.54</v>
      </c>
      <c r="K144" s="211">
        <v>1177394</v>
      </c>
      <c r="L144" s="211">
        <v>163750.54</v>
      </c>
      <c r="M144" s="211">
        <v>0</v>
      </c>
      <c r="N144" s="211">
        <v>24008</v>
      </c>
      <c r="O144" s="211">
        <v>0</v>
      </c>
      <c r="P144" s="211">
        <v>0</v>
      </c>
      <c r="Q144" s="211">
        <v>0</v>
      </c>
      <c r="R144" s="211">
        <v>0</v>
      </c>
      <c r="S144" s="211">
        <v>0</v>
      </c>
      <c r="T144" s="233">
        <v>0</v>
      </c>
      <c r="U144" s="233"/>
      <c r="V144" s="211">
        <v>0</v>
      </c>
      <c r="W144" s="211">
        <v>0</v>
      </c>
    </row>
    <row r="145" spans="1:23" ht="8.25" customHeight="1">
      <c r="A145" s="234" t="s">
        <v>36</v>
      </c>
      <c r="B145" s="234" t="s">
        <v>333</v>
      </c>
      <c r="C145" s="234" t="s">
        <v>36</v>
      </c>
      <c r="D145" s="231" t="s">
        <v>334</v>
      </c>
      <c r="E145" s="231"/>
      <c r="F145" s="231" t="s">
        <v>51</v>
      </c>
      <c r="G145" s="231"/>
      <c r="H145" s="211">
        <v>3073154.17</v>
      </c>
      <c r="I145" s="211">
        <v>2818884.17</v>
      </c>
      <c r="J145" s="211">
        <v>2771384.17</v>
      </c>
      <c r="K145" s="211">
        <v>2204486</v>
      </c>
      <c r="L145" s="211">
        <v>566898.17</v>
      </c>
      <c r="M145" s="211">
        <v>0</v>
      </c>
      <c r="N145" s="211">
        <v>47500</v>
      </c>
      <c r="O145" s="211">
        <v>0</v>
      </c>
      <c r="P145" s="211">
        <v>0</v>
      </c>
      <c r="Q145" s="211">
        <v>0</v>
      </c>
      <c r="R145" s="211">
        <v>254270</v>
      </c>
      <c r="S145" s="211">
        <v>254270</v>
      </c>
      <c r="T145" s="233">
        <v>0</v>
      </c>
      <c r="U145" s="233"/>
      <c r="V145" s="211">
        <v>0</v>
      </c>
      <c r="W145" s="211">
        <v>0</v>
      </c>
    </row>
    <row r="146" spans="1:23" ht="8.25" customHeight="1">
      <c r="A146" s="234"/>
      <c r="B146" s="234"/>
      <c r="C146" s="234"/>
      <c r="D146" s="231"/>
      <c r="E146" s="231"/>
      <c r="F146" s="231" t="s">
        <v>52</v>
      </c>
      <c r="G146" s="231"/>
      <c r="H146" s="211">
        <v>-11050</v>
      </c>
      <c r="I146" s="211">
        <v>-11050</v>
      </c>
      <c r="J146" s="211">
        <v>-11050</v>
      </c>
      <c r="K146" s="211">
        <v>-11050</v>
      </c>
      <c r="L146" s="211">
        <v>0</v>
      </c>
      <c r="M146" s="211">
        <v>0</v>
      </c>
      <c r="N146" s="211">
        <v>0</v>
      </c>
      <c r="O146" s="211">
        <v>0</v>
      </c>
      <c r="P146" s="211">
        <v>0</v>
      </c>
      <c r="Q146" s="211">
        <v>0</v>
      </c>
      <c r="R146" s="211">
        <v>0</v>
      </c>
      <c r="S146" s="211">
        <v>0</v>
      </c>
      <c r="T146" s="233">
        <v>0</v>
      </c>
      <c r="U146" s="233"/>
      <c r="V146" s="211">
        <v>0</v>
      </c>
      <c r="W146" s="211">
        <v>0</v>
      </c>
    </row>
    <row r="147" spans="1:23" ht="8.25" customHeight="1">
      <c r="A147" s="234"/>
      <c r="B147" s="234"/>
      <c r="C147" s="234"/>
      <c r="D147" s="231"/>
      <c r="E147" s="231"/>
      <c r="F147" s="231" t="s">
        <v>53</v>
      </c>
      <c r="G147" s="231"/>
      <c r="H147" s="211">
        <v>8210</v>
      </c>
      <c r="I147" s="211">
        <v>8210</v>
      </c>
      <c r="J147" s="211">
        <v>8210</v>
      </c>
      <c r="K147" s="211">
        <v>0</v>
      </c>
      <c r="L147" s="211">
        <v>8210</v>
      </c>
      <c r="M147" s="211">
        <v>0</v>
      </c>
      <c r="N147" s="211">
        <v>0</v>
      </c>
      <c r="O147" s="211">
        <v>0</v>
      </c>
      <c r="P147" s="211">
        <v>0</v>
      </c>
      <c r="Q147" s="211">
        <v>0</v>
      </c>
      <c r="R147" s="211">
        <v>0</v>
      </c>
      <c r="S147" s="211">
        <v>0</v>
      </c>
      <c r="T147" s="233">
        <v>0</v>
      </c>
      <c r="U147" s="233"/>
      <c r="V147" s="211">
        <v>0</v>
      </c>
      <c r="W147" s="211">
        <v>0</v>
      </c>
    </row>
    <row r="148" spans="1:23" ht="8.25" customHeight="1">
      <c r="A148" s="234"/>
      <c r="B148" s="234"/>
      <c r="C148" s="234"/>
      <c r="D148" s="231"/>
      <c r="E148" s="231"/>
      <c r="F148" s="231" t="s">
        <v>54</v>
      </c>
      <c r="G148" s="231"/>
      <c r="H148" s="211">
        <v>3070314.17</v>
      </c>
      <c r="I148" s="211">
        <v>2816044.17</v>
      </c>
      <c r="J148" s="211">
        <v>2768544.17</v>
      </c>
      <c r="K148" s="211">
        <v>2193436</v>
      </c>
      <c r="L148" s="211">
        <v>575108.17</v>
      </c>
      <c r="M148" s="211">
        <v>0</v>
      </c>
      <c r="N148" s="211">
        <v>47500</v>
      </c>
      <c r="O148" s="211">
        <v>0</v>
      </c>
      <c r="P148" s="211">
        <v>0</v>
      </c>
      <c r="Q148" s="211">
        <v>0</v>
      </c>
      <c r="R148" s="211">
        <v>254270</v>
      </c>
      <c r="S148" s="211">
        <v>254270</v>
      </c>
      <c r="T148" s="233">
        <v>0</v>
      </c>
      <c r="U148" s="233"/>
      <c r="V148" s="211">
        <v>0</v>
      </c>
      <c r="W148" s="211">
        <v>0</v>
      </c>
    </row>
    <row r="149" spans="1:23" ht="8.25" customHeight="1">
      <c r="A149" s="234" t="s">
        <v>36</v>
      </c>
      <c r="B149" s="234" t="s">
        <v>526</v>
      </c>
      <c r="C149" s="234" t="s">
        <v>36</v>
      </c>
      <c r="D149" s="231" t="s">
        <v>527</v>
      </c>
      <c r="E149" s="231"/>
      <c r="F149" s="231" t="s">
        <v>51</v>
      </c>
      <c r="G149" s="231"/>
      <c r="H149" s="211">
        <v>7100</v>
      </c>
      <c r="I149" s="211">
        <v>7100</v>
      </c>
      <c r="J149" s="211">
        <v>7100</v>
      </c>
      <c r="K149" s="211">
        <v>6100</v>
      </c>
      <c r="L149" s="211">
        <v>1000</v>
      </c>
      <c r="M149" s="211">
        <v>0</v>
      </c>
      <c r="N149" s="211">
        <v>0</v>
      </c>
      <c r="O149" s="211">
        <v>0</v>
      </c>
      <c r="P149" s="211">
        <v>0</v>
      </c>
      <c r="Q149" s="211">
        <v>0</v>
      </c>
      <c r="R149" s="211">
        <v>0</v>
      </c>
      <c r="S149" s="211">
        <v>0</v>
      </c>
      <c r="T149" s="233">
        <v>0</v>
      </c>
      <c r="U149" s="233"/>
      <c r="V149" s="211">
        <v>0</v>
      </c>
      <c r="W149" s="211">
        <v>0</v>
      </c>
    </row>
    <row r="150" spans="1:23" ht="8.25" customHeight="1">
      <c r="A150" s="234"/>
      <c r="B150" s="234"/>
      <c r="C150" s="234"/>
      <c r="D150" s="231"/>
      <c r="E150" s="231"/>
      <c r="F150" s="231" t="s">
        <v>52</v>
      </c>
      <c r="G150" s="231"/>
      <c r="H150" s="211">
        <v>-7100</v>
      </c>
      <c r="I150" s="211">
        <v>-7100</v>
      </c>
      <c r="J150" s="211">
        <v>-7100</v>
      </c>
      <c r="K150" s="211">
        <v>-6100</v>
      </c>
      <c r="L150" s="211">
        <v>-1000</v>
      </c>
      <c r="M150" s="211">
        <v>0</v>
      </c>
      <c r="N150" s="211">
        <v>0</v>
      </c>
      <c r="O150" s="211">
        <v>0</v>
      </c>
      <c r="P150" s="211">
        <v>0</v>
      </c>
      <c r="Q150" s="211">
        <v>0</v>
      </c>
      <c r="R150" s="211">
        <v>0</v>
      </c>
      <c r="S150" s="211">
        <v>0</v>
      </c>
      <c r="T150" s="233">
        <v>0</v>
      </c>
      <c r="U150" s="233"/>
      <c r="V150" s="211">
        <v>0</v>
      </c>
      <c r="W150" s="211">
        <v>0</v>
      </c>
    </row>
    <row r="151" spans="1:23" ht="8.25" customHeight="1">
      <c r="A151" s="234"/>
      <c r="B151" s="234"/>
      <c r="C151" s="234"/>
      <c r="D151" s="231"/>
      <c r="E151" s="231"/>
      <c r="F151" s="231" t="s">
        <v>53</v>
      </c>
      <c r="G151" s="231"/>
      <c r="H151" s="211">
        <v>0</v>
      </c>
      <c r="I151" s="211">
        <v>0</v>
      </c>
      <c r="J151" s="211">
        <v>0</v>
      </c>
      <c r="K151" s="211">
        <v>0</v>
      </c>
      <c r="L151" s="211">
        <v>0</v>
      </c>
      <c r="M151" s="211">
        <v>0</v>
      </c>
      <c r="N151" s="211">
        <v>0</v>
      </c>
      <c r="O151" s="211">
        <v>0</v>
      </c>
      <c r="P151" s="211">
        <v>0</v>
      </c>
      <c r="Q151" s="211">
        <v>0</v>
      </c>
      <c r="R151" s="211">
        <v>0</v>
      </c>
      <c r="S151" s="211">
        <v>0</v>
      </c>
      <c r="T151" s="233">
        <v>0</v>
      </c>
      <c r="U151" s="233"/>
      <c r="V151" s="211">
        <v>0</v>
      </c>
      <c r="W151" s="211">
        <v>0</v>
      </c>
    </row>
    <row r="152" spans="1:23" ht="8.25" customHeight="1">
      <c r="A152" s="234"/>
      <c r="B152" s="234"/>
      <c r="C152" s="234"/>
      <c r="D152" s="231"/>
      <c r="E152" s="231"/>
      <c r="F152" s="231" t="s">
        <v>54</v>
      </c>
      <c r="G152" s="231"/>
      <c r="H152" s="211">
        <v>0</v>
      </c>
      <c r="I152" s="211">
        <v>0</v>
      </c>
      <c r="J152" s="211">
        <v>0</v>
      </c>
      <c r="K152" s="211">
        <v>0</v>
      </c>
      <c r="L152" s="211">
        <v>0</v>
      </c>
      <c r="M152" s="211">
        <v>0</v>
      </c>
      <c r="N152" s="211">
        <v>0</v>
      </c>
      <c r="O152" s="211">
        <v>0</v>
      </c>
      <c r="P152" s="211">
        <v>0</v>
      </c>
      <c r="Q152" s="211">
        <v>0</v>
      </c>
      <c r="R152" s="211">
        <v>0</v>
      </c>
      <c r="S152" s="211">
        <v>0</v>
      </c>
      <c r="T152" s="233">
        <v>0</v>
      </c>
      <c r="U152" s="233"/>
      <c r="V152" s="211">
        <v>0</v>
      </c>
      <c r="W152" s="211">
        <v>0</v>
      </c>
    </row>
    <row r="153" spans="1:23" ht="8.25" customHeight="1">
      <c r="A153" s="234" t="s">
        <v>36</v>
      </c>
      <c r="B153" s="234" t="s">
        <v>404</v>
      </c>
      <c r="C153" s="234" t="s">
        <v>36</v>
      </c>
      <c r="D153" s="231" t="s">
        <v>9</v>
      </c>
      <c r="E153" s="231"/>
      <c r="F153" s="231" t="s">
        <v>51</v>
      </c>
      <c r="G153" s="231"/>
      <c r="H153" s="211">
        <v>200000</v>
      </c>
      <c r="I153" s="211">
        <v>200000</v>
      </c>
      <c r="J153" s="211">
        <v>200000</v>
      </c>
      <c r="K153" s="211">
        <v>0</v>
      </c>
      <c r="L153" s="211">
        <v>200000</v>
      </c>
      <c r="M153" s="211">
        <v>0</v>
      </c>
      <c r="N153" s="211">
        <v>0</v>
      </c>
      <c r="O153" s="211">
        <v>0</v>
      </c>
      <c r="P153" s="211">
        <v>0</v>
      </c>
      <c r="Q153" s="211">
        <v>0</v>
      </c>
      <c r="R153" s="211">
        <v>0</v>
      </c>
      <c r="S153" s="211">
        <v>0</v>
      </c>
      <c r="T153" s="233">
        <v>0</v>
      </c>
      <c r="U153" s="233"/>
      <c r="V153" s="211">
        <v>0</v>
      </c>
      <c r="W153" s="211">
        <v>0</v>
      </c>
    </row>
    <row r="154" spans="1:23" ht="8.25" customHeight="1">
      <c r="A154" s="234"/>
      <c r="B154" s="234"/>
      <c r="C154" s="234"/>
      <c r="D154" s="231"/>
      <c r="E154" s="231"/>
      <c r="F154" s="231" t="s">
        <v>52</v>
      </c>
      <c r="G154" s="231"/>
      <c r="H154" s="211">
        <v>-100000</v>
      </c>
      <c r="I154" s="211">
        <v>-100000</v>
      </c>
      <c r="J154" s="211">
        <v>-100000</v>
      </c>
      <c r="K154" s="211">
        <v>0</v>
      </c>
      <c r="L154" s="211">
        <v>-100000</v>
      </c>
      <c r="M154" s="211">
        <v>0</v>
      </c>
      <c r="N154" s="211">
        <v>0</v>
      </c>
      <c r="O154" s="211">
        <v>0</v>
      </c>
      <c r="P154" s="211">
        <v>0</v>
      </c>
      <c r="Q154" s="211">
        <v>0</v>
      </c>
      <c r="R154" s="211">
        <v>0</v>
      </c>
      <c r="S154" s="211">
        <v>0</v>
      </c>
      <c r="T154" s="233">
        <v>0</v>
      </c>
      <c r="U154" s="233"/>
      <c r="V154" s="211">
        <v>0</v>
      </c>
      <c r="W154" s="211">
        <v>0</v>
      </c>
    </row>
    <row r="155" spans="1:23" ht="8.25" customHeight="1">
      <c r="A155" s="234"/>
      <c r="B155" s="234"/>
      <c r="C155" s="234"/>
      <c r="D155" s="231"/>
      <c r="E155" s="231"/>
      <c r="F155" s="231" t="s">
        <v>53</v>
      </c>
      <c r="G155" s="231"/>
      <c r="H155" s="211">
        <v>0</v>
      </c>
      <c r="I155" s="211">
        <v>0</v>
      </c>
      <c r="J155" s="211">
        <v>0</v>
      </c>
      <c r="K155" s="211">
        <v>0</v>
      </c>
      <c r="L155" s="211">
        <v>0</v>
      </c>
      <c r="M155" s="211">
        <v>0</v>
      </c>
      <c r="N155" s="211">
        <v>0</v>
      </c>
      <c r="O155" s="211">
        <v>0</v>
      </c>
      <c r="P155" s="211">
        <v>0</v>
      </c>
      <c r="Q155" s="211">
        <v>0</v>
      </c>
      <c r="R155" s="211">
        <v>0</v>
      </c>
      <c r="S155" s="211">
        <v>0</v>
      </c>
      <c r="T155" s="233">
        <v>0</v>
      </c>
      <c r="U155" s="233"/>
      <c r="V155" s="211">
        <v>0</v>
      </c>
      <c r="W155" s="211">
        <v>0</v>
      </c>
    </row>
    <row r="156" spans="1:23" ht="8.25" customHeight="1">
      <c r="A156" s="234"/>
      <c r="B156" s="234"/>
      <c r="C156" s="234"/>
      <c r="D156" s="231"/>
      <c r="E156" s="231"/>
      <c r="F156" s="231" t="s">
        <v>54</v>
      </c>
      <c r="G156" s="231"/>
      <c r="H156" s="211">
        <v>100000</v>
      </c>
      <c r="I156" s="211">
        <v>100000</v>
      </c>
      <c r="J156" s="211">
        <v>100000</v>
      </c>
      <c r="K156" s="211">
        <v>0</v>
      </c>
      <c r="L156" s="211">
        <v>100000</v>
      </c>
      <c r="M156" s="211">
        <v>0</v>
      </c>
      <c r="N156" s="211">
        <v>0</v>
      </c>
      <c r="O156" s="211">
        <v>0</v>
      </c>
      <c r="P156" s="211">
        <v>0</v>
      </c>
      <c r="Q156" s="211">
        <v>0</v>
      </c>
      <c r="R156" s="211">
        <v>0</v>
      </c>
      <c r="S156" s="211">
        <v>0</v>
      </c>
      <c r="T156" s="233">
        <v>0</v>
      </c>
      <c r="U156" s="233"/>
      <c r="V156" s="211">
        <v>0</v>
      </c>
      <c r="W156" s="211">
        <v>0</v>
      </c>
    </row>
    <row r="157" spans="1:23" ht="8.25" customHeight="1">
      <c r="A157" s="234" t="s">
        <v>528</v>
      </c>
      <c r="B157" s="234" t="s">
        <v>36</v>
      </c>
      <c r="C157" s="234" t="s">
        <v>36</v>
      </c>
      <c r="D157" s="231" t="s">
        <v>529</v>
      </c>
      <c r="E157" s="231"/>
      <c r="F157" s="231" t="s">
        <v>51</v>
      </c>
      <c r="G157" s="231"/>
      <c r="H157" s="211">
        <v>543500</v>
      </c>
      <c r="I157" s="211">
        <v>478000</v>
      </c>
      <c r="J157" s="211">
        <v>28000</v>
      </c>
      <c r="K157" s="211">
        <v>4500</v>
      </c>
      <c r="L157" s="211">
        <v>23500</v>
      </c>
      <c r="M157" s="211">
        <v>450000</v>
      </c>
      <c r="N157" s="211">
        <v>0</v>
      </c>
      <c r="O157" s="211">
        <v>0</v>
      </c>
      <c r="P157" s="211">
        <v>0</v>
      </c>
      <c r="Q157" s="211">
        <v>0</v>
      </c>
      <c r="R157" s="211">
        <v>65500</v>
      </c>
      <c r="S157" s="211">
        <v>65500</v>
      </c>
      <c r="T157" s="233">
        <v>0</v>
      </c>
      <c r="U157" s="233"/>
      <c r="V157" s="211">
        <v>0</v>
      </c>
      <c r="W157" s="211">
        <v>0</v>
      </c>
    </row>
    <row r="158" spans="1:23" ht="8.25" customHeight="1">
      <c r="A158" s="234"/>
      <c r="B158" s="234"/>
      <c r="C158" s="234"/>
      <c r="D158" s="231"/>
      <c r="E158" s="231"/>
      <c r="F158" s="231" t="s">
        <v>52</v>
      </c>
      <c r="G158" s="231"/>
      <c r="H158" s="211">
        <v>0</v>
      </c>
      <c r="I158" s="211">
        <v>0</v>
      </c>
      <c r="J158" s="211">
        <v>0</v>
      </c>
      <c r="K158" s="211">
        <v>0</v>
      </c>
      <c r="L158" s="211">
        <v>0</v>
      </c>
      <c r="M158" s="211">
        <v>0</v>
      </c>
      <c r="N158" s="211">
        <v>0</v>
      </c>
      <c r="O158" s="211">
        <v>0</v>
      </c>
      <c r="P158" s="211">
        <v>0</v>
      </c>
      <c r="Q158" s="211">
        <v>0</v>
      </c>
      <c r="R158" s="211">
        <v>0</v>
      </c>
      <c r="S158" s="211">
        <v>0</v>
      </c>
      <c r="T158" s="233">
        <v>0</v>
      </c>
      <c r="U158" s="233"/>
      <c r="V158" s="211">
        <v>0</v>
      </c>
      <c r="W158" s="211">
        <v>0</v>
      </c>
    </row>
    <row r="159" spans="1:23" ht="8.25" customHeight="1">
      <c r="A159" s="234"/>
      <c r="B159" s="234"/>
      <c r="C159" s="234"/>
      <c r="D159" s="231"/>
      <c r="E159" s="231"/>
      <c r="F159" s="231" t="s">
        <v>53</v>
      </c>
      <c r="G159" s="231"/>
      <c r="H159" s="211">
        <v>450000</v>
      </c>
      <c r="I159" s="211">
        <v>450000</v>
      </c>
      <c r="J159" s="211">
        <v>0</v>
      </c>
      <c r="K159" s="211">
        <v>0</v>
      </c>
      <c r="L159" s="211">
        <v>0</v>
      </c>
      <c r="M159" s="211">
        <v>450000</v>
      </c>
      <c r="N159" s="211">
        <v>0</v>
      </c>
      <c r="O159" s="211">
        <v>0</v>
      </c>
      <c r="P159" s="211">
        <v>0</v>
      </c>
      <c r="Q159" s="211">
        <v>0</v>
      </c>
      <c r="R159" s="211">
        <v>0</v>
      </c>
      <c r="S159" s="211">
        <v>0</v>
      </c>
      <c r="T159" s="233">
        <v>0</v>
      </c>
      <c r="U159" s="233"/>
      <c r="V159" s="211">
        <v>0</v>
      </c>
      <c r="W159" s="211">
        <v>0</v>
      </c>
    </row>
    <row r="160" spans="1:23" ht="8.25" customHeight="1">
      <c r="A160" s="234"/>
      <c r="B160" s="234"/>
      <c r="C160" s="234"/>
      <c r="D160" s="231"/>
      <c r="E160" s="231"/>
      <c r="F160" s="231" t="s">
        <v>54</v>
      </c>
      <c r="G160" s="231"/>
      <c r="H160" s="211">
        <v>993500</v>
      </c>
      <c r="I160" s="211">
        <v>928000</v>
      </c>
      <c r="J160" s="211">
        <v>28000</v>
      </c>
      <c r="K160" s="211">
        <v>4500</v>
      </c>
      <c r="L160" s="211">
        <v>23500</v>
      </c>
      <c r="M160" s="211">
        <v>900000</v>
      </c>
      <c r="N160" s="211">
        <v>0</v>
      </c>
      <c r="O160" s="211">
        <v>0</v>
      </c>
      <c r="P160" s="211">
        <v>0</v>
      </c>
      <c r="Q160" s="211">
        <v>0</v>
      </c>
      <c r="R160" s="211">
        <v>65500</v>
      </c>
      <c r="S160" s="211">
        <v>65500</v>
      </c>
      <c r="T160" s="233">
        <v>0</v>
      </c>
      <c r="U160" s="233"/>
      <c r="V160" s="211">
        <v>0</v>
      </c>
      <c r="W160" s="211">
        <v>0</v>
      </c>
    </row>
    <row r="161" spans="1:23" ht="8.25" customHeight="1">
      <c r="A161" s="234" t="s">
        <v>36</v>
      </c>
      <c r="B161" s="234" t="s">
        <v>530</v>
      </c>
      <c r="C161" s="234" t="s">
        <v>36</v>
      </c>
      <c r="D161" s="231" t="s">
        <v>531</v>
      </c>
      <c r="E161" s="231"/>
      <c r="F161" s="231" t="s">
        <v>51</v>
      </c>
      <c r="G161" s="231"/>
      <c r="H161" s="211">
        <v>420000</v>
      </c>
      <c r="I161" s="211">
        <v>420000</v>
      </c>
      <c r="J161" s="211">
        <v>0</v>
      </c>
      <c r="K161" s="211">
        <v>0</v>
      </c>
      <c r="L161" s="211">
        <v>0</v>
      </c>
      <c r="M161" s="211">
        <v>420000</v>
      </c>
      <c r="N161" s="211">
        <v>0</v>
      </c>
      <c r="O161" s="211">
        <v>0</v>
      </c>
      <c r="P161" s="211">
        <v>0</v>
      </c>
      <c r="Q161" s="211">
        <v>0</v>
      </c>
      <c r="R161" s="211">
        <v>0</v>
      </c>
      <c r="S161" s="211">
        <v>0</v>
      </c>
      <c r="T161" s="233">
        <v>0</v>
      </c>
      <c r="U161" s="233"/>
      <c r="V161" s="211">
        <v>0</v>
      </c>
      <c r="W161" s="211">
        <v>0</v>
      </c>
    </row>
    <row r="162" spans="1:23" ht="8.25" customHeight="1">
      <c r="A162" s="234"/>
      <c r="B162" s="234"/>
      <c r="C162" s="234"/>
      <c r="D162" s="231"/>
      <c r="E162" s="231"/>
      <c r="F162" s="231" t="s">
        <v>52</v>
      </c>
      <c r="G162" s="231"/>
      <c r="H162" s="211">
        <v>0</v>
      </c>
      <c r="I162" s="211">
        <v>0</v>
      </c>
      <c r="J162" s="211">
        <v>0</v>
      </c>
      <c r="K162" s="211">
        <v>0</v>
      </c>
      <c r="L162" s="211">
        <v>0</v>
      </c>
      <c r="M162" s="211">
        <v>0</v>
      </c>
      <c r="N162" s="211">
        <v>0</v>
      </c>
      <c r="O162" s="211">
        <v>0</v>
      </c>
      <c r="P162" s="211">
        <v>0</v>
      </c>
      <c r="Q162" s="211">
        <v>0</v>
      </c>
      <c r="R162" s="211">
        <v>0</v>
      </c>
      <c r="S162" s="211">
        <v>0</v>
      </c>
      <c r="T162" s="233">
        <v>0</v>
      </c>
      <c r="U162" s="233"/>
      <c r="V162" s="211">
        <v>0</v>
      </c>
      <c r="W162" s="211">
        <v>0</v>
      </c>
    </row>
    <row r="163" spans="1:23" ht="8.25" customHeight="1">
      <c r="A163" s="234"/>
      <c r="B163" s="234"/>
      <c r="C163" s="234"/>
      <c r="D163" s="231"/>
      <c r="E163" s="231"/>
      <c r="F163" s="231" t="s">
        <v>53</v>
      </c>
      <c r="G163" s="231"/>
      <c r="H163" s="211">
        <v>450000</v>
      </c>
      <c r="I163" s="211">
        <v>450000</v>
      </c>
      <c r="J163" s="211">
        <v>0</v>
      </c>
      <c r="K163" s="211">
        <v>0</v>
      </c>
      <c r="L163" s="211">
        <v>0</v>
      </c>
      <c r="M163" s="211">
        <v>450000</v>
      </c>
      <c r="N163" s="211">
        <v>0</v>
      </c>
      <c r="O163" s="211">
        <v>0</v>
      </c>
      <c r="P163" s="211">
        <v>0</v>
      </c>
      <c r="Q163" s="211">
        <v>0</v>
      </c>
      <c r="R163" s="211">
        <v>0</v>
      </c>
      <c r="S163" s="211">
        <v>0</v>
      </c>
      <c r="T163" s="233">
        <v>0</v>
      </c>
      <c r="U163" s="233"/>
      <c r="V163" s="211">
        <v>0</v>
      </c>
      <c r="W163" s="211">
        <v>0</v>
      </c>
    </row>
    <row r="164" spans="1:23" ht="8.25" customHeight="1">
      <c r="A164" s="234"/>
      <c r="B164" s="234"/>
      <c r="C164" s="234"/>
      <c r="D164" s="231"/>
      <c r="E164" s="231"/>
      <c r="F164" s="231" t="s">
        <v>54</v>
      </c>
      <c r="G164" s="231"/>
      <c r="H164" s="211">
        <v>870000</v>
      </c>
      <c r="I164" s="211">
        <v>870000</v>
      </c>
      <c r="J164" s="211">
        <v>0</v>
      </c>
      <c r="K164" s="211">
        <v>0</v>
      </c>
      <c r="L164" s="211">
        <v>0</v>
      </c>
      <c r="M164" s="211">
        <v>870000</v>
      </c>
      <c r="N164" s="211">
        <v>0</v>
      </c>
      <c r="O164" s="211">
        <v>0</v>
      </c>
      <c r="P164" s="211">
        <v>0</v>
      </c>
      <c r="Q164" s="211">
        <v>0</v>
      </c>
      <c r="R164" s="211">
        <v>0</v>
      </c>
      <c r="S164" s="211">
        <v>0</v>
      </c>
      <c r="T164" s="233">
        <v>0</v>
      </c>
      <c r="U164" s="233"/>
      <c r="V164" s="211">
        <v>0</v>
      </c>
      <c r="W164" s="211">
        <v>0</v>
      </c>
    </row>
    <row r="165" spans="1:23" ht="15" customHeight="1">
      <c r="A165" s="230" t="s">
        <v>55</v>
      </c>
      <c r="B165" s="230"/>
      <c r="C165" s="230"/>
      <c r="D165" s="230"/>
      <c r="E165" s="230"/>
      <c r="F165" s="231" t="s">
        <v>51</v>
      </c>
      <c r="G165" s="231"/>
      <c r="H165" s="210">
        <v>175071525.18</v>
      </c>
      <c r="I165" s="197"/>
      <c r="J165" s="197"/>
      <c r="K165" s="210">
        <v>82855718.48</v>
      </c>
      <c r="L165" s="210">
        <v>33782734.71</v>
      </c>
      <c r="M165" s="210">
        <v>4691925.13</v>
      </c>
      <c r="N165" s="210">
        <v>2783826</v>
      </c>
      <c r="O165" s="210">
        <v>259507.1</v>
      </c>
      <c r="P165" s="210">
        <v>598737</v>
      </c>
      <c r="Q165" s="210">
        <v>0</v>
      </c>
      <c r="R165" s="210">
        <v>50099076.76</v>
      </c>
      <c r="S165" s="210">
        <v>50099076.76</v>
      </c>
      <c r="T165" s="232">
        <v>9835517</v>
      </c>
      <c r="U165" s="232"/>
      <c r="V165" s="210">
        <v>0</v>
      </c>
      <c r="W165" s="211">
        <v>0</v>
      </c>
    </row>
    <row r="166" spans="1:23" ht="14.25" customHeight="1">
      <c r="A166" s="230"/>
      <c r="B166" s="230"/>
      <c r="C166" s="230"/>
      <c r="D166" s="230"/>
      <c r="E166" s="230"/>
      <c r="F166" s="231" t="s">
        <v>52</v>
      </c>
      <c r="G166" s="231"/>
      <c r="H166" s="210">
        <v>-1198042.92</v>
      </c>
      <c r="I166" s="210">
        <v>-1174742.92</v>
      </c>
      <c r="J166" s="210">
        <v>-1153513</v>
      </c>
      <c r="K166" s="210">
        <v>-65729.79</v>
      </c>
      <c r="L166" s="210">
        <v>-1087783.21</v>
      </c>
      <c r="M166" s="210">
        <v>-12229.92</v>
      </c>
      <c r="N166" s="210">
        <v>-9000</v>
      </c>
      <c r="O166" s="210">
        <v>0</v>
      </c>
      <c r="P166" s="210">
        <v>0</v>
      </c>
      <c r="Q166" s="210">
        <v>0</v>
      </c>
      <c r="R166" s="210">
        <v>-23300</v>
      </c>
      <c r="S166" s="210">
        <v>-23300</v>
      </c>
      <c r="T166" s="232">
        <v>0</v>
      </c>
      <c r="U166" s="232"/>
      <c r="V166" s="210">
        <v>0</v>
      </c>
      <c r="W166" s="211">
        <v>0</v>
      </c>
    </row>
    <row r="167" spans="1:23" ht="12.75" customHeight="1">
      <c r="A167" s="230"/>
      <c r="B167" s="230"/>
      <c r="C167" s="230"/>
      <c r="D167" s="230"/>
      <c r="E167" s="230"/>
      <c r="F167" s="231" t="s">
        <v>53</v>
      </c>
      <c r="G167" s="231"/>
      <c r="H167" s="210">
        <v>4800657.8</v>
      </c>
      <c r="I167" s="210">
        <v>3650722.88</v>
      </c>
      <c r="J167" s="210">
        <v>3155422.88</v>
      </c>
      <c r="K167" s="210">
        <v>2631249.88</v>
      </c>
      <c r="L167" s="210">
        <v>524173</v>
      </c>
      <c r="M167" s="210">
        <v>480000</v>
      </c>
      <c r="N167" s="210">
        <v>15300</v>
      </c>
      <c r="O167" s="210">
        <v>0</v>
      </c>
      <c r="P167" s="210">
        <v>0</v>
      </c>
      <c r="Q167" s="210">
        <v>0</v>
      </c>
      <c r="R167" s="210">
        <v>1149934.92</v>
      </c>
      <c r="S167" s="210">
        <v>1149934.92</v>
      </c>
      <c r="T167" s="232">
        <v>0</v>
      </c>
      <c r="U167" s="232"/>
      <c r="V167" s="210">
        <v>0</v>
      </c>
      <c r="W167" s="211">
        <v>0</v>
      </c>
    </row>
    <row r="168" spans="1:23" ht="21" customHeight="1">
      <c r="A168" s="230"/>
      <c r="B168" s="230"/>
      <c r="C168" s="230"/>
      <c r="D168" s="230"/>
      <c r="E168" s="230"/>
      <c r="F168" s="231" t="s">
        <v>54</v>
      </c>
      <c r="G168" s="231"/>
      <c r="H168" s="210">
        <v>178674140.06</v>
      </c>
      <c r="I168" s="197"/>
      <c r="J168" s="197"/>
      <c r="K168" s="210">
        <v>85421238.57</v>
      </c>
      <c r="L168" s="210">
        <v>33219124.5</v>
      </c>
      <c r="M168" s="210">
        <v>5159695.21</v>
      </c>
      <c r="N168" s="210">
        <v>2790126</v>
      </c>
      <c r="O168" s="210">
        <v>259507.1</v>
      </c>
      <c r="P168" s="210">
        <v>598737</v>
      </c>
      <c r="Q168" s="210">
        <v>0</v>
      </c>
      <c r="R168" s="210">
        <v>51225711.68</v>
      </c>
      <c r="S168" s="210">
        <v>51225711.68</v>
      </c>
      <c r="T168" s="232">
        <v>9835517</v>
      </c>
      <c r="U168" s="232"/>
      <c r="V168" s="210">
        <v>0</v>
      </c>
      <c r="W168" s="211">
        <v>0</v>
      </c>
    </row>
  </sheetData>
  <sheetProtection/>
  <mergeCells count="503">
    <mergeCell ref="T118:U118"/>
    <mergeCell ref="F119:G119"/>
    <mergeCell ref="T119:U119"/>
    <mergeCell ref="T113:U113"/>
    <mergeCell ref="F114:G114"/>
    <mergeCell ref="T114:U114"/>
    <mergeCell ref="F115:G115"/>
    <mergeCell ref="T115:U115"/>
    <mergeCell ref="F113:G113"/>
    <mergeCell ref="T120:U120"/>
    <mergeCell ref="F116:G116"/>
    <mergeCell ref="T116:U116"/>
    <mergeCell ref="F117:G117"/>
    <mergeCell ref="T117:U117"/>
    <mergeCell ref="A113:A116"/>
    <mergeCell ref="B113:B116"/>
    <mergeCell ref="C113:C116"/>
    <mergeCell ref="D113:E116"/>
    <mergeCell ref="F120:G120"/>
    <mergeCell ref="T110:U110"/>
    <mergeCell ref="F111:G111"/>
    <mergeCell ref="T111:U111"/>
    <mergeCell ref="B109:B112"/>
    <mergeCell ref="C109:C112"/>
    <mergeCell ref="D109:E112"/>
    <mergeCell ref="F112:G112"/>
    <mergeCell ref="T112:U112"/>
    <mergeCell ref="A109:A112"/>
    <mergeCell ref="F106:G106"/>
    <mergeCell ref="T106:U106"/>
    <mergeCell ref="F107:G107"/>
    <mergeCell ref="T107:U107"/>
    <mergeCell ref="F108:G108"/>
    <mergeCell ref="T108:U108"/>
    <mergeCell ref="F109:G109"/>
    <mergeCell ref="T109:U109"/>
    <mergeCell ref="F110:G110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94:G94"/>
    <mergeCell ref="T94:U94"/>
    <mergeCell ref="F95:G95"/>
    <mergeCell ref="T95:U95"/>
    <mergeCell ref="F96:G96"/>
    <mergeCell ref="T96:U96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0:G70"/>
    <mergeCell ref="T70:U70"/>
    <mergeCell ref="F71:G71"/>
    <mergeCell ref="T71:U71"/>
    <mergeCell ref="F72:G72"/>
    <mergeCell ref="T72:U72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58:G58"/>
    <mergeCell ref="T58:U58"/>
    <mergeCell ref="F59:G59"/>
    <mergeCell ref="T59:U59"/>
    <mergeCell ref="F60:G60"/>
    <mergeCell ref="T60:U60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37:G37"/>
    <mergeCell ref="T37:U37"/>
    <mergeCell ref="F38:G38"/>
    <mergeCell ref="T38:U38"/>
    <mergeCell ref="F39:G39"/>
    <mergeCell ref="T39:U39"/>
    <mergeCell ref="A33:A36"/>
    <mergeCell ref="B33:B36"/>
    <mergeCell ref="C33:C36"/>
    <mergeCell ref="D33:E36"/>
    <mergeCell ref="A37:A40"/>
    <mergeCell ref="B37:B40"/>
    <mergeCell ref="C37:C40"/>
    <mergeCell ref="D37:E40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N6:N7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6:G36"/>
    <mergeCell ref="T36:U36"/>
    <mergeCell ref="F33:G33"/>
    <mergeCell ref="T33:U33"/>
    <mergeCell ref="F34:G34"/>
    <mergeCell ref="T34:U34"/>
    <mergeCell ref="F35:G35"/>
    <mergeCell ref="T35:U35"/>
    <mergeCell ref="A117:A120"/>
    <mergeCell ref="B117:B120"/>
    <mergeCell ref="C117:C120"/>
    <mergeCell ref="D117:E120"/>
    <mergeCell ref="F121:G121"/>
    <mergeCell ref="F118:G118"/>
    <mergeCell ref="A121:A124"/>
    <mergeCell ref="B121:B124"/>
    <mergeCell ref="C121:C124"/>
    <mergeCell ref="D121:E124"/>
    <mergeCell ref="F128:G128"/>
    <mergeCell ref="T128:U128"/>
    <mergeCell ref="A125:A128"/>
    <mergeCell ref="T121:U121"/>
    <mergeCell ref="F122:G122"/>
    <mergeCell ref="T122:U122"/>
    <mergeCell ref="F123:G123"/>
    <mergeCell ref="T123:U123"/>
    <mergeCell ref="F124:G124"/>
    <mergeCell ref="T124:U124"/>
    <mergeCell ref="F125:G125"/>
    <mergeCell ref="T125:U125"/>
    <mergeCell ref="F126:G126"/>
    <mergeCell ref="T126:U126"/>
    <mergeCell ref="F127:G127"/>
    <mergeCell ref="T127:U127"/>
    <mergeCell ref="B125:B128"/>
    <mergeCell ref="C125:C128"/>
    <mergeCell ref="D125:E128"/>
    <mergeCell ref="A129:A132"/>
    <mergeCell ref="B129:B132"/>
    <mergeCell ref="C129:C132"/>
    <mergeCell ref="D129:E132"/>
    <mergeCell ref="F129:G129"/>
    <mergeCell ref="T129:U129"/>
    <mergeCell ref="F130:G130"/>
    <mergeCell ref="T130:U130"/>
    <mergeCell ref="F131:G131"/>
    <mergeCell ref="T131:U131"/>
    <mergeCell ref="F132:G132"/>
    <mergeCell ref="T132:U132"/>
    <mergeCell ref="A133:A136"/>
    <mergeCell ref="B133:B136"/>
    <mergeCell ref="C133:C136"/>
    <mergeCell ref="D133:E136"/>
    <mergeCell ref="F133:G133"/>
    <mergeCell ref="T133:U133"/>
    <mergeCell ref="F134:G134"/>
    <mergeCell ref="T134:U134"/>
    <mergeCell ref="F135:G135"/>
    <mergeCell ref="T135:U135"/>
    <mergeCell ref="F136:G136"/>
    <mergeCell ref="T136:U136"/>
    <mergeCell ref="A137:A140"/>
    <mergeCell ref="B137:B140"/>
    <mergeCell ref="C137:C140"/>
    <mergeCell ref="D137:E140"/>
    <mergeCell ref="F137:G137"/>
    <mergeCell ref="T137:U137"/>
    <mergeCell ref="F138:G138"/>
    <mergeCell ref="T138:U138"/>
    <mergeCell ref="F139:G139"/>
    <mergeCell ref="T139:U139"/>
    <mergeCell ref="F140:G140"/>
    <mergeCell ref="T140:U140"/>
    <mergeCell ref="A141:A144"/>
    <mergeCell ref="B141:B144"/>
    <mergeCell ref="C141:C144"/>
    <mergeCell ref="D141:E144"/>
    <mergeCell ref="F141:G141"/>
    <mergeCell ref="T141:U141"/>
    <mergeCell ref="F142:G142"/>
    <mergeCell ref="T142:U142"/>
    <mergeCell ref="F143:G143"/>
    <mergeCell ref="T143:U143"/>
    <mergeCell ref="F144:G144"/>
    <mergeCell ref="T144:U144"/>
    <mergeCell ref="A145:A148"/>
    <mergeCell ref="B145:B148"/>
    <mergeCell ref="C145:C148"/>
    <mergeCell ref="D145:E148"/>
    <mergeCell ref="F145:G145"/>
    <mergeCell ref="T145:U145"/>
    <mergeCell ref="F146:G146"/>
    <mergeCell ref="T146:U146"/>
    <mergeCell ref="F147:G147"/>
    <mergeCell ref="T147:U147"/>
    <mergeCell ref="F148:G148"/>
    <mergeCell ref="T148:U148"/>
    <mergeCell ref="A149:A152"/>
    <mergeCell ref="B149:B152"/>
    <mergeCell ref="C149:C152"/>
    <mergeCell ref="D149:E152"/>
    <mergeCell ref="F149:G149"/>
    <mergeCell ref="T149:U149"/>
    <mergeCell ref="F150:G150"/>
    <mergeCell ref="T150:U150"/>
    <mergeCell ref="F151:G151"/>
    <mergeCell ref="T151:U151"/>
    <mergeCell ref="F152:G152"/>
    <mergeCell ref="T152:U152"/>
    <mergeCell ref="A153:A156"/>
    <mergeCell ref="B153:B156"/>
    <mergeCell ref="C153:C156"/>
    <mergeCell ref="D153:E156"/>
    <mergeCell ref="F153:G153"/>
    <mergeCell ref="T153:U153"/>
    <mergeCell ref="F154:G154"/>
    <mergeCell ref="T154:U154"/>
    <mergeCell ref="F155:G155"/>
    <mergeCell ref="T155:U155"/>
    <mergeCell ref="F156:G156"/>
    <mergeCell ref="T156:U156"/>
    <mergeCell ref="A157:A160"/>
    <mergeCell ref="B157:B160"/>
    <mergeCell ref="C157:C160"/>
    <mergeCell ref="D157:E160"/>
    <mergeCell ref="F157:G157"/>
    <mergeCell ref="T157:U157"/>
    <mergeCell ref="F158:G158"/>
    <mergeCell ref="T158:U158"/>
    <mergeCell ref="F159:G159"/>
    <mergeCell ref="T159:U159"/>
    <mergeCell ref="F160:G160"/>
    <mergeCell ref="T160:U160"/>
    <mergeCell ref="A161:A164"/>
    <mergeCell ref="B161:B164"/>
    <mergeCell ref="C161:C164"/>
    <mergeCell ref="D161:E164"/>
    <mergeCell ref="F161:G161"/>
    <mergeCell ref="T161:U161"/>
    <mergeCell ref="F162:G162"/>
    <mergeCell ref="T162:U162"/>
    <mergeCell ref="F163:G163"/>
    <mergeCell ref="T163:U163"/>
    <mergeCell ref="F164:G164"/>
    <mergeCell ref="T164:U164"/>
    <mergeCell ref="A165:E168"/>
    <mergeCell ref="F165:G165"/>
    <mergeCell ref="T165:U165"/>
    <mergeCell ref="F166:G166"/>
    <mergeCell ref="T166:U166"/>
    <mergeCell ref="F167:G167"/>
    <mergeCell ref="T167:U167"/>
    <mergeCell ref="F168:G168"/>
    <mergeCell ref="T168:U168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9"/>
  <sheetViews>
    <sheetView zoomScalePageLayoutView="0" workbookViewId="0" topLeftCell="A1">
      <selection activeCell="V5" sqref="V5"/>
    </sheetView>
  </sheetViews>
  <sheetFormatPr defaultColWidth="9.33203125" defaultRowHeight="11.25"/>
  <cols>
    <col min="1" max="1" width="4.16015625" style="6" customWidth="1"/>
    <col min="2" max="2" width="5.66015625" style="6" customWidth="1"/>
    <col min="3" max="3" width="8.16015625" style="6" customWidth="1"/>
    <col min="4" max="4" width="22.16015625" style="6" customWidth="1"/>
    <col min="5" max="5" width="15.33203125" style="6" customWidth="1"/>
    <col min="6" max="6" width="14" style="6" customWidth="1"/>
    <col min="7" max="7" width="13.83203125" style="6" customWidth="1"/>
    <col min="8" max="8" width="12.5" style="6" customWidth="1"/>
    <col min="9" max="9" width="10.33203125" style="6" customWidth="1"/>
    <col min="10" max="10" width="9.33203125" style="6" customWidth="1"/>
    <col min="11" max="11" width="5.83203125" style="6" customWidth="1"/>
    <col min="12" max="12" width="3.83203125" style="6" customWidth="1"/>
    <col min="13" max="13" width="10.33203125" style="6" customWidth="1"/>
    <col min="14" max="14" width="13.33203125" style="6" customWidth="1"/>
    <col min="15" max="16384" width="9.33203125" style="6" customWidth="1"/>
  </cols>
  <sheetData>
    <row r="1" spans="1:15" ht="49.5" customHeight="1">
      <c r="A1" s="44"/>
      <c r="B1" s="44"/>
      <c r="C1" s="44"/>
      <c r="D1" s="44"/>
      <c r="E1" s="44"/>
      <c r="F1" s="44"/>
      <c r="G1" s="44"/>
      <c r="H1" s="44"/>
      <c r="I1" s="44"/>
      <c r="J1" s="239" t="s">
        <v>540</v>
      </c>
      <c r="K1" s="239"/>
      <c r="L1" s="239"/>
      <c r="M1" s="239"/>
      <c r="N1" s="239"/>
      <c r="O1" s="239"/>
    </row>
    <row r="2" spans="1:15" ht="12.75" customHeight="1">
      <c r="A2" s="240" t="s">
        <v>150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43"/>
      <c r="O2" s="43"/>
    </row>
    <row r="3" spans="1:15" ht="27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241" t="s">
        <v>0</v>
      </c>
      <c r="N3" s="241"/>
      <c r="O3" s="241"/>
    </row>
    <row r="4" spans="1:15" ht="15" customHeight="1">
      <c r="A4" s="242" t="s">
        <v>28</v>
      </c>
      <c r="B4" s="242" t="s">
        <v>1</v>
      </c>
      <c r="C4" s="242" t="s">
        <v>149</v>
      </c>
      <c r="D4" s="242" t="s">
        <v>148</v>
      </c>
      <c r="E4" s="242" t="s">
        <v>147</v>
      </c>
      <c r="F4" s="243" t="s">
        <v>146</v>
      </c>
      <c r="G4" s="243"/>
      <c r="H4" s="243"/>
      <c r="I4" s="243"/>
      <c r="J4" s="243"/>
      <c r="K4" s="243"/>
      <c r="L4" s="243"/>
      <c r="M4" s="243"/>
      <c r="N4" s="243"/>
      <c r="O4" s="242" t="s">
        <v>145</v>
      </c>
    </row>
    <row r="5" spans="1:15" ht="15" customHeight="1">
      <c r="A5" s="242"/>
      <c r="B5" s="242"/>
      <c r="C5" s="242"/>
      <c r="D5" s="242"/>
      <c r="E5" s="242"/>
      <c r="F5" s="242" t="s">
        <v>144</v>
      </c>
      <c r="G5" s="242" t="s">
        <v>143</v>
      </c>
      <c r="H5" s="242"/>
      <c r="I5" s="242"/>
      <c r="J5" s="242"/>
      <c r="K5" s="242"/>
      <c r="L5" s="242"/>
      <c r="M5" s="242"/>
      <c r="N5" s="242"/>
      <c r="O5" s="242"/>
    </row>
    <row r="6" spans="1:15" ht="27.75" customHeight="1">
      <c r="A6" s="242"/>
      <c r="B6" s="242"/>
      <c r="C6" s="242"/>
      <c r="D6" s="242"/>
      <c r="E6" s="242"/>
      <c r="F6" s="242"/>
      <c r="G6" s="242" t="s">
        <v>142</v>
      </c>
      <c r="H6" s="244" t="s">
        <v>141</v>
      </c>
      <c r="I6" s="245" t="s">
        <v>140</v>
      </c>
      <c r="J6" s="242" t="s">
        <v>139</v>
      </c>
      <c r="K6" s="123" t="s">
        <v>23</v>
      </c>
      <c r="L6" s="242" t="s">
        <v>138</v>
      </c>
      <c r="M6" s="242"/>
      <c r="N6" s="242" t="s">
        <v>137</v>
      </c>
      <c r="O6" s="242"/>
    </row>
    <row r="7" spans="1:15" ht="12.75" customHeight="1">
      <c r="A7" s="242"/>
      <c r="B7" s="242"/>
      <c r="C7" s="242"/>
      <c r="D7" s="242"/>
      <c r="E7" s="242"/>
      <c r="F7" s="242"/>
      <c r="G7" s="242"/>
      <c r="H7" s="244"/>
      <c r="I7" s="245"/>
      <c r="J7" s="242"/>
      <c r="K7" s="246" t="s">
        <v>136</v>
      </c>
      <c r="L7" s="242"/>
      <c r="M7" s="242"/>
      <c r="N7" s="242"/>
      <c r="O7" s="242"/>
    </row>
    <row r="8" spans="1:15" ht="12.75">
      <c r="A8" s="242"/>
      <c r="B8" s="242"/>
      <c r="C8" s="242"/>
      <c r="D8" s="242"/>
      <c r="E8" s="242"/>
      <c r="F8" s="242"/>
      <c r="G8" s="242"/>
      <c r="H8" s="244"/>
      <c r="I8" s="245"/>
      <c r="J8" s="242"/>
      <c r="K8" s="246"/>
      <c r="L8" s="242"/>
      <c r="M8" s="242"/>
      <c r="N8" s="242"/>
      <c r="O8" s="242"/>
    </row>
    <row r="9" spans="1:15" ht="61.5" customHeight="1">
      <c r="A9" s="242"/>
      <c r="B9" s="242"/>
      <c r="C9" s="242"/>
      <c r="D9" s="242"/>
      <c r="E9" s="242"/>
      <c r="F9" s="242"/>
      <c r="G9" s="242"/>
      <c r="H9" s="244"/>
      <c r="I9" s="245"/>
      <c r="J9" s="242"/>
      <c r="K9" s="246"/>
      <c r="L9" s="242"/>
      <c r="M9" s="242"/>
      <c r="N9" s="242"/>
      <c r="O9" s="242"/>
    </row>
    <row r="10" spans="1:15" ht="12.75" customHeight="1">
      <c r="A10" s="124">
        <v>1</v>
      </c>
      <c r="B10" s="124">
        <v>2</v>
      </c>
      <c r="C10" s="124">
        <v>3</v>
      </c>
      <c r="D10" s="124">
        <v>4</v>
      </c>
      <c r="E10" s="124">
        <v>5</v>
      </c>
      <c r="F10" s="124">
        <v>6</v>
      </c>
      <c r="G10" s="124">
        <v>7</v>
      </c>
      <c r="H10" s="124">
        <v>8</v>
      </c>
      <c r="I10" s="124">
        <v>9</v>
      </c>
      <c r="J10" s="124">
        <v>10</v>
      </c>
      <c r="K10" s="124">
        <v>11</v>
      </c>
      <c r="L10" s="248">
        <v>12</v>
      </c>
      <c r="M10" s="248"/>
      <c r="N10" s="124">
        <v>13</v>
      </c>
      <c r="O10" s="124">
        <v>14</v>
      </c>
    </row>
    <row r="11" spans="1:16" ht="104.25" customHeight="1">
      <c r="A11" s="188" t="s">
        <v>29</v>
      </c>
      <c r="B11" s="188">
        <v>600</v>
      </c>
      <c r="C11" s="188">
        <v>60014</v>
      </c>
      <c r="D11" s="41" t="s">
        <v>135</v>
      </c>
      <c r="E11" s="185">
        <v>70000</v>
      </c>
      <c r="F11" s="185">
        <v>50000</v>
      </c>
      <c r="G11" s="185">
        <v>50000</v>
      </c>
      <c r="H11" s="185">
        <v>0</v>
      </c>
      <c r="I11" s="185">
        <v>0</v>
      </c>
      <c r="J11" s="185">
        <v>0</v>
      </c>
      <c r="K11" s="185">
        <v>0</v>
      </c>
      <c r="L11" s="247" t="s">
        <v>112</v>
      </c>
      <c r="M11" s="247"/>
      <c r="N11" s="185">
        <v>0</v>
      </c>
      <c r="O11" s="18" t="s">
        <v>134</v>
      </c>
      <c r="P11" s="15"/>
    </row>
    <row r="12" spans="1:16" ht="12.75" customHeight="1">
      <c r="A12" s="188"/>
      <c r="B12" s="188"/>
      <c r="C12" s="188"/>
      <c r="D12" s="19" t="s">
        <v>70</v>
      </c>
      <c r="E12" s="185">
        <v>0</v>
      </c>
      <c r="F12" s="185">
        <f>G12+J12++L12+N12</f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238">
        <v>0</v>
      </c>
      <c r="M12" s="238"/>
      <c r="N12" s="185">
        <v>0</v>
      </c>
      <c r="O12" s="18"/>
      <c r="P12" s="15"/>
    </row>
    <row r="13" spans="1:16" ht="12.75" customHeight="1">
      <c r="A13" s="188"/>
      <c r="B13" s="188"/>
      <c r="C13" s="188"/>
      <c r="D13" s="19" t="s">
        <v>69</v>
      </c>
      <c r="E13" s="185">
        <v>70000</v>
      </c>
      <c r="F13" s="185">
        <v>50000</v>
      </c>
      <c r="G13" s="185">
        <v>50000</v>
      </c>
      <c r="H13" s="185">
        <v>0</v>
      </c>
      <c r="I13" s="185">
        <v>0</v>
      </c>
      <c r="J13" s="185">
        <v>0</v>
      </c>
      <c r="K13" s="185">
        <v>0</v>
      </c>
      <c r="L13" s="238">
        <v>0</v>
      </c>
      <c r="M13" s="238"/>
      <c r="N13" s="185">
        <f>N11</f>
        <v>0</v>
      </c>
      <c r="O13" s="18"/>
      <c r="P13" s="15"/>
    </row>
    <row r="14" spans="1:16" ht="52.5" customHeight="1">
      <c r="A14" s="188" t="s">
        <v>31</v>
      </c>
      <c r="B14" s="188">
        <v>700</v>
      </c>
      <c r="C14" s="188">
        <v>70005</v>
      </c>
      <c r="D14" s="33" t="s">
        <v>133</v>
      </c>
      <c r="E14" s="185">
        <v>37557860</v>
      </c>
      <c r="F14" s="185">
        <v>20733310</v>
      </c>
      <c r="G14" s="185">
        <v>6364810</v>
      </c>
      <c r="H14" s="185">
        <v>0</v>
      </c>
      <c r="I14" s="185">
        <v>0</v>
      </c>
      <c r="J14" s="185">
        <v>0</v>
      </c>
      <c r="K14" s="185">
        <v>0</v>
      </c>
      <c r="L14" s="247" t="s">
        <v>132</v>
      </c>
      <c r="M14" s="247"/>
      <c r="N14" s="185">
        <v>0</v>
      </c>
      <c r="O14" s="18" t="s">
        <v>71</v>
      </c>
      <c r="P14" s="15"/>
    </row>
    <row r="15" spans="1:16" ht="12.75" customHeight="1">
      <c r="A15" s="188"/>
      <c r="B15" s="188"/>
      <c r="C15" s="188"/>
      <c r="D15" s="19" t="s">
        <v>70</v>
      </c>
      <c r="E15" s="185">
        <v>0</v>
      </c>
      <c r="F15" s="185">
        <f>G15+J15++L15+N15</f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238">
        <v>0</v>
      </c>
      <c r="M15" s="238"/>
      <c r="N15" s="185">
        <v>0</v>
      </c>
      <c r="O15" s="18"/>
      <c r="P15" s="15"/>
    </row>
    <row r="16" spans="1:16" ht="12.75" customHeight="1">
      <c r="A16" s="188"/>
      <c r="B16" s="188"/>
      <c r="C16" s="188"/>
      <c r="D16" s="19" t="s">
        <v>69</v>
      </c>
      <c r="E16" s="185">
        <v>37557860</v>
      </c>
      <c r="F16" s="185">
        <v>20733310</v>
      </c>
      <c r="G16" s="185">
        <v>6364810</v>
      </c>
      <c r="H16" s="185">
        <v>0</v>
      </c>
      <c r="I16" s="185">
        <v>0</v>
      </c>
      <c r="J16" s="185">
        <v>0</v>
      </c>
      <c r="K16" s="185">
        <v>0</v>
      </c>
      <c r="L16" s="238">
        <v>14368500</v>
      </c>
      <c r="M16" s="238"/>
      <c r="N16" s="185">
        <f>N14</f>
        <v>0</v>
      </c>
      <c r="O16" s="18"/>
      <c r="P16" s="15"/>
    </row>
    <row r="17" spans="1:16" ht="45" customHeight="1">
      <c r="A17" s="188" t="s">
        <v>32</v>
      </c>
      <c r="B17" s="188">
        <v>700</v>
      </c>
      <c r="C17" s="188">
        <v>70005</v>
      </c>
      <c r="D17" s="19" t="s">
        <v>131</v>
      </c>
      <c r="E17" s="185">
        <v>139550</v>
      </c>
      <c r="F17" s="185">
        <f>G17</f>
        <v>35000</v>
      </c>
      <c r="G17" s="185">
        <f>SUM(G18:G19)</f>
        <v>35000</v>
      </c>
      <c r="H17" s="185">
        <v>0</v>
      </c>
      <c r="I17" s="185">
        <v>0</v>
      </c>
      <c r="J17" s="185">
        <v>0</v>
      </c>
      <c r="K17" s="185">
        <v>0</v>
      </c>
      <c r="L17" s="247" t="s">
        <v>79</v>
      </c>
      <c r="M17" s="247"/>
      <c r="N17" s="185">
        <v>0</v>
      </c>
      <c r="O17" s="18" t="s">
        <v>71</v>
      </c>
      <c r="P17" s="15"/>
    </row>
    <row r="18" spans="1:16" ht="12.75" customHeight="1">
      <c r="A18" s="188"/>
      <c r="B18" s="188"/>
      <c r="C18" s="188"/>
      <c r="D18" s="19" t="s">
        <v>70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238">
        <v>0</v>
      </c>
      <c r="M18" s="238"/>
      <c r="N18" s="185">
        <v>0</v>
      </c>
      <c r="O18" s="18"/>
      <c r="P18" s="15"/>
    </row>
    <row r="19" spans="1:16" ht="12.75" customHeight="1">
      <c r="A19" s="188"/>
      <c r="B19" s="188"/>
      <c r="C19" s="188"/>
      <c r="D19" s="19" t="s">
        <v>69</v>
      </c>
      <c r="E19" s="185">
        <f>E17</f>
        <v>139550</v>
      </c>
      <c r="F19" s="185">
        <f>G19</f>
        <v>35000</v>
      </c>
      <c r="G19" s="185">
        <v>35000</v>
      </c>
      <c r="H19" s="185">
        <v>0</v>
      </c>
      <c r="I19" s="185">
        <v>0</v>
      </c>
      <c r="J19" s="185">
        <v>0</v>
      </c>
      <c r="K19" s="185">
        <v>0</v>
      </c>
      <c r="L19" s="238">
        <v>0</v>
      </c>
      <c r="M19" s="238"/>
      <c r="N19" s="185">
        <f>N17</f>
        <v>0</v>
      </c>
      <c r="O19" s="18"/>
      <c r="P19" s="15"/>
    </row>
    <row r="20" spans="1:16" ht="71.25" customHeight="1">
      <c r="A20" s="188" t="s">
        <v>33</v>
      </c>
      <c r="B20" s="118" t="s">
        <v>130</v>
      </c>
      <c r="C20" s="188" t="s">
        <v>129</v>
      </c>
      <c r="D20" s="19" t="s">
        <v>128</v>
      </c>
      <c r="E20" s="185">
        <f>SUM(E21:E23)</f>
        <v>6870299</v>
      </c>
      <c r="F20" s="185">
        <f>SUM(F21:F23)</f>
        <v>6756715.1</v>
      </c>
      <c r="G20" s="185">
        <f>SUM(G21:G23)</f>
        <v>2904694.82</v>
      </c>
      <c r="H20" s="185">
        <v>0</v>
      </c>
      <c r="I20" s="185">
        <v>0</v>
      </c>
      <c r="J20" s="185">
        <v>0</v>
      </c>
      <c r="K20" s="185">
        <v>0</v>
      </c>
      <c r="L20" s="247" t="s">
        <v>127</v>
      </c>
      <c r="M20" s="247"/>
      <c r="N20" s="185">
        <f>SUM(N21:N23)</f>
        <v>3840334.28</v>
      </c>
      <c r="O20" s="18" t="s">
        <v>71</v>
      </c>
      <c r="P20" s="15"/>
    </row>
    <row r="21" spans="1:16" ht="12.75" customHeight="1">
      <c r="A21" s="188"/>
      <c r="B21" s="188"/>
      <c r="C21" s="188"/>
      <c r="D21" s="19" t="s">
        <v>70</v>
      </c>
      <c r="E21" s="185">
        <v>44404</v>
      </c>
      <c r="F21" s="185">
        <f>G21+H21+N21</f>
        <v>31336.1</v>
      </c>
      <c r="G21" s="40">
        <v>4700.82</v>
      </c>
      <c r="H21" s="185">
        <v>0</v>
      </c>
      <c r="I21" s="185">
        <v>0</v>
      </c>
      <c r="J21" s="185">
        <v>0</v>
      </c>
      <c r="K21" s="185">
        <v>0</v>
      </c>
      <c r="L21" s="238">
        <v>0</v>
      </c>
      <c r="M21" s="238"/>
      <c r="N21" s="40">
        <v>26635.28</v>
      </c>
      <c r="O21" s="119"/>
      <c r="P21" s="15"/>
    </row>
    <row r="22" spans="1:16" ht="22.5" customHeight="1">
      <c r="A22" s="188"/>
      <c r="B22" s="188"/>
      <c r="C22" s="188"/>
      <c r="D22" s="19" t="s">
        <v>126</v>
      </c>
      <c r="E22" s="185">
        <v>5943915</v>
      </c>
      <c r="F22" s="185">
        <f>G22+N22+L22</f>
        <v>5943915</v>
      </c>
      <c r="G22" s="185">
        <v>2130216</v>
      </c>
      <c r="H22" s="185">
        <v>0</v>
      </c>
      <c r="I22" s="185">
        <v>0</v>
      </c>
      <c r="J22" s="185">
        <v>0</v>
      </c>
      <c r="K22" s="185">
        <v>0</v>
      </c>
      <c r="L22" s="238">
        <v>0</v>
      </c>
      <c r="M22" s="238"/>
      <c r="N22" s="185">
        <v>3813699</v>
      </c>
      <c r="O22" s="119"/>
      <c r="P22" s="15"/>
    </row>
    <row r="23" spans="1:16" ht="22.5" customHeight="1">
      <c r="A23" s="188"/>
      <c r="B23" s="188"/>
      <c r="C23" s="188"/>
      <c r="D23" s="19" t="s">
        <v>125</v>
      </c>
      <c r="E23" s="185">
        <v>881980</v>
      </c>
      <c r="F23" s="185">
        <f>G23+H23+L23</f>
        <v>781464</v>
      </c>
      <c r="G23" s="185">
        <v>769778</v>
      </c>
      <c r="H23" s="185">
        <v>0</v>
      </c>
      <c r="I23" s="185">
        <v>0</v>
      </c>
      <c r="J23" s="185">
        <v>0</v>
      </c>
      <c r="K23" s="185">
        <v>0</v>
      </c>
      <c r="L23" s="238">
        <v>11686</v>
      </c>
      <c r="M23" s="238"/>
      <c r="N23" s="185">
        <v>0</v>
      </c>
      <c r="O23" s="119"/>
      <c r="P23" s="15"/>
    </row>
    <row r="24" spans="1:16" ht="67.5" customHeight="1">
      <c r="A24" s="188" t="s">
        <v>34</v>
      </c>
      <c r="B24" s="188">
        <v>710</v>
      </c>
      <c r="C24" s="188">
        <v>71012</v>
      </c>
      <c r="D24" s="19" t="s">
        <v>124</v>
      </c>
      <c r="E24" s="185">
        <v>178618</v>
      </c>
      <c r="F24" s="185">
        <f>SUM(F25:F26)</f>
        <v>18681</v>
      </c>
      <c r="G24" s="185">
        <f>SUM(G25:G26)</f>
        <v>18681</v>
      </c>
      <c r="H24" s="185">
        <v>0</v>
      </c>
      <c r="I24" s="185">
        <v>0</v>
      </c>
      <c r="J24" s="185">
        <v>0</v>
      </c>
      <c r="K24" s="185">
        <v>0</v>
      </c>
      <c r="L24" s="247" t="s">
        <v>123</v>
      </c>
      <c r="M24" s="247"/>
      <c r="N24" s="185">
        <f>SUM(N25:N26)</f>
        <v>0</v>
      </c>
      <c r="O24" s="18" t="s">
        <v>71</v>
      </c>
      <c r="P24" s="15"/>
    </row>
    <row r="25" spans="1:16" ht="12.75" customHeight="1">
      <c r="A25" s="188"/>
      <c r="B25" s="188"/>
      <c r="C25" s="188"/>
      <c r="D25" s="19" t="s">
        <v>70</v>
      </c>
      <c r="E25" s="185">
        <v>178618</v>
      </c>
      <c r="F25" s="185">
        <f>G25+J25+N25+L25</f>
        <v>18681</v>
      </c>
      <c r="G25" s="185">
        <v>18681</v>
      </c>
      <c r="H25" s="185">
        <v>0</v>
      </c>
      <c r="I25" s="185">
        <v>0</v>
      </c>
      <c r="J25" s="185">
        <v>0</v>
      </c>
      <c r="K25" s="185">
        <v>0</v>
      </c>
      <c r="L25" s="238">
        <v>0</v>
      </c>
      <c r="M25" s="238"/>
      <c r="N25" s="185">
        <v>0</v>
      </c>
      <c r="O25" s="18"/>
      <c r="P25" s="15"/>
    </row>
    <row r="26" spans="1:16" ht="12.75" customHeight="1">
      <c r="A26" s="188"/>
      <c r="B26" s="188"/>
      <c r="C26" s="188"/>
      <c r="D26" s="19" t="s">
        <v>69</v>
      </c>
      <c r="E26" s="185">
        <v>0</v>
      </c>
      <c r="F26" s="185">
        <f>G26+J26+N26</f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238">
        <v>0</v>
      </c>
      <c r="M26" s="238"/>
      <c r="N26" s="185">
        <v>0</v>
      </c>
      <c r="O26" s="18"/>
      <c r="P26" s="15"/>
    </row>
    <row r="27" spans="1:16" ht="72" customHeight="1">
      <c r="A27" s="188" t="s">
        <v>35</v>
      </c>
      <c r="B27" s="188">
        <v>710</v>
      </c>
      <c r="C27" s="188">
        <v>71012</v>
      </c>
      <c r="D27" s="19" t="s">
        <v>122</v>
      </c>
      <c r="E27" s="185">
        <v>240000</v>
      </c>
      <c r="F27" s="185">
        <f>SUM(F28:F29)</f>
        <v>168000</v>
      </c>
      <c r="G27" s="185">
        <f>SUM(G28:G29)</f>
        <v>14000</v>
      </c>
      <c r="H27" s="185">
        <v>0</v>
      </c>
      <c r="I27" s="185">
        <v>0</v>
      </c>
      <c r="J27" s="185">
        <v>0</v>
      </c>
      <c r="K27" s="185">
        <v>0</v>
      </c>
      <c r="L27" s="247" t="s">
        <v>121</v>
      </c>
      <c r="M27" s="247"/>
      <c r="N27" s="185">
        <f>SUM(N28:N29)</f>
        <v>0</v>
      </c>
      <c r="O27" s="18" t="s">
        <v>71</v>
      </c>
      <c r="P27" s="15"/>
    </row>
    <row r="28" spans="1:16" ht="12.75" customHeight="1">
      <c r="A28" s="188"/>
      <c r="B28" s="188"/>
      <c r="C28" s="188"/>
      <c r="D28" s="19" t="s">
        <v>70</v>
      </c>
      <c r="E28" s="185">
        <v>240000</v>
      </c>
      <c r="F28" s="185">
        <f>G28+J28+N28+L28</f>
        <v>168000</v>
      </c>
      <c r="G28" s="185">
        <v>14000</v>
      </c>
      <c r="H28" s="185">
        <v>0</v>
      </c>
      <c r="I28" s="185">
        <v>0</v>
      </c>
      <c r="J28" s="185">
        <v>0</v>
      </c>
      <c r="K28" s="185">
        <v>0</v>
      </c>
      <c r="L28" s="238">
        <v>154000</v>
      </c>
      <c r="M28" s="238"/>
      <c r="N28" s="185">
        <v>0</v>
      </c>
      <c r="O28" s="18"/>
      <c r="P28" s="15"/>
    </row>
    <row r="29" spans="1:16" ht="12.75" customHeight="1">
      <c r="A29" s="188"/>
      <c r="B29" s="188"/>
      <c r="C29" s="188"/>
      <c r="D29" s="19" t="s">
        <v>69</v>
      </c>
      <c r="E29" s="185">
        <v>0</v>
      </c>
      <c r="F29" s="185">
        <f>G29+J29+N29</f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238">
        <v>0</v>
      </c>
      <c r="M29" s="238"/>
      <c r="N29" s="185">
        <v>0</v>
      </c>
      <c r="O29" s="18"/>
      <c r="P29" s="15"/>
    </row>
    <row r="30" spans="1:16" ht="39.75" customHeight="1">
      <c r="A30" s="39" t="s">
        <v>120</v>
      </c>
      <c r="B30" s="25">
        <v>710</v>
      </c>
      <c r="C30" s="25">
        <v>71012</v>
      </c>
      <c r="D30" s="24" t="s">
        <v>119</v>
      </c>
      <c r="E30" s="37">
        <v>50000</v>
      </c>
      <c r="F30" s="37">
        <f>SUM(F31:F32)</f>
        <v>50000</v>
      </c>
      <c r="G30" s="37">
        <f>SUM(G31:G32)</f>
        <v>50000</v>
      </c>
      <c r="H30" s="37">
        <v>0</v>
      </c>
      <c r="I30" s="37">
        <v>0</v>
      </c>
      <c r="J30" s="37">
        <v>0</v>
      </c>
      <c r="K30" s="37">
        <v>0</v>
      </c>
      <c r="L30" s="249" t="s">
        <v>72</v>
      </c>
      <c r="M30" s="250"/>
      <c r="N30" s="37">
        <f>SUM(N31:N32)</f>
        <v>0</v>
      </c>
      <c r="O30" s="36" t="s">
        <v>71</v>
      </c>
      <c r="P30" s="15"/>
    </row>
    <row r="31" spans="1:16" ht="16.5" customHeight="1">
      <c r="A31" s="39"/>
      <c r="B31" s="39"/>
      <c r="C31" s="39"/>
      <c r="D31" s="38" t="s">
        <v>70</v>
      </c>
      <c r="E31" s="37">
        <v>0</v>
      </c>
      <c r="F31" s="37">
        <f>G31+J31+N31+L31</f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251">
        <v>0</v>
      </c>
      <c r="M31" s="252"/>
      <c r="N31" s="37">
        <v>0</v>
      </c>
      <c r="O31" s="36"/>
      <c r="P31" s="15"/>
    </row>
    <row r="32" spans="1:16" ht="18.75" customHeight="1">
      <c r="A32" s="39"/>
      <c r="B32" s="39"/>
      <c r="C32" s="39"/>
      <c r="D32" s="38" t="s">
        <v>69</v>
      </c>
      <c r="E32" s="37">
        <v>50000</v>
      </c>
      <c r="F32" s="37">
        <f>G32+J32+N32</f>
        <v>50000</v>
      </c>
      <c r="G32" s="37">
        <v>50000</v>
      </c>
      <c r="H32" s="37">
        <v>0</v>
      </c>
      <c r="I32" s="37">
        <v>0</v>
      </c>
      <c r="J32" s="37">
        <v>0</v>
      </c>
      <c r="K32" s="37">
        <v>0</v>
      </c>
      <c r="L32" s="251">
        <v>0</v>
      </c>
      <c r="M32" s="252"/>
      <c r="N32" s="37">
        <v>0</v>
      </c>
      <c r="O32" s="36"/>
      <c r="P32" s="15"/>
    </row>
    <row r="33" spans="1:16" ht="80.25" customHeight="1">
      <c r="A33" s="188" t="s">
        <v>118</v>
      </c>
      <c r="B33" s="188">
        <v>710</v>
      </c>
      <c r="C33" s="188">
        <v>71095</v>
      </c>
      <c r="D33" s="19" t="s">
        <v>117</v>
      </c>
      <c r="E33" s="185">
        <f>SUM(E34:E35)</f>
        <v>3002600</v>
      </c>
      <c r="F33" s="185">
        <f>G33+J33+N33</f>
        <v>1343494</v>
      </c>
      <c r="G33" s="185">
        <f>SUM(G34:G35)</f>
        <v>201524</v>
      </c>
      <c r="H33" s="185">
        <v>0</v>
      </c>
      <c r="I33" s="185">
        <v>0</v>
      </c>
      <c r="J33" s="185">
        <v>0</v>
      </c>
      <c r="K33" s="185">
        <v>0</v>
      </c>
      <c r="L33" s="247" t="s">
        <v>79</v>
      </c>
      <c r="M33" s="247"/>
      <c r="N33" s="185">
        <f>SUM(N34:N35)</f>
        <v>1141970</v>
      </c>
      <c r="O33" s="18" t="s">
        <v>71</v>
      </c>
      <c r="P33" s="15"/>
    </row>
    <row r="34" spans="1:16" ht="12.75" customHeight="1">
      <c r="A34" s="188"/>
      <c r="B34" s="188"/>
      <c r="C34" s="188"/>
      <c r="D34" s="19" t="s">
        <v>70</v>
      </c>
      <c r="E34" s="185">
        <v>18000</v>
      </c>
      <c r="F34" s="185">
        <f>G34+J34+N34</f>
        <v>18000</v>
      </c>
      <c r="G34" s="185">
        <v>2700</v>
      </c>
      <c r="H34" s="185">
        <v>0</v>
      </c>
      <c r="I34" s="185">
        <v>0</v>
      </c>
      <c r="J34" s="185">
        <v>0</v>
      </c>
      <c r="K34" s="185">
        <v>0</v>
      </c>
      <c r="L34" s="238">
        <v>0</v>
      </c>
      <c r="M34" s="238"/>
      <c r="N34" s="185">
        <v>15300</v>
      </c>
      <c r="O34" s="18"/>
      <c r="P34" s="15"/>
    </row>
    <row r="35" spans="1:16" ht="19.5" customHeight="1">
      <c r="A35" s="188"/>
      <c r="B35" s="188"/>
      <c r="C35" s="188"/>
      <c r="D35" s="19" t="s">
        <v>69</v>
      </c>
      <c r="E35" s="185">
        <v>2984600</v>
      </c>
      <c r="F35" s="185">
        <f>G35+J35+N35</f>
        <v>1325494</v>
      </c>
      <c r="G35" s="185">
        <v>198824</v>
      </c>
      <c r="H35" s="185">
        <v>0</v>
      </c>
      <c r="I35" s="185">
        <v>0</v>
      </c>
      <c r="J35" s="185">
        <v>0</v>
      </c>
      <c r="K35" s="185">
        <v>0</v>
      </c>
      <c r="L35" s="238">
        <v>0</v>
      </c>
      <c r="M35" s="238"/>
      <c r="N35" s="185">
        <v>1126670</v>
      </c>
      <c r="O35" s="18"/>
      <c r="P35" s="15"/>
    </row>
    <row r="36" spans="1:16" ht="78" customHeight="1">
      <c r="A36" s="188" t="s">
        <v>116</v>
      </c>
      <c r="B36" s="188">
        <v>710</v>
      </c>
      <c r="C36" s="188">
        <v>71095</v>
      </c>
      <c r="D36" s="21" t="s">
        <v>115</v>
      </c>
      <c r="E36" s="185">
        <v>5000</v>
      </c>
      <c r="F36" s="185">
        <f>G36+J36+N36</f>
        <v>5000</v>
      </c>
      <c r="G36" s="185">
        <v>5000</v>
      </c>
      <c r="H36" s="185">
        <v>0</v>
      </c>
      <c r="I36" s="185">
        <v>0</v>
      </c>
      <c r="J36" s="185">
        <v>0</v>
      </c>
      <c r="K36" s="185">
        <v>0</v>
      </c>
      <c r="L36" s="247" t="s">
        <v>79</v>
      </c>
      <c r="M36" s="247"/>
      <c r="N36" s="185">
        <v>0</v>
      </c>
      <c r="O36" s="18" t="s">
        <v>71</v>
      </c>
      <c r="P36" s="15"/>
    </row>
    <row r="37" spans="1:16" ht="12.75" customHeight="1">
      <c r="A37" s="188"/>
      <c r="B37" s="188"/>
      <c r="C37" s="188"/>
      <c r="D37" s="19" t="s">
        <v>70</v>
      </c>
      <c r="E37" s="185">
        <f>E36</f>
        <v>5000</v>
      </c>
      <c r="F37" s="185">
        <f>F36</f>
        <v>5000</v>
      </c>
      <c r="G37" s="185">
        <f>G36</f>
        <v>5000</v>
      </c>
      <c r="H37" s="185">
        <v>0</v>
      </c>
      <c r="I37" s="185">
        <v>0</v>
      </c>
      <c r="J37" s="185">
        <v>0</v>
      </c>
      <c r="K37" s="185">
        <v>0</v>
      </c>
      <c r="L37" s="238">
        <v>0</v>
      </c>
      <c r="M37" s="238"/>
      <c r="N37" s="185">
        <v>0</v>
      </c>
      <c r="O37" s="18"/>
      <c r="P37" s="15"/>
    </row>
    <row r="38" spans="1:16" ht="12.75" customHeight="1">
      <c r="A38" s="188"/>
      <c r="B38" s="188"/>
      <c r="C38" s="188"/>
      <c r="D38" s="19" t="s">
        <v>69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238">
        <v>0</v>
      </c>
      <c r="M38" s="238"/>
      <c r="N38" s="185">
        <f>N36</f>
        <v>0</v>
      </c>
      <c r="O38" s="18"/>
      <c r="P38" s="15"/>
    </row>
    <row r="39" spans="1:16" ht="48.75" customHeight="1">
      <c r="A39" s="188" t="s">
        <v>114</v>
      </c>
      <c r="B39" s="188">
        <v>750</v>
      </c>
      <c r="C39" s="188">
        <v>75020</v>
      </c>
      <c r="D39" s="19" t="s">
        <v>293</v>
      </c>
      <c r="E39" s="185">
        <v>65978</v>
      </c>
      <c r="F39" s="185">
        <f>G39+J39+N39</f>
        <v>32989</v>
      </c>
      <c r="G39" s="185">
        <v>32989</v>
      </c>
      <c r="H39" s="185">
        <v>0</v>
      </c>
      <c r="I39" s="185">
        <v>0</v>
      </c>
      <c r="J39" s="185">
        <v>0</v>
      </c>
      <c r="K39" s="185">
        <v>0</v>
      </c>
      <c r="L39" s="247" t="s">
        <v>79</v>
      </c>
      <c r="M39" s="247"/>
      <c r="N39" s="185">
        <v>0</v>
      </c>
      <c r="O39" s="18" t="s">
        <v>71</v>
      </c>
      <c r="P39" s="15"/>
    </row>
    <row r="40" spans="1:16" ht="12.75" customHeight="1">
      <c r="A40" s="188"/>
      <c r="B40" s="188"/>
      <c r="C40" s="188"/>
      <c r="D40" s="19" t="s">
        <v>70</v>
      </c>
      <c r="E40" s="185">
        <f>E39</f>
        <v>65978</v>
      </c>
      <c r="F40" s="185">
        <f>F39</f>
        <v>32989</v>
      </c>
      <c r="G40" s="185">
        <f>G39</f>
        <v>32989</v>
      </c>
      <c r="H40" s="185">
        <v>0</v>
      </c>
      <c r="I40" s="185">
        <v>0</v>
      </c>
      <c r="J40" s="185">
        <v>0</v>
      </c>
      <c r="K40" s="185">
        <v>0</v>
      </c>
      <c r="L40" s="238">
        <v>0</v>
      </c>
      <c r="M40" s="238"/>
      <c r="N40" s="185">
        <v>0</v>
      </c>
      <c r="O40" s="18"/>
      <c r="P40" s="15"/>
    </row>
    <row r="41" spans="1:16" ht="12.75" customHeight="1">
      <c r="A41" s="188"/>
      <c r="B41" s="188"/>
      <c r="C41" s="188"/>
      <c r="D41" s="19" t="s">
        <v>69</v>
      </c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238">
        <v>0</v>
      </c>
      <c r="M41" s="238"/>
      <c r="N41" s="185">
        <f>N39</f>
        <v>0</v>
      </c>
      <c r="O41" s="18"/>
      <c r="P41" s="15"/>
    </row>
    <row r="42" spans="1:16" ht="57.75" customHeight="1">
      <c r="A42" s="188" t="s">
        <v>111</v>
      </c>
      <c r="B42" s="188">
        <v>750</v>
      </c>
      <c r="C42" s="188">
        <v>75020</v>
      </c>
      <c r="D42" s="21" t="s">
        <v>113</v>
      </c>
      <c r="E42" s="185">
        <v>5616775</v>
      </c>
      <c r="F42" s="185">
        <f>F44</f>
        <v>4634852</v>
      </c>
      <c r="G42" s="185">
        <v>2134852</v>
      </c>
      <c r="H42" s="185">
        <v>0</v>
      </c>
      <c r="I42" s="185">
        <v>0</v>
      </c>
      <c r="J42" s="185">
        <v>0</v>
      </c>
      <c r="K42" s="185">
        <v>0</v>
      </c>
      <c r="L42" s="247" t="s">
        <v>347</v>
      </c>
      <c r="M42" s="247"/>
      <c r="N42" s="185">
        <v>0</v>
      </c>
      <c r="O42" s="18" t="s">
        <v>71</v>
      </c>
      <c r="P42" s="15"/>
    </row>
    <row r="43" spans="1:16" ht="12.75" customHeight="1">
      <c r="A43" s="188"/>
      <c r="B43" s="188"/>
      <c r="C43" s="188"/>
      <c r="D43" s="19" t="s">
        <v>70</v>
      </c>
      <c r="E43" s="185">
        <v>0</v>
      </c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238">
        <v>0</v>
      </c>
      <c r="M43" s="238"/>
      <c r="N43" s="185">
        <f>N42</f>
        <v>0</v>
      </c>
      <c r="O43" s="18"/>
      <c r="P43" s="15"/>
    </row>
    <row r="44" spans="1:16" ht="12.75" customHeight="1">
      <c r="A44" s="188"/>
      <c r="B44" s="188"/>
      <c r="C44" s="188"/>
      <c r="D44" s="19" t="s">
        <v>69</v>
      </c>
      <c r="E44" s="185">
        <f>E42</f>
        <v>5616775</v>
      </c>
      <c r="F44" s="185">
        <f>G44+J44+L44+N44</f>
        <v>4634852</v>
      </c>
      <c r="G44" s="185">
        <f>G42</f>
        <v>2134852</v>
      </c>
      <c r="H44" s="185">
        <v>0</v>
      </c>
      <c r="I44" s="185">
        <v>0</v>
      </c>
      <c r="J44" s="185">
        <v>0</v>
      </c>
      <c r="K44" s="185">
        <v>0</v>
      </c>
      <c r="L44" s="238">
        <v>2500000</v>
      </c>
      <c r="M44" s="238"/>
      <c r="N44" s="185">
        <v>0</v>
      </c>
      <c r="O44" s="18"/>
      <c r="P44" s="15"/>
    </row>
    <row r="45" spans="1:16" ht="90.75" customHeight="1">
      <c r="A45" s="188" t="s">
        <v>107</v>
      </c>
      <c r="B45" s="188">
        <v>801</v>
      </c>
      <c r="C45" s="188">
        <v>80195</v>
      </c>
      <c r="D45" s="19" t="s">
        <v>110</v>
      </c>
      <c r="E45" s="185">
        <v>1032372</v>
      </c>
      <c r="F45" s="185">
        <v>194832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247" t="s">
        <v>109</v>
      </c>
      <c r="M45" s="247"/>
      <c r="N45" s="185">
        <v>0</v>
      </c>
      <c r="O45" s="35" t="s">
        <v>108</v>
      </c>
      <c r="P45" s="15"/>
    </row>
    <row r="46" spans="1:16" ht="12.75" customHeight="1">
      <c r="A46" s="188"/>
      <c r="B46" s="188"/>
      <c r="C46" s="188"/>
      <c r="D46" s="19" t="s">
        <v>70</v>
      </c>
      <c r="E46" s="185">
        <v>1032372</v>
      </c>
      <c r="F46" s="185">
        <f>F45</f>
        <v>194832</v>
      </c>
      <c r="G46" s="185">
        <f>G45</f>
        <v>0</v>
      </c>
      <c r="H46" s="185">
        <v>0</v>
      </c>
      <c r="I46" s="185">
        <v>0</v>
      </c>
      <c r="J46" s="185">
        <v>0</v>
      </c>
      <c r="K46" s="185">
        <v>0</v>
      </c>
      <c r="L46" s="238">
        <v>194832</v>
      </c>
      <c r="M46" s="238"/>
      <c r="N46" s="185">
        <f>N45</f>
        <v>0</v>
      </c>
      <c r="O46" s="18"/>
      <c r="P46" s="15"/>
    </row>
    <row r="47" spans="1:16" ht="12.75" customHeight="1">
      <c r="A47" s="188"/>
      <c r="B47" s="188"/>
      <c r="C47" s="188"/>
      <c r="D47" s="19" t="s">
        <v>69</v>
      </c>
      <c r="E47" s="185">
        <v>0</v>
      </c>
      <c r="F47" s="185">
        <v>0</v>
      </c>
      <c r="G47" s="185">
        <v>0</v>
      </c>
      <c r="H47" s="185">
        <v>0</v>
      </c>
      <c r="I47" s="185">
        <v>0</v>
      </c>
      <c r="J47" s="185">
        <v>0</v>
      </c>
      <c r="K47" s="185">
        <v>0</v>
      </c>
      <c r="L47" s="238">
        <v>0</v>
      </c>
      <c r="M47" s="238"/>
      <c r="N47" s="185">
        <v>0</v>
      </c>
      <c r="O47" s="18"/>
      <c r="P47" s="15"/>
    </row>
    <row r="48" spans="1:16" ht="51" customHeight="1">
      <c r="A48" s="188" t="s">
        <v>105</v>
      </c>
      <c r="B48" s="188">
        <v>801</v>
      </c>
      <c r="C48" s="188">
        <v>80195</v>
      </c>
      <c r="D48" s="19" t="s">
        <v>376</v>
      </c>
      <c r="E48" s="185">
        <v>1382671</v>
      </c>
      <c r="F48" s="185">
        <f>G48+J48+N48</f>
        <v>172835</v>
      </c>
      <c r="G48" s="185">
        <v>28715</v>
      </c>
      <c r="H48" s="185">
        <v>0</v>
      </c>
      <c r="I48" s="185">
        <v>0</v>
      </c>
      <c r="J48" s="185">
        <v>0</v>
      </c>
      <c r="K48" s="185">
        <v>0</v>
      </c>
      <c r="L48" s="247" t="s">
        <v>79</v>
      </c>
      <c r="M48" s="247"/>
      <c r="N48" s="185">
        <v>144120</v>
      </c>
      <c r="O48" s="18" t="s">
        <v>71</v>
      </c>
      <c r="P48" s="15"/>
    </row>
    <row r="49" spans="1:16" ht="12.75" customHeight="1">
      <c r="A49" s="188"/>
      <c r="B49" s="188"/>
      <c r="C49" s="188"/>
      <c r="D49" s="19" t="s">
        <v>70</v>
      </c>
      <c r="E49" s="185">
        <f>E48</f>
        <v>1382671</v>
      </c>
      <c r="F49" s="185">
        <f>F48</f>
        <v>172835</v>
      </c>
      <c r="G49" s="185">
        <f>G48</f>
        <v>28715</v>
      </c>
      <c r="H49" s="185">
        <v>0</v>
      </c>
      <c r="I49" s="185">
        <v>0</v>
      </c>
      <c r="J49" s="185">
        <v>0</v>
      </c>
      <c r="K49" s="185">
        <v>0</v>
      </c>
      <c r="L49" s="238">
        <v>0</v>
      </c>
      <c r="M49" s="238"/>
      <c r="N49" s="185">
        <f>N48</f>
        <v>144120</v>
      </c>
      <c r="O49" s="18"/>
      <c r="P49" s="15"/>
    </row>
    <row r="50" spans="1:16" ht="12.75" customHeight="1">
      <c r="A50" s="188"/>
      <c r="B50" s="188"/>
      <c r="C50" s="188"/>
      <c r="D50" s="19" t="s">
        <v>69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  <c r="J50" s="185">
        <v>0</v>
      </c>
      <c r="K50" s="185">
        <v>0</v>
      </c>
      <c r="L50" s="238">
        <v>0</v>
      </c>
      <c r="M50" s="238"/>
      <c r="N50" s="185">
        <v>0</v>
      </c>
      <c r="O50" s="18"/>
      <c r="P50" s="15"/>
    </row>
    <row r="51" spans="1:16" ht="60.75" customHeight="1">
      <c r="A51" s="188" t="s">
        <v>103</v>
      </c>
      <c r="B51" s="188">
        <v>851</v>
      </c>
      <c r="C51" s="188">
        <v>85111</v>
      </c>
      <c r="D51" s="19" t="s">
        <v>106</v>
      </c>
      <c r="E51" s="185">
        <v>1267956</v>
      </c>
      <c r="F51" s="185">
        <v>1111992</v>
      </c>
      <c r="G51" s="185">
        <v>1111992</v>
      </c>
      <c r="H51" s="185"/>
      <c r="I51" s="185"/>
      <c r="J51" s="185"/>
      <c r="K51" s="185"/>
      <c r="L51" s="247" t="s">
        <v>79</v>
      </c>
      <c r="M51" s="247"/>
      <c r="N51" s="185"/>
      <c r="O51" s="18" t="s">
        <v>71</v>
      </c>
      <c r="P51" s="15"/>
    </row>
    <row r="52" spans="1:16" ht="12.75" customHeight="1">
      <c r="A52" s="188"/>
      <c r="B52" s="188"/>
      <c r="C52" s="188"/>
      <c r="D52" s="19" t="s">
        <v>70</v>
      </c>
      <c r="E52" s="185">
        <v>0</v>
      </c>
      <c r="F52" s="185">
        <f>G52+J52++L52+N52</f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238">
        <v>0</v>
      </c>
      <c r="M52" s="238"/>
      <c r="N52" s="185">
        <v>0</v>
      </c>
      <c r="O52" s="18"/>
      <c r="P52" s="15"/>
    </row>
    <row r="53" spans="1:16" ht="12.75" customHeight="1">
      <c r="A53" s="188"/>
      <c r="B53" s="188"/>
      <c r="C53" s="188"/>
      <c r="D53" s="19" t="s">
        <v>69</v>
      </c>
      <c r="E53" s="185">
        <f aca="true" t="shared" si="0" ref="E53:K53">SUM(E51)</f>
        <v>1267956</v>
      </c>
      <c r="F53" s="185">
        <f t="shared" si="0"/>
        <v>1111992</v>
      </c>
      <c r="G53" s="185">
        <f t="shared" si="0"/>
        <v>1111992</v>
      </c>
      <c r="H53" s="185">
        <f t="shared" si="0"/>
        <v>0</v>
      </c>
      <c r="I53" s="185">
        <f t="shared" si="0"/>
        <v>0</v>
      </c>
      <c r="J53" s="185">
        <f t="shared" si="0"/>
        <v>0</v>
      </c>
      <c r="K53" s="185">
        <f t="shared" si="0"/>
        <v>0</v>
      </c>
      <c r="L53" s="238">
        <v>0</v>
      </c>
      <c r="M53" s="238"/>
      <c r="N53" s="185">
        <f>SUM(N51)</f>
        <v>0</v>
      </c>
      <c r="O53" s="34">
        <f>SUM(O51)</f>
        <v>0</v>
      </c>
      <c r="P53" s="15"/>
    </row>
    <row r="54" spans="1:16" ht="56.25" customHeight="1">
      <c r="A54" s="188" t="s">
        <v>100</v>
      </c>
      <c r="B54" s="188">
        <v>851</v>
      </c>
      <c r="C54" s="188">
        <v>85195</v>
      </c>
      <c r="D54" s="33" t="s">
        <v>104</v>
      </c>
      <c r="E54" s="185">
        <v>3843579.45</v>
      </c>
      <c r="F54" s="185">
        <f>SUM(F55:F56)</f>
        <v>3403593.45</v>
      </c>
      <c r="G54" s="185">
        <v>2649954.58</v>
      </c>
      <c r="H54" s="185">
        <v>749952.45</v>
      </c>
      <c r="I54" s="185">
        <v>0</v>
      </c>
      <c r="J54" s="185">
        <v>0</v>
      </c>
      <c r="K54" s="185">
        <v>0</v>
      </c>
      <c r="L54" s="247" t="s">
        <v>357</v>
      </c>
      <c r="M54" s="247"/>
      <c r="N54" s="185">
        <v>0</v>
      </c>
      <c r="O54" s="18" t="s">
        <v>71</v>
      </c>
      <c r="P54" s="15"/>
    </row>
    <row r="55" spans="1:16" ht="12.75" customHeight="1">
      <c r="A55" s="188"/>
      <c r="B55" s="188"/>
      <c r="C55" s="188"/>
      <c r="D55" s="19" t="s">
        <v>70</v>
      </c>
      <c r="E55" s="185">
        <v>0</v>
      </c>
      <c r="F55" s="185">
        <v>0</v>
      </c>
      <c r="G55" s="185">
        <v>0</v>
      </c>
      <c r="H55" s="185">
        <v>0</v>
      </c>
      <c r="I55" s="185">
        <v>0</v>
      </c>
      <c r="J55" s="185">
        <v>0</v>
      </c>
      <c r="K55" s="185">
        <v>0</v>
      </c>
      <c r="L55" s="238">
        <v>0</v>
      </c>
      <c r="M55" s="238"/>
      <c r="N55" s="185">
        <v>0</v>
      </c>
      <c r="O55" s="18"/>
      <c r="P55" s="15"/>
    </row>
    <row r="56" spans="1:16" ht="12.75" customHeight="1">
      <c r="A56" s="188"/>
      <c r="B56" s="188"/>
      <c r="C56" s="188"/>
      <c r="D56" s="19" t="s">
        <v>69</v>
      </c>
      <c r="E56" s="185">
        <f>E54</f>
        <v>3843579.45</v>
      </c>
      <c r="F56" s="185">
        <f>SUM(G56+H56+L56)</f>
        <v>3403593.45</v>
      </c>
      <c r="G56" s="185">
        <f>G54</f>
        <v>2649954.58</v>
      </c>
      <c r="H56" s="185">
        <f>H54</f>
        <v>749952.45</v>
      </c>
      <c r="I56" s="185">
        <v>0</v>
      </c>
      <c r="J56" s="185">
        <v>0</v>
      </c>
      <c r="K56" s="185">
        <v>0</v>
      </c>
      <c r="L56" s="238">
        <v>3686.42</v>
      </c>
      <c r="M56" s="238"/>
      <c r="N56" s="185">
        <f>N54</f>
        <v>0</v>
      </c>
      <c r="O56" s="18"/>
      <c r="P56" s="15"/>
    </row>
    <row r="57" spans="1:16" ht="80.25" customHeight="1">
      <c r="A57" s="25" t="s">
        <v>97</v>
      </c>
      <c r="B57" s="32">
        <v>851</v>
      </c>
      <c r="C57" s="32">
        <v>85195</v>
      </c>
      <c r="D57" s="31" t="s">
        <v>102</v>
      </c>
      <c r="E57" s="30">
        <v>137300</v>
      </c>
      <c r="F57" s="30">
        <v>2000</v>
      </c>
      <c r="G57" s="30">
        <v>2000</v>
      </c>
      <c r="H57" s="23">
        <v>0</v>
      </c>
      <c r="I57" s="23">
        <v>0</v>
      </c>
      <c r="J57" s="23">
        <v>0</v>
      </c>
      <c r="K57" s="23">
        <v>0</v>
      </c>
      <c r="L57" s="253" t="s">
        <v>101</v>
      </c>
      <c r="M57" s="254"/>
      <c r="N57" s="23">
        <v>0</v>
      </c>
      <c r="O57" s="22" t="s">
        <v>71</v>
      </c>
      <c r="P57" s="15"/>
    </row>
    <row r="58" spans="1:16" ht="12.75">
      <c r="A58" s="25"/>
      <c r="B58" s="25"/>
      <c r="C58" s="25"/>
      <c r="D58" s="24" t="s">
        <v>70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9">
        <v>0</v>
      </c>
      <c r="M58" s="28"/>
      <c r="N58" s="27">
        <v>0</v>
      </c>
      <c r="O58" s="26"/>
      <c r="P58" s="15"/>
    </row>
    <row r="59" spans="1:16" ht="12.75">
      <c r="A59" s="25"/>
      <c r="B59" s="25"/>
      <c r="C59" s="25"/>
      <c r="D59" s="24" t="s">
        <v>69</v>
      </c>
      <c r="E59" s="23">
        <v>137300</v>
      </c>
      <c r="F59" s="23">
        <v>2000</v>
      </c>
      <c r="G59" s="23">
        <v>2000</v>
      </c>
      <c r="H59" s="23"/>
      <c r="I59" s="23"/>
      <c r="J59" s="23"/>
      <c r="K59" s="23"/>
      <c r="L59" s="186"/>
      <c r="M59" s="187"/>
      <c r="N59" s="23"/>
      <c r="O59" s="22"/>
      <c r="P59" s="15"/>
    </row>
    <row r="60" spans="1:16" ht="78.75">
      <c r="A60" s="25" t="s">
        <v>93</v>
      </c>
      <c r="B60" s="32">
        <v>852</v>
      </c>
      <c r="C60" s="32">
        <v>85202</v>
      </c>
      <c r="D60" s="126" t="s">
        <v>356</v>
      </c>
      <c r="E60" s="30">
        <v>100000</v>
      </c>
      <c r="F60" s="30">
        <v>75000</v>
      </c>
      <c r="G60" s="30">
        <v>75000</v>
      </c>
      <c r="H60" s="23">
        <v>0</v>
      </c>
      <c r="I60" s="23">
        <v>0</v>
      </c>
      <c r="J60" s="23">
        <v>0</v>
      </c>
      <c r="K60" s="23">
        <v>0</v>
      </c>
      <c r="L60" s="253" t="s">
        <v>101</v>
      </c>
      <c r="M60" s="254"/>
      <c r="N60" s="23">
        <v>0</v>
      </c>
      <c r="O60" s="22" t="s">
        <v>352</v>
      </c>
      <c r="P60" s="15"/>
    </row>
    <row r="61" spans="1:16" ht="12.75">
      <c r="A61" s="25"/>
      <c r="B61" s="25"/>
      <c r="C61" s="25"/>
      <c r="D61" s="24" t="s">
        <v>70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9">
        <v>0</v>
      </c>
      <c r="M61" s="28"/>
      <c r="N61" s="27">
        <v>0</v>
      </c>
      <c r="O61" s="26"/>
      <c r="P61" s="15"/>
    </row>
    <row r="62" spans="1:16" ht="12.75">
      <c r="A62" s="25"/>
      <c r="B62" s="25"/>
      <c r="C62" s="25"/>
      <c r="D62" s="24" t="s">
        <v>69</v>
      </c>
      <c r="E62" s="23">
        <v>100000</v>
      </c>
      <c r="F62" s="23">
        <v>75000</v>
      </c>
      <c r="G62" s="23">
        <v>75000</v>
      </c>
      <c r="H62" s="23"/>
      <c r="I62" s="23"/>
      <c r="J62" s="23"/>
      <c r="K62" s="23"/>
      <c r="L62" s="186"/>
      <c r="M62" s="187"/>
      <c r="N62" s="23"/>
      <c r="O62" s="22"/>
      <c r="P62" s="15"/>
    </row>
    <row r="63" spans="1:16" ht="63">
      <c r="A63" s="25" t="s">
        <v>89</v>
      </c>
      <c r="B63" s="32">
        <v>852</v>
      </c>
      <c r="C63" s="32">
        <v>85203</v>
      </c>
      <c r="D63" s="126" t="s">
        <v>213</v>
      </c>
      <c r="E63" s="30">
        <v>120059</v>
      </c>
      <c r="F63" s="30">
        <v>9878</v>
      </c>
      <c r="G63" s="30">
        <v>9878</v>
      </c>
      <c r="H63" s="23">
        <v>0</v>
      </c>
      <c r="I63" s="23">
        <v>0</v>
      </c>
      <c r="J63" s="23">
        <v>0</v>
      </c>
      <c r="K63" s="23">
        <v>0</v>
      </c>
      <c r="L63" s="253" t="s">
        <v>101</v>
      </c>
      <c r="M63" s="254"/>
      <c r="N63" s="23">
        <v>0</v>
      </c>
      <c r="O63" s="22" t="s">
        <v>353</v>
      </c>
      <c r="P63" s="15"/>
    </row>
    <row r="64" spans="1:16" ht="12.75">
      <c r="A64" s="25"/>
      <c r="B64" s="25"/>
      <c r="C64" s="25"/>
      <c r="D64" s="24" t="s">
        <v>70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9">
        <v>0</v>
      </c>
      <c r="M64" s="28"/>
      <c r="N64" s="27">
        <v>0</v>
      </c>
      <c r="O64" s="26"/>
      <c r="P64" s="15"/>
    </row>
    <row r="65" spans="1:16" ht="12.75">
      <c r="A65" s="25"/>
      <c r="B65" s="25"/>
      <c r="C65" s="25"/>
      <c r="D65" s="24" t="s">
        <v>69</v>
      </c>
      <c r="E65" s="23">
        <v>120059</v>
      </c>
      <c r="F65" s="23">
        <v>9878</v>
      </c>
      <c r="G65" s="23">
        <v>9878</v>
      </c>
      <c r="H65" s="23"/>
      <c r="I65" s="23"/>
      <c r="J65" s="23"/>
      <c r="K65" s="23"/>
      <c r="L65" s="186"/>
      <c r="M65" s="187"/>
      <c r="N65" s="23"/>
      <c r="O65" s="22"/>
      <c r="P65" s="15"/>
    </row>
    <row r="66" spans="1:16" ht="63" customHeight="1">
      <c r="A66" s="188" t="s">
        <v>86</v>
      </c>
      <c r="B66" s="188">
        <v>852</v>
      </c>
      <c r="C66" s="188">
        <v>85295</v>
      </c>
      <c r="D66" s="19" t="s">
        <v>99</v>
      </c>
      <c r="E66" s="185">
        <f>SUM(E67:E68)</f>
        <v>537077</v>
      </c>
      <c r="F66" s="185">
        <f>F67</f>
        <v>198000</v>
      </c>
      <c r="G66" s="185">
        <v>198000</v>
      </c>
      <c r="H66" s="185">
        <v>0</v>
      </c>
      <c r="I66" s="185">
        <v>0</v>
      </c>
      <c r="J66" s="185">
        <v>0</v>
      </c>
      <c r="K66" s="185">
        <v>0</v>
      </c>
      <c r="L66" s="247" t="s">
        <v>95</v>
      </c>
      <c r="M66" s="247"/>
      <c r="N66" s="185">
        <v>0</v>
      </c>
      <c r="O66" s="18" t="s">
        <v>98</v>
      </c>
      <c r="P66" s="15"/>
    </row>
    <row r="67" spans="1:16" ht="12.75" customHeight="1">
      <c r="A67" s="188"/>
      <c r="B67" s="188"/>
      <c r="C67" s="188"/>
      <c r="D67" s="19" t="s">
        <v>70</v>
      </c>
      <c r="E67" s="185">
        <v>537077</v>
      </c>
      <c r="F67" s="185">
        <f>G67+J67+L67+N67</f>
        <v>198000</v>
      </c>
      <c r="G67" s="185">
        <f>G66</f>
        <v>198000</v>
      </c>
      <c r="H67" s="185">
        <v>0</v>
      </c>
      <c r="I67" s="185">
        <v>0</v>
      </c>
      <c r="J67" s="185">
        <v>0</v>
      </c>
      <c r="K67" s="185">
        <v>0</v>
      </c>
      <c r="L67" s="238">
        <v>0</v>
      </c>
      <c r="M67" s="238"/>
      <c r="N67" s="185">
        <f>N66</f>
        <v>0</v>
      </c>
      <c r="O67" s="18"/>
      <c r="P67" s="15"/>
    </row>
    <row r="68" spans="1:16" ht="12.75" customHeight="1">
      <c r="A68" s="188"/>
      <c r="B68" s="188"/>
      <c r="C68" s="188"/>
      <c r="D68" s="19" t="s">
        <v>69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5">
        <v>0</v>
      </c>
      <c r="K68" s="185">
        <v>0</v>
      </c>
      <c r="L68" s="238">
        <v>0</v>
      </c>
      <c r="M68" s="238"/>
      <c r="N68" s="185">
        <v>0</v>
      </c>
      <c r="O68" s="18"/>
      <c r="P68" s="15"/>
    </row>
    <row r="69" spans="1:16" ht="71.25" customHeight="1">
      <c r="A69" s="188" t="s">
        <v>83</v>
      </c>
      <c r="B69" s="188">
        <v>852</v>
      </c>
      <c r="C69" s="188">
        <v>85295</v>
      </c>
      <c r="D69" s="19" t="s">
        <v>96</v>
      </c>
      <c r="E69" s="185">
        <f>SUM(E70:E71)</f>
        <v>770057</v>
      </c>
      <c r="F69" s="185">
        <f>SUM(F70:F71)</f>
        <v>237600</v>
      </c>
      <c r="G69" s="185">
        <f>SUM(G70:G71)</f>
        <v>237600</v>
      </c>
      <c r="H69" s="185">
        <v>0</v>
      </c>
      <c r="I69" s="185">
        <v>0</v>
      </c>
      <c r="J69" s="185">
        <v>0</v>
      </c>
      <c r="K69" s="185">
        <v>0</v>
      </c>
      <c r="L69" s="247" t="s">
        <v>95</v>
      </c>
      <c r="M69" s="247"/>
      <c r="N69" s="185">
        <v>0</v>
      </c>
      <c r="O69" s="18" t="s">
        <v>94</v>
      </c>
      <c r="P69" s="15"/>
    </row>
    <row r="70" spans="1:16" ht="12.75" customHeight="1">
      <c r="A70" s="188"/>
      <c r="B70" s="188"/>
      <c r="C70" s="188"/>
      <c r="D70" s="19" t="s">
        <v>70</v>
      </c>
      <c r="E70" s="185">
        <v>770057</v>
      </c>
      <c r="F70" s="185">
        <f>G70+J70+L70+N70</f>
        <v>237600</v>
      </c>
      <c r="G70" s="185">
        <v>237600</v>
      </c>
      <c r="H70" s="185">
        <v>0</v>
      </c>
      <c r="I70" s="185">
        <v>0</v>
      </c>
      <c r="J70" s="185">
        <v>0</v>
      </c>
      <c r="K70" s="185">
        <v>0</v>
      </c>
      <c r="L70" s="238">
        <v>0</v>
      </c>
      <c r="M70" s="238"/>
      <c r="N70" s="185">
        <f>N69</f>
        <v>0</v>
      </c>
      <c r="O70" s="18"/>
      <c r="P70" s="15"/>
    </row>
    <row r="71" spans="1:16" ht="12.75" customHeight="1">
      <c r="A71" s="188"/>
      <c r="B71" s="188"/>
      <c r="C71" s="188"/>
      <c r="D71" s="19" t="s">
        <v>69</v>
      </c>
      <c r="E71" s="185">
        <v>0</v>
      </c>
      <c r="F71" s="185">
        <f>G71+J71+L71+N71</f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238">
        <v>0</v>
      </c>
      <c r="M71" s="238"/>
      <c r="N71" s="185">
        <v>0</v>
      </c>
      <c r="O71" s="18"/>
      <c r="P71" s="15"/>
    </row>
    <row r="72" spans="1:16" ht="45" customHeight="1">
      <c r="A72" s="188" t="s">
        <v>81</v>
      </c>
      <c r="B72" s="188">
        <v>852</v>
      </c>
      <c r="C72" s="188">
        <v>85295</v>
      </c>
      <c r="D72" s="19" t="s">
        <v>92</v>
      </c>
      <c r="E72" s="185">
        <f>SUM(E73:E74)</f>
        <v>1945314.81</v>
      </c>
      <c r="F72" s="185">
        <f>SUM(F73:F74)</f>
        <v>270204.20999999996</v>
      </c>
      <c r="G72" s="185">
        <f>SUM(G73:G74)</f>
        <v>204924.21</v>
      </c>
      <c r="H72" s="185">
        <v>0</v>
      </c>
      <c r="I72" s="185">
        <v>0</v>
      </c>
      <c r="J72" s="185">
        <v>0</v>
      </c>
      <c r="K72" s="185">
        <v>0</v>
      </c>
      <c r="L72" s="247" t="s">
        <v>91</v>
      </c>
      <c r="M72" s="247"/>
      <c r="N72" s="185">
        <v>0</v>
      </c>
      <c r="O72" s="18" t="s">
        <v>90</v>
      </c>
      <c r="P72" s="15"/>
    </row>
    <row r="73" spans="1:16" ht="12.75" customHeight="1">
      <c r="A73" s="188"/>
      <c r="B73" s="188"/>
      <c r="C73" s="188"/>
      <c r="D73" s="19" t="s">
        <v>70</v>
      </c>
      <c r="E73" s="185">
        <v>1786062.21</v>
      </c>
      <c r="F73" s="185">
        <f>G73+J73+L73+N73</f>
        <v>270204.20999999996</v>
      </c>
      <c r="G73" s="185">
        <v>204924.21</v>
      </c>
      <c r="H73" s="185">
        <v>0</v>
      </c>
      <c r="I73" s="185">
        <v>0</v>
      </c>
      <c r="J73" s="185">
        <v>0</v>
      </c>
      <c r="K73" s="185">
        <v>0</v>
      </c>
      <c r="L73" s="238">
        <v>65280</v>
      </c>
      <c r="M73" s="238"/>
      <c r="N73" s="185">
        <f>N72</f>
        <v>0</v>
      </c>
      <c r="O73" s="18"/>
      <c r="P73" s="15"/>
    </row>
    <row r="74" spans="1:16" ht="12.75" customHeight="1">
      <c r="A74" s="188"/>
      <c r="B74" s="188"/>
      <c r="C74" s="188"/>
      <c r="D74" s="19" t="s">
        <v>69</v>
      </c>
      <c r="E74" s="185">
        <v>159252.6</v>
      </c>
      <c r="F74" s="185">
        <f>G74+J74+L74+N74</f>
        <v>0</v>
      </c>
      <c r="G74" s="185">
        <v>0</v>
      </c>
      <c r="H74" s="185">
        <v>0</v>
      </c>
      <c r="I74" s="185">
        <v>0</v>
      </c>
      <c r="J74" s="185">
        <v>0</v>
      </c>
      <c r="K74" s="185">
        <v>0</v>
      </c>
      <c r="L74" s="238">
        <v>0</v>
      </c>
      <c r="M74" s="238"/>
      <c r="N74" s="185">
        <v>0</v>
      </c>
      <c r="O74" s="18"/>
      <c r="P74" s="15"/>
    </row>
    <row r="75" spans="1:16" ht="45.75" customHeight="1">
      <c r="A75" s="188" t="s">
        <v>78</v>
      </c>
      <c r="B75" s="188">
        <v>853</v>
      </c>
      <c r="C75" s="188">
        <v>85395</v>
      </c>
      <c r="D75" s="19" t="s">
        <v>88</v>
      </c>
      <c r="E75" s="185">
        <f>SUM(E76:E77)</f>
        <v>248285</v>
      </c>
      <c r="F75" s="185">
        <f>SUM(F76:F77)</f>
        <v>248285</v>
      </c>
      <c r="G75" s="185">
        <v>50725</v>
      </c>
      <c r="H75" s="185">
        <f>SUM(H76:H77)</f>
        <v>177804</v>
      </c>
      <c r="I75" s="185">
        <v>0</v>
      </c>
      <c r="J75" s="185">
        <v>0</v>
      </c>
      <c r="K75" s="185">
        <v>0</v>
      </c>
      <c r="L75" s="247" t="s">
        <v>87</v>
      </c>
      <c r="M75" s="247"/>
      <c r="N75" s="185">
        <v>16650</v>
      </c>
      <c r="O75" s="18" t="s">
        <v>71</v>
      </c>
      <c r="P75" s="15"/>
    </row>
    <row r="76" spans="1:16" ht="12.75" customHeight="1">
      <c r="A76" s="188"/>
      <c r="B76" s="188"/>
      <c r="C76" s="188"/>
      <c r="D76" s="19" t="s">
        <v>70</v>
      </c>
      <c r="E76" s="185">
        <v>37336</v>
      </c>
      <c r="F76" s="185">
        <f>G76+J76+L76+N76+H76</f>
        <v>37336</v>
      </c>
      <c r="G76" s="185">
        <v>4725</v>
      </c>
      <c r="H76" s="185">
        <v>23061</v>
      </c>
      <c r="I76" s="185">
        <v>0</v>
      </c>
      <c r="J76" s="185">
        <v>0</v>
      </c>
      <c r="K76" s="185">
        <v>0</v>
      </c>
      <c r="L76" s="238">
        <v>1502</v>
      </c>
      <c r="M76" s="238"/>
      <c r="N76" s="185">
        <v>8048</v>
      </c>
      <c r="O76" s="18"/>
      <c r="P76" s="15"/>
    </row>
    <row r="77" spans="1:16" ht="12.75" customHeight="1">
      <c r="A77" s="188"/>
      <c r="B77" s="188"/>
      <c r="C77" s="188"/>
      <c r="D77" s="19" t="s">
        <v>69</v>
      </c>
      <c r="E77" s="185">
        <v>210949</v>
      </c>
      <c r="F77" s="185">
        <f>G77+J77+L77+N77+H77</f>
        <v>210949</v>
      </c>
      <c r="G77" s="185">
        <v>46000</v>
      </c>
      <c r="H77" s="185">
        <v>154743</v>
      </c>
      <c r="I77" s="185">
        <v>0</v>
      </c>
      <c r="J77" s="185">
        <v>0</v>
      </c>
      <c r="K77" s="185">
        <v>0</v>
      </c>
      <c r="L77" s="238">
        <v>1604</v>
      </c>
      <c r="M77" s="238"/>
      <c r="N77" s="185">
        <v>8602</v>
      </c>
      <c r="O77" s="18"/>
      <c r="P77" s="15"/>
    </row>
    <row r="78" spans="1:16" ht="86.25" customHeight="1">
      <c r="A78" s="188" t="s">
        <v>76</v>
      </c>
      <c r="B78" s="188">
        <v>855</v>
      </c>
      <c r="C78" s="188">
        <v>85510</v>
      </c>
      <c r="D78" s="21" t="s">
        <v>85</v>
      </c>
      <c r="E78" s="185">
        <v>4459184.62</v>
      </c>
      <c r="F78" s="185">
        <f>F80</f>
        <v>2417374.31</v>
      </c>
      <c r="G78" s="185">
        <v>726926</v>
      </c>
      <c r="H78" s="185">
        <v>0</v>
      </c>
      <c r="I78" s="185">
        <v>0</v>
      </c>
      <c r="J78" s="185">
        <v>0</v>
      </c>
      <c r="K78" s="185">
        <v>0</v>
      </c>
      <c r="L78" s="247" t="s">
        <v>84</v>
      </c>
      <c r="M78" s="247"/>
      <c r="N78" s="185">
        <v>0</v>
      </c>
      <c r="O78" s="18" t="s">
        <v>71</v>
      </c>
      <c r="P78" s="15"/>
    </row>
    <row r="79" spans="1:16" ht="12.75" customHeight="1">
      <c r="A79" s="188"/>
      <c r="B79" s="188"/>
      <c r="C79" s="188"/>
      <c r="D79" s="19" t="s">
        <v>70</v>
      </c>
      <c r="E79" s="185">
        <v>0</v>
      </c>
      <c r="F79" s="185">
        <v>0</v>
      </c>
      <c r="G79" s="185">
        <v>0</v>
      </c>
      <c r="H79" s="185">
        <v>0</v>
      </c>
      <c r="I79" s="185">
        <v>0</v>
      </c>
      <c r="J79" s="185">
        <v>0</v>
      </c>
      <c r="K79" s="185">
        <v>0</v>
      </c>
      <c r="L79" s="238">
        <v>0</v>
      </c>
      <c r="M79" s="238"/>
      <c r="N79" s="185">
        <v>0</v>
      </c>
      <c r="O79" s="18"/>
      <c r="P79" s="15"/>
    </row>
    <row r="80" spans="1:16" ht="12.75" customHeight="1">
      <c r="A80" s="188"/>
      <c r="B80" s="188"/>
      <c r="C80" s="188"/>
      <c r="D80" s="19" t="s">
        <v>69</v>
      </c>
      <c r="E80" s="185">
        <f>E78</f>
        <v>4459184.62</v>
      </c>
      <c r="F80" s="185">
        <f>G80+N80+L80</f>
        <v>2417374.31</v>
      </c>
      <c r="G80" s="185">
        <v>726926</v>
      </c>
      <c r="H80" s="185">
        <v>0</v>
      </c>
      <c r="I80" s="185">
        <v>0</v>
      </c>
      <c r="J80" s="185">
        <v>0</v>
      </c>
      <c r="K80" s="185">
        <v>0</v>
      </c>
      <c r="L80" s="238">
        <v>1690448.31</v>
      </c>
      <c r="M80" s="238"/>
      <c r="N80" s="185">
        <f>N78</f>
        <v>0</v>
      </c>
      <c r="O80" s="18"/>
      <c r="P80" s="15"/>
    </row>
    <row r="81" spans="1:16" ht="72.75" customHeight="1">
      <c r="A81" s="188" t="s">
        <v>74</v>
      </c>
      <c r="B81" s="20">
        <v>855</v>
      </c>
      <c r="C81" s="20">
        <v>85510</v>
      </c>
      <c r="D81" s="21" t="s">
        <v>82</v>
      </c>
      <c r="E81" s="185">
        <v>3154827</v>
      </c>
      <c r="F81" s="185">
        <v>4077</v>
      </c>
      <c r="G81" s="185">
        <v>4077</v>
      </c>
      <c r="H81" s="185">
        <v>0</v>
      </c>
      <c r="I81" s="185">
        <v>0</v>
      </c>
      <c r="J81" s="185">
        <v>0</v>
      </c>
      <c r="K81" s="185">
        <v>0</v>
      </c>
      <c r="L81" s="247" t="s">
        <v>79</v>
      </c>
      <c r="M81" s="247"/>
      <c r="N81" s="185">
        <v>0</v>
      </c>
      <c r="O81" s="18" t="s">
        <v>71</v>
      </c>
      <c r="P81" s="15"/>
    </row>
    <row r="82" spans="1:16" ht="12.75" customHeight="1">
      <c r="A82" s="188"/>
      <c r="B82" s="188"/>
      <c r="C82" s="188"/>
      <c r="D82" s="19" t="s">
        <v>70</v>
      </c>
      <c r="E82" s="185">
        <v>0</v>
      </c>
      <c r="F82" s="185">
        <v>0</v>
      </c>
      <c r="G82" s="185">
        <v>0</v>
      </c>
      <c r="H82" s="185">
        <v>0</v>
      </c>
      <c r="I82" s="185">
        <v>0</v>
      </c>
      <c r="J82" s="185">
        <v>0</v>
      </c>
      <c r="K82" s="185">
        <v>0</v>
      </c>
      <c r="L82" s="238">
        <v>0</v>
      </c>
      <c r="M82" s="238"/>
      <c r="N82" s="185">
        <v>0</v>
      </c>
      <c r="O82" s="18"/>
      <c r="P82" s="15"/>
    </row>
    <row r="83" spans="1:16" ht="12.75" customHeight="1">
      <c r="A83" s="188"/>
      <c r="B83" s="188"/>
      <c r="C83" s="188"/>
      <c r="D83" s="19" t="s">
        <v>69</v>
      </c>
      <c r="E83" s="185">
        <f>E81</f>
        <v>3154827</v>
      </c>
      <c r="F83" s="185">
        <v>4077</v>
      </c>
      <c r="G83" s="185">
        <v>4077</v>
      </c>
      <c r="H83" s="185">
        <v>0</v>
      </c>
      <c r="I83" s="185">
        <v>0</v>
      </c>
      <c r="J83" s="185">
        <v>0</v>
      </c>
      <c r="K83" s="185">
        <v>0</v>
      </c>
      <c r="L83" s="238">
        <v>0</v>
      </c>
      <c r="M83" s="238"/>
      <c r="N83" s="185">
        <f>N81</f>
        <v>0</v>
      </c>
      <c r="O83" s="18"/>
      <c r="P83" s="15"/>
    </row>
    <row r="84" spans="1:16" ht="46.5" customHeight="1">
      <c r="A84" s="188" t="s">
        <v>214</v>
      </c>
      <c r="B84" s="188">
        <v>921</v>
      </c>
      <c r="C84" s="188">
        <v>92195</v>
      </c>
      <c r="D84" s="19" t="s">
        <v>80</v>
      </c>
      <c r="E84" s="185">
        <v>65500</v>
      </c>
      <c r="F84" s="185">
        <f>G84</f>
        <v>65500</v>
      </c>
      <c r="G84" s="185">
        <v>65500</v>
      </c>
      <c r="H84" s="185">
        <v>0</v>
      </c>
      <c r="I84" s="185">
        <v>0</v>
      </c>
      <c r="J84" s="185">
        <v>0</v>
      </c>
      <c r="K84" s="185">
        <v>0</v>
      </c>
      <c r="L84" s="247" t="s">
        <v>79</v>
      </c>
      <c r="M84" s="247"/>
      <c r="N84" s="185">
        <v>0</v>
      </c>
      <c r="O84" s="18" t="s">
        <v>71</v>
      </c>
      <c r="P84" s="15"/>
    </row>
    <row r="85" spans="1:16" ht="12.75" customHeight="1">
      <c r="A85" s="188"/>
      <c r="B85" s="188"/>
      <c r="C85" s="188"/>
      <c r="D85" s="19" t="s">
        <v>70</v>
      </c>
      <c r="E85" s="185">
        <v>0</v>
      </c>
      <c r="F85" s="185">
        <v>0</v>
      </c>
      <c r="G85" s="185">
        <v>0</v>
      </c>
      <c r="H85" s="185">
        <v>0</v>
      </c>
      <c r="I85" s="185">
        <v>0</v>
      </c>
      <c r="J85" s="185">
        <v>0</v>
      </c>
      <c r="K85" s="185">
        <v>0</v>
      </c>
      <c r="L85" s="238">
        <v>0</v>
      </c>
      <c r="M85" s="238"/>
      <c r="N85" s="185">
        <v>0</v>
      </c>
      <c r="O85" s="18"/>
      <c r="P85" s="15"/>
    </row>
    <row r="86" spans="1:16" ht="12.75" customHeight="1">
      <c r="A86" s="188"/>
      <c r="B86" s="188"/>
      <c r="C86" s="188"/>
      <c r="D86" s="19" t="s">
        <v>69</v>
      </c>
      <c r="E86" s="185">
        <f>E84</f>
        <v>65500</v>
      </c>
      <c r="F86" s="185">
        <f>G86</f>
        <v>65500</v>
      </c>
      <c r="G86" s="185">
        <v>65500</v>
      </c>
      <c r="H86" s="185">
        <v>0</v>
      </c>
      <c r="I86" s="185">
        <v>0</v>
      </c>
      <c r="J86" s="185">
        <v>0</v>
      </c>
      <c r="K86" s="185">
        <v>0</v>
      </c>
      <c r="L86" s="238">
        <v>0</v>
      </c>
      <c r="M86" s="238"/>
      <c r="N86" s="185">
        <f>N84</f>
        <v>0</v>
      </c>
      <c r="O86" s="18"/>
      <c r="P86" s="15"/>
    </row>
    <row r="87" spans="1:16" ht="56.25" customHeight="1">
      <c r="A87" s="188" t="s">
        <v>248</v>
      </c>
      <c r="B87" s="20">
        <v>926</v>
      </c>
      <c r="C87" s="20">
        <v>92695</v>
      </c>
      <c r="D87" s="19" t="s">
        <v>77</v>
      </c>
      <c r="E87" s="185">
        <f>(E88+E89)</f>
        <v>7000</v>
      </c>
      <c r="F87" s="185">
        <f>(F88+F89)</f>
        <v>1000</v>
      </c>
      <c r="G87" s="185">
        <v>1000</v>
      </c>
      <c r="H87" s="185">
        <v>0</v>
      </c>
      <c r="I87" s="185">
        <v>0</v>
      </c>
      <c r="J87" s="185">
        <v>0</v>
      </c>
      <c r="K87" s="185">
        <v>0</v>
      </c>
      <c r="L87" s="247" t="s">
        <v>72</v>
      </c>
      <c r="M87" s="247"/>
      <c r="N87" s="185">
        <f>(N88+N89)</f>
        <v>0</v>
      </c>
      <c r="O87" s="18" t="s">
        <v>71</v>
      </c>
      <c r="P87" s="15"/>
    </row>
    <row r="88" spans="1:16" ht="12.75" customHeight="1">
      <c r="A88" s="188"/>
      <c r="B88" s="188"/>
      <c r="C88" s="188"/>
      <c r="D88" s="19" t="s">
        <v>70</v>
      </c>
      <c r="E88" s="185">
        <v>7000</v>
      </c>
      <c r="F88" s="185">
        <f>G88+J88++L88+N88</f>
        <v>1000</v>
      </c>
      <c r="G88" s="185">
        <f>G87</f>
        <v>1000</v>
      </c>
      <c r="H88" s="185">
        <v>0</v>
      </c>
      <c r="I88" s="185">
        <v>0</v>
      </c>
      <c r="J88" s="185">
        <v>0</v>
      </c>
      <c r="K88" s="185">
        <v>0</v>
      </c>
      <c r="L88" s="238">
        <v>0</v>
      </c>
      <c r="M88" s="238"/>
      <c r="N88" s="185">
        <v>0</v>
      </c>
      <c r="O88" s="18"/>
      <c r="P88" s="15"/>
    </row>
    <row r="89" spans="1:16" ht="12.75" customHeight="1">
      <c r="A89" s="188"/>
      <c r="B89" s="188"/>
      <c r="C89" s="188"/>
      <c r="D89" s="19" t="s">
        <v>69</v>
      </c>
      <c r="E89" s="185">
        <v>0</v>
      </c>
      <c r="F89" s="185">
        <f>G89+J89+L89+N89</f>
        <v>0</v>
      </c>
      <c r="G89" s="185">
        <v>0</v>
      </c>
      <c r="H89" s="185">
        <v>0</v>
      </c>
      <c r="I89" s="185">
        <v>0</v>
      </c>
      <c r="J89" s="185">
        <v>0</v>
      </c>
      <c r="K89" s="185">
        <v>0</v>
      </c>
      <c r="L89" s="238">
        <v>0</v>
      </c>
      <c r="M89" s="238"/>
      <c r="N89" s="185">
        <v>0</v>
      </c>
      <c r="O89" s="18"/>
      <c r="P89" s="15"/>
    </row>
    <row r="90" spans="1:16" ht="54.75" customHeight="1">
      <c r="A90" s="188" t="s">
        <v>345</v>
      </c>
      <c r="B90" s="20">
        <v>926</v>
      </c>
      <c r="C90" s="20">
        <v>92695</v>
      </c>
      <c r="D90" s="19" t="s">
        <v>75</v>
      </c>
      <c r="E90" s="185">
        <f>(E91+E92)</f>
        <v>7000</v>
      </c>
      <c r="F90" s="185">
        <f>(F91+F92)</f>
        <v>1000</v>
      </c>
      <c r="G90" s="185">
        <v>1000</v>
      </c>
      <c r="H90" s="185">
        <v>0</v>
      </c>
      <c r="I90" s="185">
        <v>0</v>
      </c>
      <c r="J90" s="185">
        <v>0</v>
      </c>
      <c r="K90" s="185">
        <v>0</v>
      </c>
      <c r="L90" s="247" t="s">
        <v>72</v>
      </c>
      <c r="M90" s="247"/>
      <c r="N90" s="185">
        <f>(N91+N92)</f>
        <v>0</v>
      </c>
      <c r="O90" s="18" t="s">
        <v>71</v>
      </c>
      <c r="P90" s="15"/>
    </row>
    <row r="91" spans="1:16" ht="12.75" customHeight="1">
      <c r="A91" s="188"/>
      <c r="B91" s="188"/>
      <c r="C91" s="188"/>
      <c r="D91" s="19" t="s">
        <v>70</v>
      </c>
      <c r="E91" s="185">
        <v>7000</v>
      </c>
      <c r="F91" s="185">
        <f>G91+J91++L91+N91</f>
        <v>1000</v>
      </c>
      <c r="G91" s="185">
        <f>G90</f>
        <v>1000</v>
      </c>
      <c r="H91" s="185">
        <v>0</v>
      </c>
      <c r="I91" s="185">
        <v>0</v>
      </c>
      <c r="J91" s="185">
        <v>0</v>
      </c>
      <c r="K91" s="185">
        <v>0</v>
      </c>
      <c r="L91" s="238">
        <v>0</v>
      </c>
      <c r="M91" s="238"/>
      <c r="N91" s="185">
        <v>0</v>
      </c>
      <c r="O91" s="18"/>
      <c r="P91" s="15"/>
    </row>
    <row r="92" spans="1:16" ht="12.75" customHeight="1">
      <c r="A92" s="188"/>
      <c r="B92" s="188"/>
      <c r="C92" s="188"/>
      <c r="D92" s="19" t="s">
        <v>69</v>
      </c>
      <c r="E92" s="185">
        <v>0</v>
      </c>
      <c r="F92" s="185">
        <f>G92+J92+L92+N92</f>
        <v>0</v>
      </c>
      <c r="G92" s="185">
        <v>0</v>
      </c>
      <c r="H92" s="185">
        <v>0</v>
      </c>
      <c r="I92" s="185">
        <v>0</v>
      </c>
      <c r="J92" s="185">
        <v>0</v>
      </c>
      <c r="K92" s="185">
        <v>0</v>
      </c>
      <c r="L92" s="238">
        <v>0</v>
      </c>
      <c r="M92" s="238"/>
      <c r="N92" s="185">
        <v>0</v>
      </c>
      <c r="O92" s="18"/>
      <c r="P92" s="15"/>
    </row>
    <row r="93" spans="1:16" ht="56.25" customHeight="1">
      <c r="A93" s="188" t="s">
        <v>250</v>
      </c>
      <c r="B93" s="20">
        <v>926</v>
      </c>
      <c r="C93" s="20">
        <v>92695</v>
      </c>
      <c r="D93" s="19" t="s">
        <v>73</v>
      </c>
      <c r="E93" s="185">
        <f>(E94+E95)</f>
        <v>7000</v>
      </c>
      <c r="F93" s="185">
        <f>(F94+F95)</f>
        <v>1000</v>
      </c>
      <c r="G93" s="185">
        <v>1000</v>
      </c>
      <c r="H93" s="185">
        <v>0</v>
      </c>
      <c r="I93" s="185">
        <v>0</v>
      </c>
      <c r="J93" s="185">
        <v>0</v>
      </c>
      <c r="K93" s="185">
        <v>0</v>
      </c>
      <c r="L93" s="247" t="s">
        <v>72</v>
      </c>
      <c r="M93" s="247"/>
      <c r="N93" s="185">
        <f>(N94+N95)</f>
        <v>0</v>
      </c>
      <c r="O93" s="18" t="s">
        <v>71</v>
      </c>
      <c r="P93" s="15"/>
    </row>
    <row r="94" spans="1:16" ht="12.75" customHeight="1">
      <c r="A94" s="188"/>
      <c r="B94" s="188"/>
      <c r="C94" s="188"/>
      <c r="D94" s="19" t="s">
        <v>70</v>
      </c>
      <c r="E94" s="185">
        <v>7000</v>
      </c>
      <c r="F94" s="185">
        <f>G94+J94++L94+N94</f>
        <v>1000</v>
      </c>
      <c r="G94" s="185">
        <f>G93</f>
        <v>1000</v>
      </c>
      <c r="H94" s="185">
        <v>0</v>
      </c>
      <c r="I94" s="185">
        <v>0</v>
      </c>
      <c r="J94" s="185">
        <v>0</v>
      </c>
      <c r="K94" s="185">
        <v>0</v>
      </c>
      <c r="L94" s="238">
        <v>0</v>
      </c>
      <c r="M94" s="238"/>
      <c r="N94" s="185">
        <v>0</v>
      </c>
      <c r="O94" s="18"/>
      <c r="P94" s="15"/>
    </row>
    <row r="95" spans="1:16" ht="12.75" customHeight="1">
      <c r="A95" s="188"/>
      <c r="B95" s="188"/>
      <c r="C95" s="188"/>
      <c r="D95" s="19" t="s">
        <v>69</v>
      </c>
      <c r="E95" s="185">
        <v>0</v>
      </c>
      <c r="F95" s="185">
        <f>G95+J95+L95+N95</f>
        <v>0</v>
      </c>
      <c r="G95" s="185">
        <v>0</v>
      </c>
      <c r="H95" s="185">
        <v>0</v>
      </c>
      <c r="I95" s="185">
        <v>0</v>
      </c>
      <c r="J95" s="185">
        <v>0</v>
      </c>
      <c r="K95" s="185">
        <v>0</v>
      </c>
      <c r="L95" s="238">
        <v>0</v>
      </c>
      <c r="M95" s="238"/>
      <c r="N95" s="185">
        <v>0</v>
      </c>
      <c r="O95" s="18"/>
      <c r="P95" s="15"/>
    </row>
    <row r="96" spans="1:16" ht="21" customHeight="1">
      <c r="A96" s="243" t="s">
        <v>30</v>
      </c>
      <c r="B96" s="243"/>
      <c r="C96" s="243"/>
      <c r="D96" s="243"/>
      <c r="E96" s="17">
        <f>SUM(E11+E14+E17+E20+E24+E27+E30+E33+E36+E39+E42+E45+E48+E51+E54+E57+E60+E63+E66+E69+E72+E75+E78+E81+E84+E87+E90+E93)</f>
        <v>72881862.88000001</v>
      </c>
      <c r="F96" s="17">
        <f aca="true" t="shared" si="1" ref="F96:K96">SUM(F11+F14+F17+F20+F24+F27+F30+F33+F36+F39+F42+F45+F48+F51+F54+F57+F60+F63+F66+F69+F72+F75+F78+F81+F84+F87+F90+F93)</f>
        <v>42242212.07000001</v>
      </c>
      <c r="G96" s="17">
        <f t="shared" si="1"/>
        <v>17179842.61</v>
      </c>
      <c r="H96" s="17">
        <f t="shared" si="1"/>
        <v>927756.45</v>
      </c>
      <c r="I96" s="17">
        <f t="shared" si="1"/>
        <v>0</v>
      </c>
      <c r="J96" s="17">
        <f t="shared" si="1"/>
        <v>0</v>
      </c>
      <c r="K96" s="17">
        <f t="shared" si="1"/>
        <v>0</v>
      </c>
      <c r="L96" s="255">
        <f>SUM(L97:L98)</f>
        <v>18991538.73</v>
      </c>
      <c r="M96" s="255"/>
      <c r="N96" s="17">
        <f>SUM(N11+N14+N17+N20+N24+N27+N30+N33+N36+N39+N42+N45+N48+N51+N54+N57+N60+N63+N66+N69+N72+N75+N78+N81+N84+N87+N90+N93)</f>
        <v>5143074.279999999</v>
      </c>
      <c r="O96" s="190" t="s">
        <v>68</v>
      </c>
      <c r="P96" s="15"/>
    </row>
    <row r="97" spans="1:16" ht="21" customHeight="1">
      <c r="A97" s="243" t="s">
        <v>30</v>
      </c>
      <c r="B97" s="243"/>
      <c r="C97" s="243"/>
      <c r="D97" s="189" t="s">
        <v>70</v>
      </c>
      <c r="E97" s="17">
        <f>SUM(E12+E15+E18+E21+E25+E28+E31+E34+E37+E40+E43+E46+E49+E52+E55+E58+E61+E67+E70+E73+E76+E79+E82+E85+E88+E91+E94)</f>
        <v>6118575.21</v>
      </c>
      <c r="F97" s="17">
        <f aca="true" t="shared" si="2" ref="F97:K97">SUM(F12+F15+F18+F21+F25+F28+F31+F34+F37+F40+F43+F46+F49+F52+F55+F58+F61+F67+F70+F73+F76+F79+F82+F85+F88+F91+F94)</f>
        <v>1387813.31</v>
      </c>
      <c r="G97" s="17">
        <f t="shared" si="2"/>
        <v>755035.03</v>
      </c>
      <c r="H97" s="17">
        <f t="shared" si="2"/>
        <v>23061</v>
      </c>
      <c r="I97" s="17">
        <f t="shared" si="2"/>
        <v>0</v>
      </c>
      <c r="J97" s="17">
        <f t="shared" si="2"/>
        <v>0</v>
      </c>
      <c r="K97" s="17">
        <f t="shared" si="2"/>
        <v>0</v>
      </c>
      <c r="L97" s="257">
        <v>415614</v>
      </c>
      <c r="M97" s="257"/>
      <c r="N97" s="17">
        <f>SUM(N12+N15+N18+N21+N25+N28+N31+N34+N37+N40+N43+N46+N49+N52+N55+N58+N61+N67+N70+N73+N76+N79+N82+N85+N88+N91+N94)</f>
        <v>194103.28</v>
      </c>
      <c r="O97" s="16" t="s">
        <v>68</v>
      </c>
      <c r="P97" s="15"/>
    </row>
    <row r="98" spans="1:16" ht="21" customHeight="1">
      <c r="A98" s="243" t="s">
        <v>30</v>
      </c>
      <c r="B98" s="243"/>
      <c r="C98" s="243"/>
      <c r="D98" s="189" t="s">
        <v>69</v>
      </c>
      <c r="E98" s="17">
        <f>SUM(E13+E16+E19+E22+E23+E26+E29+E32+E35+E38+E41+E44+E47+E50+E53+E56+E59+E62+E65+E68+E71+E74+E77+E80+E83+E86+E89+E92+E95)</f>
        <v>66763287.67</v>
      </c>
      <c r="F98" s="17">
        <f>SUM(F13+F16+F19+F22+F23+F26+F29+F32+F35+F38+F41+F44+F47+F50+F53+F56+F59+F62+F65+F68+F71+F74+F77+F80+F83+F86+F89+F92+F95)</f>
        <v>40854398.760000005</v>
      </c>
      <c r="G98" s="17">
        <f>SUM(G13+G16+G19+G22+G23+G26+G29+G32+G35+G38+G41+G44+G47+G50+G53+G56+G59+G62+G65+G68+G71+G74+G77+G80+G83+G86+G89+G92+G95)</f>
        <v>16424807.58</v>
      </c>
      <c r="H98" s="17">
        <f>SUM(H13+H16+H19+H22+H23+H26+H29+H32+H35+H38+H41+H44+H47+H50+H53+H56+H59+H62+H65+H68+H71+H74+H77+H80+H83+H86+H89+H92+H95)</f>
        <v>904695.45</v>
      </c>
      <c r="I98" s="17">
        <f>SUM(I13+I16+I19+I22+I26+I29+I32+I35+I38+I41+I44+I47+I50+I53+I56+I59+I62+I68+I71+I74+I77+I80+I83+I86+I89+I92+I95)</f>
        <v>0</v>
      </c>
      <c r="J98" s="17">
        <f>SUM(J13+J16+J19+J22+J26+J29+J32+J35+J38+J41+J44+J47+J50+J53+J56+J59+J62+J68+J71+J74+J77+J80+J83+J86+J89+J92+J95)</f>
        <v>0</v>
      </c>
      <c r="K98" s="17">
        <f>SUM(K13+K16+K19+K22+K26+K29+K32+K35+K38+K41+K44+K47+K50+K53+K56+K59+K62+K68+K71+K74+K77+K80+K83+K86+K89+K92+K95)</f>
        <v>0</v>
      </c>
      <c r="L98" s="257">
        <v>18575924.73</v>
      </c>
      <c r="M98" s="257"/>
      <c r="N98" s="17">
        <f>SUM(N13+N16+N19+N22+N23+N26+N29+N32+N35+N38+N41+N44+N47+N50+N53+N56+N59+N62+N65+N68+N71+N74+N77+N80+N83+N86+N89+N92+N95)</f>
        <v>4948971</v>
      </c>
      <c r="O98" s="16" t="s">
        <v>68</v>
      </c>
      <c r="P98" s="15"/>
    </row>
    <row r="99" spans="1:15" ht="4.5" customHeight="1">
      <c r="A99" s="13"/>
      <c r="B99" s="13"/>
      <c r="C99" s="13"/>
      <c r="D99" s="13"/>
      <c r="E99" s="13"/>
      <c r="F99" s="13"/>
      <c r="G99" s="14"/>
      <c r="H99" s="14"/>
      <c r="I99" s="14"/>
      <c r="J99" s="13"/>
      <c r="K99" s="13"/>
      <c r="L99" s="258"/>
      <c r="M99" s="258"/>
      <c r="N99" s="13"/>
      <c r="O99" s="13"/>
    </row>
    <row r="100" spans="1:15" ht="12.75" customHeight="1">
      <c r="A100" s="256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</row>
    <row r="101" spans="1:15" ht="12.75" customHeight="1">
      <c r="A101" s="259" t="s">
        <v>67</v>
      </c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</row>
    <row r="102" spans="1:15" ht="12.75" customHeight="1">
      <c r="A102" s="256" t="s">
        <v>66</v>
      </c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</row>
    <row r="103" spans="1:15" ht="12.75" customHeight="1">
      <c r="A103" s="256" t="s">
        <v>65</v>
      </c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</row>
    <row r="104" spans="1:15" ht="12.75" customHeight="1">
      <c r="A104" s="256" t="s">
        <v>64</v>
      </c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</row>
    <row r="105" spans="1:15" ht="7.5" customHeight="1">
      <c r="A105" s="256" t="s">
        <v>63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</row>
    <row r="106" spans="1:15" ht="21" customHeight="1">
      <c r="A106" s="256" t="s">
        <v>62</v>
      </c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</row>
    <row r="107" spans="1:15" ht="12.75">
      <c r="A107" s="8"/>
      <c r="B107" s="8"/>
      <c r="C107" s="8"/>
      <c r="D107" s="8"/>
      <c r="E107" s="12"/>
      <c r="F107" s="11"/>
      <c r="G107" s="9"/>
      <c r="H107" s="9"/>
      <c r="I107" s="10"/>
      <c r="J107" s="10"/>
      <c r="K107" s="10"/>
      <c r="L107" s="10"/>
      <c r="M107" s="9"/>
      <c r="N107" s="9"/>
      <c r="O107" s="8"/>
    </row>
    <row r="109" ht="12.75">
      <c r="F109" s="7"/>
    </row>
  </sheetData>
  <sheetProtection selectLockedCells="1" selectUnlockedCells="1"/>
  <mergeCells count="113">
    <mergeCell ref="L28:M28"/>
    <mergeCell ref="L29:M29"/>
    <mergeCell ref="A101:O101"/>
    <mergeCell ref="A102:O102"/>
    <mergeCell ref="A103:O103"/>
    <mergeCell ref="A104:O104"/>
    <mergeCell ref="L91:M91"/>
    <mergeCell ref="L92:M92"/>
    <mergeCell ref="L93:M93"/>
    <mergeCell ref="L94:M94"/>
    <mergeCell ref="A105:O105"/>
    <mergeCell ref="A106:O106"/>
    <mergeCell ref="A97:C97"/>
    <mergeCell ref="L97:M97"/>
    <mergeCell ref="A98:C98"/>
    <mergeCell ref="L98:M98"/>
    <mergeCell ref="L99:M99"/>
    <mergeCell ref="A100:O100"/>
    <mergeCell ref="L95:M95"/>
    <mergeCell ref="A96:D96"/>
    <mergeCell ref="L96:M96"/>
    <mergeCell ref="L85:M85"/>
    <mergeCell ref="L86:M86"/>
    <mergeCell ref="L87:M87"/>
    <mergeCell ref="L88:M88"/>
    <mergeCell ref="L89:M89"/>
    <mergeCell ref="L90:M90"/>
    <mergeCell ref="L79:M79"/>
    <mergeCell ref="L80:M80"/>
    <mergeCell ref="L81:M81"/>
    <mergeCell ref="L82:M82"/>
    <mergeCell ref="L83:M83"/>
    <mergeCell ref="L84:M84"/>
    <mergeCell ref="L76:M76"/>
    <mergeCell ref="L77:M77"/>
    <mergeCell ref="L78:M78"/>
    <mergeCell ref="L57:M57"/>
    <mergeCell ref="L70:M70"/>
    <mergeCell ref="L71:M71"/>
    <mergeCell ref="L72:M72"/>
    <mergeCell ref="L73:M73"/>
    <mergeCell ref="L74:M74"/>
    <mergeCell ref="L75:M75"/>
    <mergeCell ref="L55:M55"/>
    <mergeCell ref="L56:M56"/>
    <mergeCell ref="L66:M66"/>
    <mergeCell ref="L67:M67"/>
    <mergeCell ref="L68:M68"/>
    <mergeCell ref="L69:M69"/>
    <mergeCell ref="L63:M63"/>
    <mergeCell ref="L60:M60"/>
    <mergeCell ref="L43:M43"/>
    <mergeCell ref="L44:M44"/>
    <mergeCell ref="L45:M45"/>
    <mergeCell ref="L46:M46"/>
    <mergeCell ref="L47:M47"/>
    <mergeCell ref="L54:M54"/>
    <mergeCell ref="L51:M51"/>
    <mergeCell ref="L52:M52"/>
    <mergeCell ref="L53:M53"/>
    <mergeCell ref="L48:M48"/>
    <mergeCell ref="L34:M34"/>
    <mergeCell ref="L35:M35"/>
    <mergeCell ref="L36:M36"/>
    <mergeCell ref="L37:M37"/>
    <mergeCell ref="L38:M38"/>
    <mergeCell ref="L42:M42"/>
    <mergeCell ref="L39:M39"/>
    <mergeCell ref="L40:M40"/>
    <mergeCell ref="L41:M41"/>
    <mergeCell ref="L22:M22"/>
    <mergeCell ref="L23:M23"/>
    <mergeCell ref="L24:M24"/>
    <mergeCell ref="L25:M25"/>
    <mergeCell ref="L26:M26"/>
    <mergeCell ref="L33:M33"/>
    <mergeCell ref="L30:M30"/>
    <mergeCell ref="L31:M31"/>
    <mergeCell ref="L32:M32"/>
    <mergeCell ref="L27:M27"/>
    <mergeCell ref="L16:M16"/>
    <mergeCell ref="L17:M17"/>
    <mergeCell ref="L18:M18"/>
    <mergeCell ref="L19:M19"/>
    <mergeCell ref="L20:M20"/>
    <mergeCell ref="L21:M21"/>
    <mergeCell ref="K7:K9"/>
    <mergeCell ref="L14:M14"/>
    <mergeCell ref="L15:M15"/>
    <mergeCell ref="L10:M10"/>
    <mergeCell ref="L11:M11"/>
    <mergeCell ref="L12:M12"/>
    <mergeCell ref="L13:M13"/>
    <mergeCell ref="F4:N4"/>
    <mergeCell ref="O4:O9"/>
    <mergeCell ref="F5:F9"/>
    <mergeCell ref="G5:N5"/>
    <mergeCell ref="G6:G9"/>
    <mergeCell ref="H6:H9"/>
    <mergeCell ref="I6:I9"/>
    <mergeCell ref="J6:J9"/>
    <mergeCell ref="L6:M9"/>
    <mergeCell ref="N6:N9"/>
    <mergeCell ref="L49:M49"/>
    <mergeCell ref="L50:M50"/>
    <mergeCell ref="J1:O1"/>
    <mergeCell ref="A2:M2"/>
    <mergeCell ref="M3:O3"/>
    <mergeCell ref="A4:A9"/>
    <mergeCell ref="B4:B9"/>
    <mergeCell ref="C4:C9"/>
    <mergeCell ref="D4:D9"/>
    <mergeCell ref="E4:E9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59"/>
  <sheetViews>
    <sheetView view="pageLayout" workbookViewId="0" topLeftCell="A1">
      <selection activeCell="O8" sqref="O8"/>
    </sheetView>
  </sheetViews>
  <sheetFormatPr defaultColWidth="9.33203125" defaultRowHeight="11.25"/>
  <cols>
    <col min="1" max="1" width="4.83203125" style="67" customWidth="1"/>
    <col min="2" max="2" width="6.5" style="67" customWidth="1"/>
    <col min="3" max="3" width="7.5" style="67" customWidth="1"/>
    <col min="4" max="4" width="20.83203125" style="67" customWidth="1"/>
    <col min="5" max="5" width="14.33203125" style="67" customWidth="1"/>
    <col min="6" max="6" width="11.16015625" style="67" customWidth="1"/>
    <col min="7" max="7" width="9.83203125" style="67" customWidth="1"/>
    <col min="8" max="8" width="8.83203125" style="67" customWidth="1"/>
    <col min="9" max="9" width="7" style="67" customWidth="1"/>
    <col min="10" max="10" width="11.5" style="67" customWidth="1"/>
    <col min="11" max="11" width="9.66015625" style="67" customWidth="1"/>
    <col min="12" max="12" width="9.83203125" style="67" customWidth="1"/>
    <col min="13" max="16384" width="9.33203125" style="67" customWidth="1"/>
  </cols>
  <sheetData>
    <row r="1" spans="1:12" ht="31.5" customHeight="1">
      <c r="A1" s="260" t="s">
        <v>215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155"/>
    </row>
    <row r="2" spans="1:12" ht="18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261" t="s">
        <v>0</v>
      </c>
      <c r="L2" s="261"/>
    </row>
    <row r="3" spans="1:12" ht="10.5" customHeight="1">
      <c r="A3" s="262" t="s">
        <v>28</v>
      </c>
      <c r="B3" s="262" t="s">
        <v>1</v>
      </c>
      <c r="C3" s="262" t="s">
        <v>149</v>
      </c>
      <c r="D3" s="263" t="s">
        <v>216</v>
      </c>
      <c r="E3" s="263" t="s">
        <v>146</v>
      </c>
      <c r="F3" s="263"/>
      <c r="G3" s="263"/>
      <c r="H3" s="263"/>
      <c r="I3" s="263"/>
      <c r="J3" s="263"/>
      <c r="K3" s="263"/>
      <c r="L3" s="263" t="s">
        <v>145</v>
      </c>
    </row>
    <row r="4" spans="1:12" ht="19.5" customHeight="1">
      <c r="A4" s="262"/>
      <c r="B4" s="262"/>
      <c r="C4" s="262"/>
      <c r="D4" s="263"/>
      <c r="E4" s="263" t="s">
        <v>217</v>
      </c>
      <c r="F4" s="263" t="s">
        <v>143</v>
      </c>
      <c r="G4" s="263"/>
      <c r="H4" s="263"/>
      <c r="I4" s="263"/>
      <c r="J4" s="263"/>
      <c r="K4" s="263"/>
      <c r="L4" s="263"/>
    </row>
    <row r="5" spans="1:12" ht="19.5" customHeight="1">
      <c r="A5" s="262"/>
      <c r="B5" s="262"/>
      <c r="C5" s="262"/>
      <c r="D5" s="263"/>
      <c r="E5" s="263"/>
      <c r="F5" s="263" t="s">
        <v>142</v>
      </c>
      <c r="G5" s="264" t="s">
        <v>218</v>
      </c>
      <c r="H5" s="265" t="s">
        <v>139</v>
      </c>
      <c r="I5" s="153" t="s">
        <v>23</v>
      </c>
      <c r="J5" s="263" t="s">
        <v>219</v>
      </c>
      <c r="K5" s="265" t="s">
        <v>137</v>
      </c>
      <c r="L5" s="263"/>
    </row>
    <row r="6" spans="1:12" ht="19.5" customHeight="1">
      <c r="A6" s="262"/>
      <c r="B6" s="262"/>
      <c r="C6" s="262"/>
      <c r="D6" s="263"/>
      <c r="E6" s="263"/>
      <c r="F6" s="263"/>
      <c r="G6" s="264"/>
      <c r="H6" s="265"/>
      <c r="I6" s="266" t="s">
        <v>136</v>
      </c>
      <c r="J6" s="263"/>
      <c r="K6" s="263"/>
      <c r="L6" s="263"/>
    </row>
    <row r="7" spans="1:12" ht="29.25" customHeight="1">
      <c r="A7" s="262"/>
      <c r="B7" s="262"/>
      <c r="C7" s="262"/>
      <c r="D7" s="263"/>
      <c r="E7" s="263"/>
      <c r="F7" s="263"/>
      <c r="G7" s="264"/>
      <c r="H7" s="265"/>
      <c r="I7" s="266"/>
      <c r="J7" s="263"/>
      <c r="K7" s="263"/>
      <c r="L7" s="263"/>
    </row>
    <row r="8" spans="1:12" ht="29.25" customHeight="1">
      <c r="A8" s="262"/>
      <c r="B8" s="262"/>
      <c r="C8" s="262"/>
      <c r="D8" s="263"/>
      <c r="E8" s="263"/>
      <c r="F8" s="263"/>
      <c r="G8" s="264"/>
      <c r="H8" s="265"/>
      <c r="I8" s="266"/>
      <c r="J8" s="263"/>
      <c r="K8" s="263"/>
      <c r="L8" s="263"/>
    </row>
    <row r="9" spans="1:12" ht="15.75" customHeight="1" thickBot="1">
      <c r="A9" s="152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  <c r="H9" s="152">
        <v>8</v>
      </c>
      <c r="I9" s="152">
        <v>9</v>
      </c>
      <c r="J9" s="152">
        <v>10</v>
      </c>
      <c r="K9" s="152">
        <v>11</v>
      </c>
      <c r="L9" s="152">
        <v>12</v>
      </c>
    </row>
    <row r="10" spans="1:12" ht="45" customHeight="1" thickBot="1">
      <c r="A10" s="136" t="s">
        <v>29</v>
      </c>
      <c r="B10" s="136">
        <v>600</v>
      </c>
      <c r="C10" s="136">
        <v>60014</v>
      </c>
      <c r="D10" s="151" t="s">
        <v>220</v>
      </c>
      <c r="E10" s="150">
        <v>330000</v>
      </c>
      <c r="F10" s="150">
        <v>330000</v>
      </c>
      <c r="G10" s="134">
        <v>0</v>
      </c>
      <c r="H10" s="134">
        <v>0</v>
      </c>
      <c r="I10" s="134">
        <v>0</v>
      </c>
      <c r="J10" s="133" t="s">
        <v>221</v>
      </c>
      <c r="K10" s="132">
        <v>0</v>
      </c>
      <c r="L10" s="131" t="s">
        <v>222</v>
      </c>
    </row>
    <row r="11" spans="1:12" ht="95.25" customHeight="1" thickBot="1">
      <c r="A11" s="136" t="s">
        <v>31</v>
      </c>
      <c r="B11" s="136">
        <v>600</v>
      </c>
      <c r="C11" s="136">
        <v>60014</v>
      </c>
      <c r="D11" s="151" t="s">
        <v>223</v>
      </c>
      <c r="E11" s="150">
        <v>401052</v>
      </c>
      <c r="F11" s="150">
        <v>233167</v>
      </c>
      <c r="G11" s="134">
        <v>0</v>
      </c>
      <c r="H11" s="134">
        <v>0</v>
      </c>
      <c r="I11" s="134">
        <v>0</v>
      </c>
      <c r="J11" s="137" t="s">
        <v>416</v>
      </c>
      <c r="K11" s="132">
        <v>0</v>
      </c>
      <c r="L11" s="131" t="s">
        <v>222</v>
      </c>
    </row>
    <row r="12" spans="1:12" ht="83.25" customHeight="1" thickBot="1">
      <c r="A12" s="136" t="s">
        <v>32</v>
      </c>
      <c r="B12" s="136">
        <v>600</v>
      </c>
      <c r="C12" s="136">
        <v>60014</v>
      </c>
      <c r="D12" s="148" t="s">
        <v>225</v>
      </c>
      <c r="E12" s="146">
        <v>1546864</v>
      </c>
      <c r="F12" s="146">
        <v>1546864</v>
      </c>
      <c r="G12" s="134">
        <v>0</v>
      </c>
      <c r="H12" s="134">
        <v>0</v>
      </c>
      <c r="I12" s="134">
        <v>0</v>
      </c>
      <c r="J12" s="133" t="s">
        <v>224</v>
      </c>
      <c r="K12" s="132">
        <v>0</v>
      </c>
      <c r="L12" s="131" t="s">
        <v>222</v>
      </c>
    </row>
    <row r="13" spans="1:12" ht="74.25" customHeight="1" thickBot="1">
      <c r="A13" s="136" t="s">
        <v>33</v>
      </c>
      <c r="B13" s="136">
        <v>600</v>
      </c>
      <c r="C13" s="136">
        <v>60014</v>
      </c>
      <c r="D13" s="148" t="s">
        <v>226</v>
      </c>
      <c r="E13" s="146">
        <v>20000</v>
      </c>
      <c r="F13" s="146">
        <v>20000</v>
      </c>
      <c r="G13" s="134">
        <v>0</v>
      </c>
      <c r="H13" s="134">
        <v>0</v>
      </c>
      <c r="I13" s="134">
        <v>0</v>
      </c>
      <c r="J13" s="133" t="s">
        <v>224</v>
      </c>
      <c r="K13" s="132">
        <v>0</v>
      </c>
      <c r="L13" s="131" t="s">
        <v>222</v>
      </c>
    </row>
    <row r="14" spans="1:12" ht="93" customHeight="1" thickBot="1">
      <c r="A14" s="136" t="s">
        <v>34</v>
      </c>
      <c r="B14" s="136">
        <v>600</v>
      </c>
      <c r="C14" s="136">
        <v>60014</v>
      </c>
      <c r="D14" s="148" t="s">
        <v>227</v>
      </c>
      <c r="E14" s="146">
        <v>2008228</v>
      </c>
      <c r="F14" s="146">
        <v>1007714</v>
      </c>
      <c r="G14" s="134">
        <v>0</v>
      </c>
      <c r="H14" s="134">
        <v>0</v>
      </c>
      <c r="I14" s="134">
        <v>0</v>
      </c>
      <c r="J14" s="137" t="s">
        <v>228</v>
      </c>
      <c r="K14" s="132">
        <v>0</v>
      </c>
      <c r="L14" s="131" t="s">
        <v>222</v>
      </c>
    </row>
    <row r="15" spans="1:12" ht="54.75" customHeight="1" thickBot="1">
      <c r="A15" s="136" t="s">
        <v>35</v>
      </c>
      <c r="B15" s="136">
        <v>600</v>
      </c>
      <c r="C15" s="136">
        <v>60014</v>
      </c>
      <c r="D15" s="148" t="s">
        <v>229</v>
      </c>
      <c r="E15" s="146">
        <v>127382</v>
      </c>
      <c r="F15" s="146">
        <v>127382</v>
      </c>
      <c r="G15" s="134">
        <v>0</v>
      </c>
      <c r="H15" s="134">
        <v>0</v>
      </c>
      <c r="I15" s="134">
        <v>0</v>
      </c>
      <c r="J15" s="133" t="s">
        <v>221</v>
      </c>
      <c r="K15" s="132">
        <v>0</v>
      </c>
      <c r="L15" s="131" t="s">
        <v>222</v>
      </c>
    </row>
    <row r="16" spans="1:12" ht="58.5" customHeight="1" thickBot="1">
      <c r="A16" s="136" t="s">
        <v>120</v>
      </c>
      <c r="B16" s="136">
        <v>600</v>
      </c>
      <c r="C16" s="136">
        <v>60014</v>
      </c>
      <c r="D16" s="148" t="s">
        <v>230</v>
      </c>
      <c r="E16" s="146">
        <v>78010</v>
      </c>
      <c r="F16" s="146">
        <v>78010</v>
      </c>
      <c r="G16" s="134">
        <v>0</v>
      </c>
      <c r="H16" s="134">
        <v>0</v>
      </c>
      <c r="I16" s="134">
        <v>0</v>
      </c>
      <c r="J16" s="133" t="s">
        <v>221</v>
      </c>
      <c r="K16" s="132">
        <v>0</v>
      </c>
      <c r="L16" s="131" t="s">
        <v>222</v>
      </c>
    </row>
    <row r="17" spans="1:12" ht="66.75" customHeight="1" thickBot="1">
      <c r="A17" s="136" t="s">
        <v>118</v>
      </c>
      <c r="B17" s="136">
        <v>600</v>
      </c>
      <c r="C17" s="136">
        <v>60014</v>
      </c>
      <c r="D17" s="148" t="s">
        <v>231</v>
      </c>
      <c r="E17" s="146">
        <v>134800</v>
      </c>
      <c r="F17" s="146">
        <v>134800</v>
      </c>
      <c r="G17" s="134">
        <v>0</v>
      </c>
      <c r="H17" s="134">
        <v>0</v>
      </c>
      <c r="I17" s="134">
        <v>0</v>
      </c>
      <c r="J17" s="133" t="s">
        <v>221</v>
      </c>
      <c r="K17" s="132">
        <v>0</v>
      </c>
      <c r="L17" s="131" t="s">
        <v>222</v>
      </c>
    </row>
    <row r="18" spans="1:12" ht="62.25" customHeight="1" thickBot="1">
      <c r="A18" s="136" t="s">
        <v>116</v>
      </c>
      <c r="B18" s="136">
        <v>600</v>
      </c>
      <c r="C18" s="136">
        <v>60014</v>
      </c>
      <c r="D18" s="148" t="s">
        <v>232</v>
      </c>
      <c r="E18" s="146">
        <v>158487</v>
      </c>
      <c r="F18" s="146">
        <v>158487</v>
      </c>
      <c r="G18" s="134">
        <v>0</v>
      </c>
      <c r="H18" s="134">
        <v>0</v>
      </c>
      <c r="I18" s="134">
        <v>0</v>
      </c>
      <c r="J18" s="133" t="s">
        <v>221</v>
      </c>
      <c r="K18" s="132">
        <v>0</v>
      </c>
      <c r="L18" s="131" t="s">
        <v>222</v>
      </c>
    </row>
    <row r="19" spans="1:12" ht="60.75" customHeight="1" thickBot="1">
      <c r="A19" s="136" t="s">
        <v>114</v>
      </c>
      <c r="B19" s="136">
        <v>600</v>
      </c>
      <c r="C19" s="136">
        <v>60014</v>
      </c>
      <c r="D19" s="149" t="s">
        <v>233</v>
      </c>
      <c r="E19" s="146">
        <v>101743</v>
      </c>
      <c r="F19" s="146">
        <v>101743</v>
      </c>
      <c r="G19" s="134">
        <v>0</v>
      </c>
      <c r="H19" s="134">
        <v>0</v>
      </c>
      <c r="I19" s="134">
        <v>0</v>
      </c>
      <c r="J19" s="133" t="s">
        <v>221</v>
      </c>
      <c r="K19" s="132">
        <v>0</v>
      </c>
      <c r="L19" s="131" t="s">
        <v>222</v>
      </c>
    </row>
    <row r="20" spans="1:12" ht="54.75" customHeight="1" thickBot="1">
      <c r="A20" s="136" t="s">
        <v>111</v>
      </c>
      <c r="B20" s="136">
        <v>600</v>
      </c>
      <c r="C20" s="136">
        <v>60014</v>
      </c>
      <c r="D20" s="148" t="s">
        <v>234</v>
      </c>
      <c r="E20" s="146">
        <v>147793</v>
      </c>
      <c r="F20" s="146">
        <v>147793</v>
      </c>
      <c r="G20" s="134">
        <v>0</v>
      </c>
      <c r="H20" s="134">
        <v>0</v>
      </c>
      <c r="I20" s="134">
        <v>0</v>
      </c>
      <c r="J20" s="133" t="s">
        <v>221</v>
      </c>
      <c r="K20" s="132">
        <v>0</v>
      </c>
      <c r="L20" s="131" t="s">
        <v>222</v>
      </c>
    </row>
    <row r="21" spans="1:12" ht="71.25" customHeight="1" thickBot="1">
      <c r="A21" s="136" t="s">
        <v>107</v>
      </c>
      <c r="B21" s="136">
        <v>600</v>
      </c>
      <c r="C21" s="136">
        <v>60014</v>
      </c>
      <c r="D21" s="148" t="s">
        <v>235</v>
      </c>
      <c r="E21" s="146">
        <v>145622</v>
      </c>
      <c r="F21" s="146">
        <v>145622</v>
      </c>
      <c r="G21" s="134">
        <v>0</v>
      </c>
      <c r="H21" s="134">
        <v>0</v>
      </c>
      <c r="I21" s="134">
        <v>0</v>
      </c>
      <c r="J21" s="133" t="s">
        <v>221</v>
      </c>
      <c r="K21" s="132">
        <v>0</v>
      </c>
      <c r="L21" s="131" t="s">
        <v>222</v>
      </c>
    </row>
    <row r="22" spans="1:12" ht="63" customHeight="1" thickBot="1">
      <c r="A22" s="136" t="s">
        <v>105</v>
      </c>
      <c r="B22" s="136">
        <v>600</v>
      </c>
      <c r="C22" s="136">
        <v>60014</v>
      </c>
      <c r="D22" s="148" t="s">
        <v>236</v>
      </c>
      <c r="E22" s="146">
        <v>150674</v>
      </c>
      <c r="F22" s="146">
        <v>150674</v>
      </c>
      <c r="G22" s="134">
        <v>0</v>
      </c>
      <c r="H22" s="134">
        <v>0</v>
      </c>
      <c r="I22" s="134">
        <v>0</v>
      </c>
      <c r="J22" s="133" t="s">
        <v>221</v>
      </c>
      <c r="K22" s="132">
        <v>0</v>
      </c>
      <c r="L22" s="131" t="s">
        <v>222</v>
      </c>
    </row>
    <row r="23" spans="1:12" ht="54.75" customHeight="1" thickBot="1">
      <c r="A23" s="136" t="s">
        <v>103</v>
      </c>
      <c r="B23" s="136">
        <v>600</v>
      </c>
      <c r="C23" s="136">
        <v>60014</v>
      </c>
      <c r="D23" s="148" t="s">
        <v>237</v>
      </c>
      <c r="E23" s="146">
        <v>144807</v>
      </c>
      <c r="F23" s="146">
        <v>144807</v>
      </c>
      <c r="G23" s="134">
        <v>0</v>
      </c>
      <c r="H23" s="134">
        <v>0</v>
      </c>
      <c r="I23" s="134">
        <v>0</v>
      </c>
      <c r="J23" s="133" t="s">
        <v>221</v>
      </c>
      <c r="K23" s="132">
        <v>0</v>
      </c>
      <c r="L23" s="131" t="s">
        <v>222</v>
      </c>
    </row>
    <row r="24" spans="1:12" ht="63" customHeight="1" thickBot="1">
      <c r="A24" s="136" t="s">
        <v>100</v>
      </c>
      <c r="B24" s="136">
        <v>600</v>
      </c>
      <c r="C24" s="136">
        <v>60014</v>
      </c>
      <c r="D24" s="148" t="s">
        <v>238</v>
      </c>
      <c r="E24" s="146">
        <v>331347</v>
      </c>
      <c r="F24" s="146">
        <v>331347</v>
      </c>
      <c r="G24" s="134">
        <v>0</v>
      </c>
      <c r="H24" s="134">
        <v>0</v>
      </c>
      <c r="I24" s="134">
        <v>0</v>
      </c>
      <c r="J24" s="133" t="s">
        <v>221</v>
      </c>
      <c r="K24" s="132">
        <v>0</v>
      </c>
      <c r="L24" s="131" t="s">
        <v>222</v>
      </c>
    </row>
    <row r="25" spans="1:12" ht="123" customHeight="1" thickBot="1">
      <c r="A25" s="136" t="s">
        <v>97</v>
      </c>
      <c r="B25" s="136">
        <v>600</v>
      </c>
      <c r="C25" s="136">
        <v>60014</v>
      </c>
      <c r="D25" s="148" t="s">
        <v>239</v>
      </c>
      <c r="E25" s="146">
        <v>50000</v>
      </c>
      <c r="F25" s="146">
        <v>50000</v>
      </c>
      <c r="G25" s="134">
        <v>0</v>
      </c>
      <c r="H25" s="134">
        <v>0</v>
      </c>
      <c r="I25" s="134">
        <v>0</v>
      </c>
      <c r="J25" s="133" t="s">
        <v>221</v>
      </c>
      <c r="K25" s="132">
        <v>0</v>
      </c>
      <c r="L25" s="131" t="s">
        <v>222</v>
      </c>
    </row>
    <row r="26" spans="1:12" ht="112.5" customHeight="1" thickBot="1">
      <c r="A26" s="136" t="s">
        <v>93</v>
      </c>
      <c r="B26" s="136">
        <v>600</v>
      </c>
      <c r="C26" s="136">
        <v>60014</v>
      </c>
      <c r="D26" s="148" t="s">
        <v>346</v>
      </c>
      <c r="E26" s="146">
        <v>79021</v>
      </c>
      <c r="F26" s="146">
        <v>79021</v>
      </c>
      <c r="G26" s="134">
        <v>0</v>
      </c>
      <c r="H26" s="134">
        <v>0</v>
      </c>
      <c r="I26" s="134">
        <v>0</v>
      </c>
      <c r="J26" s="133" t="s">
        <v>221</v>
      </c>
      <c r="K26" s="132">
        <v>0</v>
      </c>
      <c r="L26" s="131" t="s">
        <v>222</v>
      </c>
    </row>
    <row r="27" spans="1:12" ht="137.25" customHeight="1" thickBot="1">
      <c r="A27" s="136" t="s">
        <v>89</v>
      </c>
      <c r="B27" s="136">
        <v>600</v>
      </c>
      <c r="C27" s="136">
        <v>60014</v>
      </c>
      <c r="D27" s="148" t="s">
        <v>240</v>
      </c>
      <c r="E27" s="146">
        <v>50000</v>
      </c>
      <c r="F27" s="146">
        <v>50000</v>
      </c>
      <c r="G27" s="134">
        <v>0</v>
      </c>
      <c r="H27" s="134">
        <v>0</v>
      </c>
      <c r="I27" s="134">
        <v>0</v>
      </c>
      <c r="J27" s="133" t="s">
        <v>221</v>
      </c>
      <c r="K27" s="132">
        <v>0</v>
      </c>
      <c r="L27" s="131" t="s">
        <v>222</v>
      </c>
    </row>
    <row r="28" spans="1:12" ht="93" customHeight="1" thickBot="1">
      <c r="A28" s="136" t="s">
        <v>86</v>
      </c>
      <c r="B28" s="136">
        <v>600</v>
      </c>
      <c r="C28" s="136">
        <v>60014</v>
      </c>
      <c r="D28" s="148" t="s">
        <v>241</v>
      </c>
      <c r="E28" s="146">
        <v>65000</v>
      </c>
      <c r="F28" s="146">
        <v>65000</v>
      </c>
      <c r="G28" s="134">
        <v>0</v>
      </c>
      <c r="H28" s="134">
        <v>0</v>
      </c>
      <c r="I28" s="134">
        <v>0</v>
      </c>
      <c r="J28" s="133" t="s">
        <v>221</v>
      </c>
      <c r="K28" s="132">
        <v>0</v>
      </c>
      <c r="L28" s="131" t="s">
        <v>222</v>
      </c>
    </row>
    <row r="29" spans="1:12" ht="105.75" customHeight="1" thickBot="1">
      <c r="A29" s="136" t="s">
        <v>83</v>
      </c>
      <c r="B29" s="136">
        <v>600</v>
      </c>
      <c r="C29" s="136">
        <v>60014</v>
      </c>
      <c r="D29" s="148" t="s">
        <v>242</v>
      </c>
      <c r="E29" s="146">
        <v>65000</v>
      </c>
      <c r="F29" s="146">
        <v>65000</v>
      </c>
      <c r="G29" s="134">
        <v>0</v>
      </c>
      <c r="H29" s="134">
        <v>0</v>
      </c>
      <c r="I29" s="134">
        <v>0</v>
      </c>
      <c r="J29" s="133" t="s">
        <v>221</v>
      </c>
      <c r="K29" s="132">
        <v>0</v>
      </c>
      <c r="L29" s="131" t="s">
        <v>222</v>
      </c>
    </row>
    <row r="30" spans="1:12" ht="111" customHeight="1" thickBot="1">
      <c r="A30" s="136" t="s">
        <v>81</v>
      </c>
      <c r="B30" s="136">
        <v>600</v>
      </c>
      <c r="C30" s="136">
        <v>60014</v>
      </c>
      <c r="D30" s="148" t="s">
        <v>243</v>
      </c>
      <c r="E30" s="146">
        <v>65000</v>
      </c>
      <c r="F30" s="146">
        <v>65000</v>
      </c>
      <c r="G30" s="134">
        <v>0</v>
      </c>
      <c r="H30" s="134">
        <v>0</v>
      </c>
      <c r="I30" s="134">
        <v>0</v>
      </c>
      <c r="J30" s="133" t="s">
        <v>221</v>
      </c>
      <c r="K30" s="132">
        <v>0</v>
      </c>
      <c r="L30" s="131" t="s">
        <v>222</v>
      </c>
    </row>
    <row r="31" spans="1:12" ht="93.75" customHeight="1" thickBot="1">
      <c r="A31" s="136" t="s">
        <v>78</v>
      </c>
      <c r="B31" s="136">
        <v>600</v>
      </c>
      <c r="C31" s="136">
        <v>60014</v>
      </c>
      <c r="D31" s="148" t="s">
        <v>244</v>
      </c>
      <c r="E31" s="146">
        <v>64458</v>
      </c>
      <c r="F31" s="146">
        <v>64458</v>
      </c>
      <c r="G31" s="134">
        <v>0</v>
      </c>
      <c r="H31" s="134">
        <v>0</v>
      </c>
      <c r="I31" s="134">
        <v>0</v>
      </c>
      <c r="J31" s="133" t="s">
        <v>221</v>
      </c>
      <c r="K31" s="132">
        <v>0</v>
      </c>
      <c r="L31" s="131" t="s">
        <v>222</v>
      </c>
    </row>
    <row r="32" spans="1:12" ht="97.5" customHeight="1" thickBot="1">
      <c r="A32" s="136" t="s">
        <v>76</v>
      </c>
      <c r="B32" s="136">
        <v>600</v>
      </c>
      <c r="C32" s="136">
        <v>60014</v>
      </c>
      <c r="D32" s="148" t="s">
        <v>245</v>
      </c>
      <c r="E32" s="146">
        <v>52521</v>
      </c>
      <c r="F32" s="146">
        <v>52521</v>
      </c>
      <c r="G32" s="134">
        <v>0</v>
      </c>
      <c r="H32" s="134">
        <v>0</v>
      </c>
      <c r="I32" s="134">
        <v>0</v>
      </c>
      <c r="J32" s="133" t="s">
        <v>221</v>
      </c>
      <c r="K32" s="132">
        <v>0</v>
      </c>
      <c r="L32" s="131" t="s">
        <v>222</v>
      </c>
    </row>
    <row r="33" spans="1:12" ht="117" customHeight="1" thickBot="1">
      <c r="A33" s="136" t="s">
        <v>74</v>
      </c>
      <c r="B33" s="136">
        <v>600</v>
      </c>
      <c r="C33" s="136">
        <v>60014</v>
      </c>
      <c r="D33" s="148" t="s">
        <v>417</v>
      </c>
      <c r="E33" s="146">
        <v>60000</v>
      </c>
      <c r="F33" s="146">
        <v>60000</v>
      </c>
      <c r="G33" s="134">
        <v>0</v>
      </c>
      <c r="H33" s="134">
        <v>0</v>
      </c>
      <c r="I33" s="134">
        <v>0</v>
      </c>
      <c r="J33" s="133" t="s">
        <v>221</v>
      </c>
      <c r="K33" s="132">
        <v>0</v>
      </c>
      <c r="L33" s="131" t="s">
        <v>222</v>
      </c>
    </row>
    <row r="34" spans="1:12" ht="123.75" customHeight="1" thickBot="1">
      <c r="A34" s="136" t="s">
        <v>214</v>
      </c>
      <c r="B34" s="136">
        <v>600</v>
      </c>
      <c r="C34" s="136">
        <v>60014</v>
      </c>
      <c r="D34" s="148" t="s">
        <v>418</v>
      </c>
      <c r="E34" s="146">
        <v>100000</v>
      </c>
      <c r="F34" s="146">
        <v>100000</v>
      </c>
      <c r="G34" s="134">
        <v>0</v>
      </c>
      <c r="H34" s="134">
        <v>0</v>
      </c>
      <c r="I34" s="134">
        <v>0</v>
      </c>
      <c r="J34" s="133" t="s">
        <v>221</v>
      </c>
      <c r="K34" s="132">
        <v>0</v>
      </c>
      <c r="L34" s="131" t="s">
        <v>222</v>
      </c>
    </row>
    <row r="35" spans="1:12" ht="115.5" customHeight="1" thickBot="1">
      <c r="A35" s="136" t="s">
        <v>248</v>
      </c>
      <c r="B35" s="136">
        <v>600</v>
      </c>
      <c r="C35" s="136">
        <v>60014</v>
      </c>
      <c r="D35" s="148" t="s">
        <v>419</v>
      </c>
      <c r="E35" s="146">
        <v>120000</v>
      </c>
      <c r="F35" s="146">
        <v>120000</v>
      </c>
      <c r="G35" s="134">
        <v>0</v>
      </c>
      <c r="H35" s="134">
        <v>0</v>
      </c>
      <c r="I35" s="134">
        <v>0</v>
      </c>
      <c r="J35" s="133" t="s">
        <v>221</v>
      </c>
      <c r="K35" s="132">
        <v>0</v>
      </c>
      <c r="L35" s="131" t="s">
        <v>222</v>
      </c>
    </row>
    <row r="36" spans="1:12" ht="205.5" customHeight="1" thickBot="1">
      <c r="A36" s="136" t="s">
        <v>345</v>
      </c>
      <c r="B36" s="136">
        <v>600</v>
      </c>
      <c r="C36" s="136">
        <v>60014</v>
      </c>
      <c r="D36" s="147" t="s">
        <v>246</v>
      </c>
      <c r="E36" s="146">
        <v>1573695</v>
      </c>
      <c r="F36" s="146">
        <v>773695</v>
      </c>
      <c r="G36" s="134">
        <v>0</v>
      </c>
      <c r="H36" s="134">
        <v>0</v>
      </c>
      <c r="I36" s="134">
        <v>0</v>
      </c>
      <c r="J36" s="133" t="s">
        <v>221</v>
      </c>
      <c r="K36" s="145">
        <v>800000</v>
      </c>
      <c r="L36" s="131" t="s">
        <v>222</v>
      </c>
    </row>
    <row r="37" spans="1:12" ht="96" customHeight="1">
      <c r="A37" s="136" t="s">
        <v>250</v>
      </c>
      <c r="B37" s="136">
        <v>630</v>
      </c>
      <c r="C37" s="136">
        <v>63095</v>
      </c>
      <c r="D37" s="133" t="s">
        <v>247</v>
      </c>
      <c r="E37" s="135">
        <f>F37</f>
        <v>6765</v>
      </c>
      <c r="F37" s="135">
        <v>6765</v>
      </c>
      <c r="G37" s="134">
        <v>0</v>
      </c>
      <c r="H37" s="134">
        <v>0</v>
      </c>
      <c r="I37" s="134">
        <v>0</v>
      </c>
      <c r="J37" s="133" t="s">
        <v>79</v>
      </c>
      <c r="K37" s="132">
        <v>0</v>
      </c>
      <c r="L37" s="131" t="s">
        <v>71</v>
      </c>
    </row>
    <row r="38" spans="1:12" ht="68.25" customHeight="1">
      <c r="A38" s="136" t="s">
        <v>251</v>
      </c>
      <c r="B38" s="136">
        <v>700</v>
      </c>
      <c r="C38" s="136">
        <v>70005</v>
      </c>
      <c r="D38" s="137" t="s">
        <v>536</v>
      </c>
      <c r="E38" s="135">
        <f>F38</f>
        <v>689820</v>
      </c>
      <c r="F38" s="135">
        <v>689820</v>
      </c>
      <c r="G38" s="134">
        <v>0</v>
      </c>
      <c r="H38" s="134">
        <v>0</v>
      </c>
      <c r="I38" s="134">
        <v>0</v>
      </c>
      <c r="J38" s="133" t="s">
        <v>79</v>
      </c>
      <c r="K38" s="132">
        <v>0</v>
      </c>
      <c r="L38" s="131" t="s">
        <v>71</v>
      </c>
    </row>
    <row r="39" spans="1:12" ht="67.5" customHeight="1">
      <c r="A39" s="136" t="s">
        <v>254</v>
      </c>
      <c r="B39" s="136">
        <v>750</v>
      </c>
      <c r="C39" s="136">
        <v>75020</v>
      </c>
      <c r="D39" s="137" t="s">
        <v>249</v>
      </c>
      <c r="E39" s="135">
        <f>F39</f>
        <v>15000</v>
      </c>
      <c r="F39" s="135">
        <v>15000</v>
      </c>
      <c r="G39" s="134">
        <v>0</v>
      </c>
      <c r="H39" s="134">
        <v>0</v>
      </c>
      <c r="I39" s="134">
        <v>0</v>
      </c>
      <c r="J39" s="133" t="s">
        <v>79</v>
      </c>
      <c r="K39" s="132">
        <v>0</v>
      </c>
      <c r="L39" s="131" t="s">
        <v>71</v>
      </c>
    </row>
    <row r="40" spans="1:12" ht="63.75" customHeight="1">
      <c r="A40" s="136" t="s">
        <v>257</v>
      </c>
      <c r="B40" s="136">
        <v>801</v>
      </c>
      <c r="C40" s="136">
        <v>80195</v>
      </c>
      <c r="D40" s="137" t="s">
        <v>265</v>
      </c>
      <c r="E40" s="135">
        <f>F40</f>
        <v>540463</v>
      </c>
      <c r="F40" s="135">
        <v>540463</v>
      </c>
      <c r="G40" s="134">
        <v>0</v>
      </c>
      <c r="H40" s="134">
        <v>0</v>
      </c>
      <c r="I40" s="134">
        <v>0</v>
      </c>
      <c r="J40" s="133" t="s">
        <v>79</v>
      </c>
      <c r="K40" s="132">
        <v>0</v>
      </c>
      <c r="L40" s="131" t="s">
        <v>264</v>
      </c>
    </row>
    <row r="41" spans="1:12" ht="41.25" customHeight="1">
      <c r="A41" s="136" t="s">
        <v>349</v>
      </c>
      <c r="B41" s="136">
        <v>801</v>
      </c>
      <c r="C41" s="136">
        <v>80195</v>
      </c>
      <c r="D41" s="137" t="s">
        <v>355</v>
      </c>
      <c r="E41" s="135">
        <f>F41</f>
        <v>57036</v>
      </c>
      <c r="F41" s="135">
        <v>57036</v>
      </c>
      <c r="G41" s="134">
        <v>0</v>
      </c>
      <c r="H41" s="134">
        <v>0</v>
      </c>
      <c r="I41" s="134">
        <v>0</v>
      </c>
      <c r="J41" s="133" t="s">
        <v>79</v>
      </c>
      <c r="K41" s="132">
        <v>0</v>
      </c>
      <c r="L41" s="131" t="s">
        <v>278</v>
      </c>
    </row>
    <row r="42" spans="1:12" ht="78.75" customHeight="1">
      <c r="A42" s="144" t="s">
        <v>358</v>
      </c>
      <c r="B42" s="144">
        <v>852</v>
      </c>
      <c r="C42" s="144">
        <v>85202</v>
      </c>
      <c r="D42" s="199" t="s">
        <v>252</v>
      </c>
      <c r="E42" s="142">
        <v>228700</v>
      </c>
      <c r="F42" s="141">
        <v>93700</v>
      </c>
      <c r="G42" s="134">
        <v>0</v>
      </c>
      <c r="H42" s="141">
        <v>0</v>
      </c>
      <c r="I42" s="141">
        <v>0</v>
      </c>
      <c r="J42" s="140" t="s">
        <v>354</v>
      </c>
      <c r="K42" s="139">
        <v>0</v>
      </c>
      <c r="L42" s="138" t="s">
        <v>253</v>
      </c>
    </row>
    <row r="43" spans="1:12" ht="51" customHeight="1">
      <c r="A43" s="144" t="s">
        <v>359</v>
      </c>
      <c r="B43" s="144">
        <v>852</v>
      </c>
      <c r="C43" s="144">
        <v>85202</v>
      </c>
      <c r="D43" s="143" t="s">
        <v>351</v>
      </c>
      <c r="E43" s="142">
        <v>18000</v>
      </c>
      <c r="F43" s="141">
        <v>18000</v>
      </c>
      <c r="G43" s="134">
        <v>0</v>
      </c>
      <c r="H43" s="141">
        <v>0</v>
      </c>
      <c r="I43" s="141">
        <v>0</v>
      </c>
      <c r="J43" s="140" t="s">
        <v>221</v>
      </c>
      <c r="K43" s="139">
        <v>0</v>
      </c>
      <c r="L43" s="138" t="s">
        <v>350</v>
      </c>
    </row>
    <row r="44" spans="1:12" ht="49.5" customHeight="1">
      <c r="A44" s="136" t="s">
        <v>362</v>
      </c>
      <c r="B44" s="136">
        <v>853</v>
      </c>
      <c r="C44" s="136">
        <v>85333</v>
      </c>
      <c r="D44" s="137" t="s">
        <v>255</v>
      </c>
      <c r="E44" s="135">
        <v>95000</v>
      </c>
      <c r="F44" s="135">
        <v>95000</v>
      </c>
      <c r="G44" s="134">
        <v>0</v>
      </c>
      <c r="H44" s="134">
        <v>0</v>
      </c>
      <c r="I44" s="134">
        <v>0</v>
      </c>
      <c r="J44" s="133" t="s">
        <v>221</v>
      </c>
      <c r="K44" s="132">
        <v>0</v>
      </c>
      <c r="L44" s="131" t="s">
        <v>256</v>
      </c>
    </row>
    <row r="45" spans="1:12" ht="60" customHeight="1">
      <c r="A45" s="136" t="s">
        <v>532</v>
      </c>
      <c r="B45" s="136">
        <v>854</v>
      </c>
      <c r="C45" s="136">
        <v>85403</v>
      </c>
      <c r="D45" s="133" t="s">
        <v>258</v>
      </c>
      <c r="E45" s="135">
        <v>122795</v>
      </c>
      <c r="F45" s="135">
        <v>122795</v>
      </c>
      <c r="G45" s="134">
        <v>0</v>
      </c>
      <c r="H45" s="134">
        <v>0</v>
      </c>
      <c r="I45" s="134">
        <v>0</v>
      </c>
      <c r="J45" s="133" t="s">
        <v>221</v>
      </c>
      <c r="K45" s="132">
        <v>0</v>
      </c>
      <c r="L45" s="131" t="s">
        <v>259</v>
      </c>
    </row>
    <row r="46" spans="1:12" ht="117" customHeight="1">
      <c r="A46" s="136" t="s">
        <v>533</v>
      </c>
      <c r="B46" s="136">
        <v>854</v>
      </c>
      <c r="C46" s="136">
        <v>85410</v>
      </c>
      <c r="D46" s="133" t="s">
        <v>348</v>
      </c>
      <c r="E46" s="135">
        <f>F46</f>
        <v>102980</v>
      </c>
      <c r="F46" s="135">
        <v>102980</v>
      </c>
      <c r="G46" s="134">
        <v>0</v>
      </c>
      <c r="H46" s="134">
        <v>0</v>
      </c>
      <c r="I46" s="134">
        <v>0</v>
      </c>
      <c r="J46" s="133" t="s">
        <v>79</v>
      </c>
      <c r="K46" s="132">
        <v>0</v>
      </c>
      <c r="L46" s="131" t="s">
        <v>264</v>
      </c>
    </row>
    <row r="47" spans="1:12" ht="80.25" customHeight="1">
      <c r="A47" s="136" t="s">
        <v>534</v>
      </c>
      <c r="B47" s="136">
        <v>854</v>
      </c>
      <c r="C47" s="136">
        <v>85410</v>
      </c>
      <c r="D47" s="133" t="s">
        <v>263</v>
      </c>
      <c r="E47" s="135">
        <v>151290</v>
      </c>
      <c r="F47" s="135">
        <v>151290</v>
      </c>
      <c r="G47" s="134"/>
      <c r="H47" s="134"/>
      <c r="I47" s="134"/>
      <c r="J47" s="133" t="s">
        <v>79</v>
      </c>
      <c r="K47" s="132">
        <v>0</v>
      </c>
      <c r="L47" s="131" t="s">
        <v>71</v>
      </c>
    </row>
    <row r="48" spans="1:12" ht="57" customHeight="1">
      <c r="A48" s="136" t="s">
        <v>537</v>
      </c>
      <c r="B48" s="136">
        <v>855</v>
      </c>
      <c r="C48" s="136">
        <v>85510</v>
      </c>
      <c r="D48" s="133" t="s">
        <v>364</v>
      </c>
      <c r="E48" s="135">
        <v>116730</v>
      </c>
      <c r="F48" s="135">
        <v>116730</v>
      </c>
      <c r="G48" s="134"/>
      <c r="H48" s="134"/>
      <c r="I48" s="134"/>
      <c r="J48" s="133" t="s">
        <v>79</v>
      </c>
      <c r="K48" s="132">
        <v>0</v>
      </c>
      <c r="L48" s="131" t="s">
        <v>363</v>
      </c>
    </row>
    <row r="49" spans="1:12" ht="37.5" customHeight="1">
      <c r="A49" s="262" t="s">
        <v>260</v>
      </c>
      <c r="B49" s="262"/>
      <c r="C49" s="262"/>
      <c r="D49" s="262"/>
      <c r="E49" s="130">
        <f>SUM(E10:E48)</f>
        <v>10316083</v>
      </c>
      <c r="F49" s="130">
        <f>SUM(F10:F48)</f>
        <v>8212684</v>
      </c>
      <c r="G49" s="129">
        <f>SUM(G10:G48)</f>
        <v>0</v>
      </c>
      <c r="H49" s="129">
        <f>SUM(H10:H48)</f>
        <v>0</v>
      </c>
      <c r="I49" s="129">
        <f>SUM(I10:I48)</f>
        <v>0</v>
      </c>
      <c r="J49" s="198">
        <v>1303399</v>
      </c>
      <c r="K49" s="129">
        <f>SUM(K10:K48)</f>
        <v>800000</v>
      </c>
      <c r="L49" s="128" t="s">
        <v>68</v>
      </c>
    </row>
    <row r="50" spans="1:12" ht="16.5" customHeight="1">
      <c r="A50" s="200"/>
      <c r="B50" s="200"/>
      <c r="C50" s="200"/>
      <c r="D50" s="200"/>
      <c r="E50" s="201"/>
      <c r="F50" s="200"/>
      <c r="G50" s="200"/>
      <c r="H50" s="200"/>
      <c r="I50" s="200"/>
      <c r="J50" s="200"/>
      <c r="K50" s="200"/>
      <c r="L50" s="200"/>
    </row>
    <row r="51" spans="1:12" ht="12.75">
      <c r="A51" s="200" t="s">
        <v>261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</row>
    <row r="52" spans="1:12" ht="12.75">
      <c r="A52" s="200" t="s">
        <v>65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</row>
    <row r="53" spans="1:12" ht="12.75">
      <c r="A53" s="127" t="s">
        <v>64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</row>
    <row r="54" spans="1:12" ht="12.75">
      <c r="A54" s="127" t="s">
        <v>262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</row>
    <row r="55" spans="1:12" ht="12.75">
      <c r="A55" s="127" t="s">
        <v>62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9" ht="12.75">
      <c r="E59" s="68"/>
    </row>
  </sheetData>
  <sheetProtection selectLockedCells="1" selectUnlockedCells="1"/>
  <mergeCells count="17">
    <mergeCell ref="A49:D49"/>
    <mergeCell ref="F5:F8"/>
    <mergeCell ref="G5:G8"/>
    <mergeCell ref="H5:H8"/>
    <mergeCell ref="J5:J8"/>
    <mergeCell ref="K5:K8"/>
    <mergeCell ref="I6:I8"/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</mergeCells>
  <printOptions horizontalCentered="1"/>
  <pageMargins left="0.5118055555555555" right="0.39375" top="0.9840277777777777" bottom="0.7875" header="0.5118055555555555" footer="0.5118055555555555"/>
  <pageSetup horizontalDpi="600" verticalDpi="600" orientation="portrait" paperSize="9" scale="97" r:id="rId1"/>
  <headerFooter alignWithMargins="0">
    <oddHeader>&amp;R&amp;9Załącznik nr &amp;A
do uchwały Rady Powiatu w Opatowie nr LXXXIII.70.2023 
z dnia 27 września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E10" sqref="E10"/>
    </sheetView>
  </sheetViews>
  <sheetFormatPr defaultColWidth="9.33203125" defaultRowHeight="11.25"/>
  <cols>
    <col min="1" max="1" width="9.33203125" style="1" customWidth="1"/>
    <col min="2" max="2" width="69.33203125" style="1" customWidth="1"/>
    <col min="3" max="3" width="18" style="1" customWidth="1"/>
    <col min="4" max="4" width="19.5" style="1" customWidth="1"/>
    <col min="5" max="16384" width="9.33203125" style="1" customWidth="1"/>
  </cols>
  <sheetData>
    <row r="1" spans="1:4" ht="12.75">
      <c r="A1" s="65"/>
      <c r="B1" s="65"/>
      <c r="C1" s="65"/>
      <c r="D1" s="65"/>
    </row>
    <row r="2" spans="1:4" ht="18.75">
      <c r="A2" s="268" t="s">
        <v>212</v>
      </c>
      <c r="B2" s="268"/>
      <c r="C2" s="268"/>
      <c r="D2" s="268"/>
    </row>
    <row r="3" spans="1:4" ht="12.75">
      <c r="A3" s="64"/>
      <c r="B3" s="2"/>
      <c r="C3" s="2"/>
      <c r="D3" s="2"/>
    </row>
    <row r="4" spans="1:8" ht="12.75">
      <c r="A4" s="2"/>
      <c r="B4" s="2"/>
      <c r="C4" s="2"/>
      <c r="D4" s="63" t="s">
        <v>0</v>
      </c>
      <c r="H4" s="62"/>
    </row>
    <row r="5" spans="1:4" ht="12.75" customHeight="1">
      <c r="A5" s="269" t="s">
        <v>28</v>
      </c>
      <c r="B5" s="269" t="s">
        <v>211</v>
      </c>
      <c r="C5" s="270" t="s">
        <v>210</v>
      </c>
      <c r="D5" s="271" t="s">
        <v>209</v>
      </c>
    </row>
    <row r="6" spans="1:4" ht="12.75">
      <c r="A6" s="269"/>
      <c r="B6" s="269"/>
      <c r="C6" s="269"/>
      <c r="D6" s="271"/>
    </row>
    <row r="7" spans="1:4" ht="12.75">
      <c r="A7" s="269"/>
      <c r="B7" s="269"/>
      <c r="C7" s="269"/>
      <c r="D7" s="271"/>
    </row>
    <row r="8" spans="1:4" ht="12.75">
      <c r="A8" s="48">
        <v>1</v>
      </c>
      <c r="B8" s="48">
        <v>2</v>
      </c>
      <c r="C8" s="48">
        <v>3</v>
      </c>
      <c r="D8" s="48">
        <v>4</v>
      </c>
    </row>
    <row r="9" spans="1:4" ht="12.75" customHeight="1">
      <c r="A9" s="272" t="s">
        <v>208</v>
      </c>
      <c r="B9" s="272"/>
      <c r="C9" s="48"/>
      <c r="D9" s="214">
        <f>SUM(D10:D28)</f>
        <v>25487246.349999998</v>
      </c>
    </row>
    <row r="10" spans="1:4" ht="12.75">
      <c r="A10" s="52" t="s">
        <v>29</v>
      </c>
      <c r="B10" s="61" t="s">
        <v>207</v>
      </c>
      <c r="C10" s="48" t="s">
        <v>205</v>
      </c>
      <c r="D10" s="57">
        <v>0</v>
      </c>
    </row>
    <row r="11" spans="1:4" ht="22.5">
      <c r="A11" s="59" t="s">
        <v>175</v>
      </c>
      <c r="B11" s="49" t="s">
        <v>199</v>
      </c>
      <c r="C11" s="60" t="s">
        <v>205</v>
      </c>
      <c r="D11" s="57">
        <v>0</v>
      </c>
    </row>
    <row r="12" spans="1:4" ht="12.75">
      <c r="A12" s="52" t="s">
        <v>31</v>
      </c>
      <c r="B12" s="54" t="s">
        <v>206</v>
      </c>
      <c r="C12" s="48" t="s">
        <v>205</v>
      </c>
      <c r="D12" s="57">
        <v>0</v>
      </c>
    </row>
    <row r="13" spans="1:4" ht="22.5">
      <c r="A13" s="52" t="s">
        <v>32</v>
      </c>
      <c r="B13" s="49" t="s">
        <v>204</v>
      </c>
      <c r="C13" s="48" t="s">
        <v>203</v>
      </c>
      <c r="D13" s="57">
        <v>0</v>
      </c>
    </row>
    <row r="14" spans="1:4" ht="22.5">
      <c r="A14" s="52" t="s">
        <v>33</v>
      </c>
      <c r="B14" s="49" t="s">
        <v>202</v>
      </c>
      <c r="C14" s="48" t="s">
        <v>201</v>
      </c>
      <c r="D14" s="57">
        <v>0</v>
      </c>
    </row>
    <row r="15" spans="1:4" ht="12.75">
      <c r="A15" s="52" t="s">
        <v>34</v>
      </c>
      <c r="B15" s="49" t="s">
        <v>200</v>
      </c>
      <c r="C15" s="48" t="s">
        <v>198</v>
      </c>
      <c r="D15" s="57">
        <v>0</v>
      </c>
    </row>
    <row r="16" spans="1:4" ht="22.5">
      <c r="A16" s="52" t="s">
        <v>166</v>
      </c>
      <c r="B16" s="49" t="s">
        <v>199</v>
      </c>
      <c r="C16" s="48" t="s">
        <v>198</v>
      </c>
      <c r="D16" s="57">
        <v>0</v>
      </c>
    </row>
    <row r="17" spans="1:4" ht="12.75">
      <c r="A17" s="52" t="s">
        <v>35</v>
      </c>
      <c r="B17" s="54" t="s">
        <v>197</v>
      </c>
      <c r="C17" s="48" t="s">
        <v>194</v>
      </c>
      <c r="D17" s="57">
        <v>0</v>
      </c>
    </row>
    <row r="18" spans="1:4" ht="22.5">
      <c r="A18" s="52" t="s">
        <v>162</v>
      </c>
      <c r="B18" s="49" t="s">
        <v>196</v>
      </c>
      <c r="C18" s="48" t="s">
        <v>194</v>
      </c>
      <c r="D18" s="57">
        <v>0</v>
      </c>
    </row>
    <row r="19" spans="1:4" ht="22.5">
      <c r="A19" s="52" t="s">
        <v>120</v>
      </c>
      <c r="B19" s="49" t="s">
        <v>195</v>
      </c>
      <c r="C19" s="48" t="s">
        <v>194</v>
      </c>
      <c r="D19" s="57">
        <v>0</v>
      </c>
    </row>
    <row r="20" spans="1:4" ht="22.5">
      <c r="A20" s="59" t="s">
        <v>118</v>
      </c>
      <c r="B20" s="54" t="s">
        <v>193</v>
      </c>
      <c r="C20" s="58" t="s">
        <v>192</v>
      </c>
      <c r="D20" s="57">
        <v>0</v>
      </c>
    </row>
    <row r="21" spans="1:4" ht="22.5">
      <c r="A21" s="52" t="s">
        <v>116</v>
      </c>
      <c r="B21" s="54" t="s">
        <v>191</v>
      </c>
      <c r="C21" s="48" t="s">
        <v>190</v>
      </c>
      <c r="D21" s="125">
        <v>24480775.4</v>
      </c>
    </row>
    <row r="22" spans="1:4" ht="12.75">
      <c r="A22" s="52" t="s">
        <v>114</v>
      </c>
      <c r="B22" s="54" t="s">
        <v>189</v>
      </c>
      <c r="C22" s="48" t="s">
        <v>188</v>
      </c>
      <c r="D22" s="57">
        <v>0</v>
      </c>
    </row>
    <row r="23" spans="1:4" ht="12.75">
      <c r="A23" s="52" t="s">
        <v>111</v>
      </c>
      <c r="B23" s="51" t="s">
        <v>187</v>
      </c>
      <c r="C23" s="48" t="s">
        <v>186</v>
      </c>
      <c r="D23" s="57">
        <v>0</v>
      </c>
    </row>
    <row r="24" spans="1:4" ht="33.75">
      <c r="A24" s="52" t="s">
        <v>107</v>
      </c>
      <c r="B24" s="54" t="s">
        <v>185</v>
      </c>
      <c r="C24" s="53" t="s">
        <v>184</v>
      </c>
      <c r="D24" s="125">
        <v>1006470.95</v>
      </c>
    </row>
    <row r="25" spans="1:4" ht="33.75">
      <c r="A25" s="52" t="s">
        <v>105</v>
      </c>
      <c r="B25" s="54" t="s">
        <v>183</v>
      </c>
      <c r="C25" s="53" t="s">
        <v>182</v>
      </c>
      <c r="D25" s="47">
        <v>0</v>
      </c>
    </row>
    <row r="26" spans="1:4" ht="12.75">
      <c r="A26" s="52" t="s">
        <v>103</v>
      </c>
      <c r="B26" s="56" t="s">
        <v>181</v>
      </c>
      <c r="C26" s="48" t="s">
        <v>153</v>
      </c>
      <c r="D26" s="47">
        <v>0</v>
      </c>
    </row>
    <row r="27" spans="1:4" ht="12.75">
      <c r="A27" s="52" t="s">
        <v>100</v>
      </c>
      <c r="B27" s="56" t="s">
        <v>180</v>
      </c>
      <c r="C27" s="48" t="s">
        <v>179</v>
      </c>
      <c r="D27" s="47">
        <v>0</v>
      </c>
    </row>
    <row r="28" spans="1:4" ht="12.75">
      <c r="A28" s="52" t="s">
        <v>97</v>
      </c>
      <c r="B28" s="49" t="s">
        <v>178</v>
      </c>
      <c r="C28" s="48" t="s">
        <v>151</v>
      </c>
      <c r="D28" s="47">
        <v>0</v>
      </c>
    </row>
    <row r="29" spans="1:4" ht="12.75" customHeight="1">
      <c r="A29" s="267" t="s">
        <v>177</v>
      </c>
      <c r="B29" s="267"/>
      <c r="C29" s="48"/>
      <c r="D29" s="55">
        <f>SUM(D30:D36)</f>
        <v>0</v>
      </c>
    </row>
    <row r="30" spans="1:4" ht="12.75">
      <c r="A30" s="52" t="s">
        <v>29</v>
      </c>
      <c r="B30" s="51" t="s">
        <v>176</v>
      </c>
      <c r="C30" s="48" t="s">
        <v>173</v>
      </c>
      <c r="D30" s="47">
        <v>0</v>
      </c>
    </row>
    <row r="31" spans="1:4" ht="22.5">
      <c r="A31" s="52" t="s">
        <v>175</v>
      </c>
      <c r="B31" s="49" t="s">
        <v>165</v>
      </c>
      <c r="C31" s="48" t="s">
        <v>173</v>
      </c>
      <c r="D31" s="47">
        <v>0</v>
      </c>
    </row>
    <row r="32" spans="1:4" ht="12.75">
      <c r="A32" s="52" t="s">
        <v>31</v>
      </c>
      <c r="B32" s="51" t="s">
        <v>174</v>
      </c>
      <c r="C32" s="48" t="s">
        <v>173</v>
      </c>
      <c r="D32" s="47">
        <v>0</v>
      </c>
    </row>
    <row r="33" spans="1:4" ht="22.5">
      <c r="A33" s="52" t="s">
        <v>172</v>
      </c>
      <c r="B33" s="49" t="s">
        <v>171</v>
      </c>
      <c r="C33" s="48" t="s">
        <v>170</v>
      </c>
      <c r="D33" s="47">
        <v>0</v>
      </c>
    </row>
    <row r="34" spans="1:4" ht="22.5">
      <c r="A34" s="52" t="s">
        <v>33</v>
      </c>
      <c r="B34" s="49" t="s">
        <v>169</v>
      </c>
      <c r="C34" s="48" t="s">
        <v>168</v>
      </c>
      <c r="D34" s="47">
        <v>0</v>
      </c>
    </row>
    <row r="35" spans="1:4" ht="12.75">
      <c r="A35" s="52" t="s">
        <v>34</v>
      </c>
      <c r="B35" s="49" t="s">
        <v>167</v>
      </c>
      <c r="C35" s="48" t="s">
        <v>164</v>
      </c>
      <c r="D35" s="47">
        <v>0</v>
      </c>
    </row>
    <row r="36" spans="1:4" ht="22.5">
      <c r="A36" s="52" t="s">
        <v>166</v>
      </c>
      <c r="B36" s="49" t="s">
        <v>165</v>
      </c>
      <c r="C36" s="48" t="s">
        <v>164</v>
      </c>
      <c r="D36" s="47">
        <v>0</v>
      </c>
    </row>
    <row r="37" spans="1:4" ht="12.75">
      <c r="A37" s="52" t="s">
        <v>35</v>
      </c>
      <c r="B37" s="54" t="s">
        <v>163</v>
      </c>
      <c r="C37" s="48" t="s">
        <v>159</v>
      </c>
      <c r="D37" s="47">
        <v>0</v>
      </c>
    </row>
    <row r="38" spans="1:4" ht="22.5">
      <c r="A38" s="52" t="s">
        <v>162</v>
      </c>
      <c r="B38" s="49" t="s">
        <v>161</v>
      </c>
      <c r="C38" s="48" t="s">
        <v>159</v>
      </c>
      <c r="D38" s="47">
        <v>0</v>
      </c>
    </row>
    <row r="39" spans="1:4" ht="22.5">
      <c r="A39" s="52" t="s">
        <v>120</v>
      </c>
      <c r="B39" s="49" t="s">
        <v>160</v>
      </c>
      <c r="C39" s="48" t="s">
        <v>159</v>
      </c>
      <c r="D39" s="47">
        <v>0</v>
      </c>
    </row>
    <row r="40" spans="1:4" ht="12.75">
      <c r="A40" s="52" t="s">
        <v>118</v>
      </c>
      <c r="B40" s="54" t="s">
        <v>158</v>
      </c>
      <c r="C40" s="53" t="s">
        <v>157</v>
      </c>
      <c r="D40" s="47">
        <v>0</v>
      </c>
    </row>
    <row r="41" spans="1:4" ht="12.75">
      <c r="A41" s="52" t="s">
        <v>116</v>
      </c>
      <c r="B41" s="51" t="s">
        <v>156</v>
      </c>
      <c r="C41" s="48" t="s">
        <v>155</v>
      </c>
      <c r="D41" s="47">
        <v>0</v>
      </c>
    </row>
    <row r="42" spans="1:4" ht="12.75">
      <c r="A42" s="50" t="s">
        <v>114</v>
      </c>
      <c r="B42" s="51" t="s">
        <v>154</v>
      </c>
      <c r="C42" s="48" t="s">
        <v>153</v>
      </c>
      <c r="D42" s="47">
        <v>0</v>
      </c>
    </row>
    <row r="43" spans="1:4" ht="12.75">
      <c r="A43" s="50" t="s">
        <v>111</v>
      </c>
      <c r="B43" s="49" t="s">
        <v>152</v>
      </c>
      <c r="C43" s="48" t="s">
        <v>151</v>
      </c>
      <c r="D43" s="47">
        <v>0</v>
      </c>
    </row>
    <row r="44" spans="1:4" ht="12.75">
      <c r="A44" s="46"/>
      <c r="B44" s="46"/>
      <c r="C44" s="46"/>
      <c r="D44" s="46"/>
    </row>
    <row r="45" spans="1:4" ht="12.75">
      <c r="A45" s="46"/>
      <c r="B45" s="46"/>
      <c r="C45" s="46"/>
      <c r="D45" s="46"/>
    </row>
    <row r="53" spans="1:4" ht="12.75">
      <c r="A53" s="45"/>
      <c r="B53" s="45"/>
      <c r="C53" s="45"/>
      <c r="D53" s="45"/>
    </row>
    <row r="54" spans="1:4" ht="12.75">
      <c r="A54" s="45"/>
      <c r="B54" s="45"/>
      <c r="C54" s="45"/>
      <c r="D54" s="45"/>
    </row>
    <row r="55" spans="1:4" ht="12.75">
      <c r="A55" s="45"/>
      <c r="B55" s="45"/>
      <c r="C55" s="45"/>
      <c r="D55" s="45"/>
    </row>
    <row r="56" spans="1:4" ht="12.75">
      <c r="A56" s="45"/>
      <c r="B56" s="45"/>
      <c r="C56" s="45"/>
      <c r="D56" s="45"/>
    </row>
    <row r="57" spans="1:4" ht="12.75">
      <c r="A57" s="45"/>
      <c r="B57" s="45"/>
      <c r="C57" s="45"/>
      <c r="D57" s="45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6" r:id="rId1"/>
  <headerFooter alignWithMargins="0">
    <oddHeader>&amp;RZałącznik nr &amp;A
do uchwały Rady Powiatu w Opatowie nr LXXXIII.70.2023
z dnia 27 września 2023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39"/>
  <sheetViews>
    <sheetView view="pageLayout" zoomScaleNormal="90" workbookViewId="0" topLeftCell="A1">
      <selection activeCell="Q5" sqref="Q5"/>
    </sheetView>
  </sheetViews>
  <sheetFormatPr defaultColWidth="9.33203125" defaultRowHeight="11.25"/>
  <cols>
    <col min="1" max="1" width="5.66015625" style="67" customWidth="1"/>
    <col min="2" max="2" width="11" style="67" customWidth="1"/>
    <col min="3" max="3" width="8.66015625" style="67" customWidth="1"/>
    <col min="4" max="4" width="15" style="67" customWidth="1"/>
    <col min="5" max="5" width="16.83203125" style="67" customWidth="1"/>
    <col min="6" max="6" width="14.16015625" style="67" customWidth="1"/>
    <col min="7" max="7" width="14.33203125" style="67" customWidth="1"/>
    <col min="8" max="8" width="14.5" style="67" customWidth="1"/>
    <col min="9" max="9" width="10.66015625" style="67" customWidth="1"/>
    <col min="10" max="10" width="12.66015625" style="67" customWidth="1"/>
    <col min="11" max="11" width="10.83203125" style="66" customWidth="1"/>
    <col min="12" max="12" width="15" style="66" customWidth="1"/>
    <col min="13" max="14" width="12.33203125" style="66" customWidth="1"/>
    <col min="15" max="15" width="12.16015625" style="66" customWidth="1"/>
    <col min="16" max="16384" width="9.33203125" style="66" customWidth="1"/>
  </cols>
  <sheetData>
    <row r="1" spans="1:17" ht="36" customHeight="1">
      <c r="A1" s="277" t="s">
        <v>277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9"/>
    </row>
    <row r="2" spans="1:16" ht="18.75">
      <c r="A2" s="98"/>
      <c r="B2" s="98"/>
      <c r="C2" s="98"/>
      <c r="D2" s="98"/>
      <c r="E2" s="98"/>
      <c r="F2" s="98"/>
      <c r="G2" s="98"/>
      <c r="H2" s="72"/>
      <c r="I2" s="72"/>
      <c r="J2" s="72"/>
      <c r="K2" s="71"/>
      <c r="L2" s="71"/>
      <c r="M2" s="71"/>
      <c r="N2" s="71"/>
      <c r="O2" s="71"/>
      <c r="P2" s="71"/>
    </row>
    <row r="3" spans="1:16" s="92" customFormat="1" ht="18.75" customHeight="1">
      <c r="A3" s="73"/>
      <c r="B3" s="73"/>
      <c r="C3" s="73"/>
      <c r="D3" s="73"/>
      <c r="E3" s="73"/>
      <c r="F3" s="73"/>
      <c r="G3" s="72"/>
      <c r="H3" s="72"/>
      <c r="I3" s="72"/>
      <c r="J3" s="72"/>
      <c r="K3" s="72"/>
      <c r="L3" s="71"/>
      <c r="M3" s="71"/>
      <c r="N3" s="71"/>
      <c r="O3" s="71"/>
      <c r="P3" s="97" t="s">
        <v>276</v>
      </c>
    </row>
    <row r="4" spans="1:16" s="92" customFormat="1" ht="12.75" customHeight="1">
      <c r="A4" s="278" t="s">
        <v>1</v>
      </c>
      <c r="B4" s="278" t="s">
        <v>2</v>
      </c>
      <c r="C4" s="278" t="s">
        <v>275</v>
      </c>
      <c r="D4" s="278" t="s">
        <v>274</v>
      </c>
      <c r="E4" s="275" t="s">
        <v>273</v>
      </c>
      <c r="F4" s="275" t="s">
        <v>15</v>
      </c>
      <c r="G4" s="275"/>
      <c r="H4" s="275"/>
      <c r="I4" s="275"/>
      <c r="J4" s="275"/>
      <c r="K4" s="275"/>
      <c r="L4" s="275"/>
      <c r="M4" s="275"/>
      <c r="N4" s="275"/>
      <c r="O4" s="275"/>
      <c r="P4" s="275"/>
    </row>
    <row r="5" spans="1:16" s="92" customFormat="1" ht="12.75" customHeight="1">
      <c r="A5" s="278"/>
      <c r="B5" s="278"/>
      <c r="C5" s="278"/>
      <c r="D5" s="278"/>
      <c r="E5" s="275"/>
      <c r="F5" s="275" t="s">
        <v>14</v>
      </c>
      <c r="G5" s="275" t="s">
        <v>15</v>
      </c>
      <c r="H5" s="275"/>
      <c r="I5" s="275"/>
      <c r="J5" s="275"/>
      <c r="K5" s="275"/>
      <c r="L5" s="275" t="s">
        <v>272</v>
      </c>
      <c r="M5" s="274" t="s">
        <v>15</v>
      </c>
      <c r="N5" s="274"/>
      <c r="O5" s="274"/>
      <c r="P5" s="274"/>
    </row>
    <row r="6" spans="1:16" s="92" customFormat="1" ht="25.5" customHeight="1">
      <c r="A6" s="278"/>
      <c r="B6" s="278"/>
      <c r="C6" s="278"/>
      <c r="D6" s="278"/>
      <c r="E6" s="275"/>
      <c r="F6" s="275"/>
      <c r="G6" s="275" t="s">
        <v>271</v>
      </c>
      <c r="H6" s="275"/>
      <c r="I6" s="275" t="s">
        <v>270</v>
      </c>
      <c r="J6" s="275" t="s">
        <v>269</v>
      </c>
      <c r="K6" s="275" t="s">
        <v>268</v>
      </c>
      <c r="L6" s="275"/>
      <c r="M6" s="276" t="s">
        <v>22</v>
      </c>
      <c r="N6" s="96" t="s">
        <v>23</v>
      </c>
      <c r="O6" s="275" t="s">
        <v>24</v>
      </c>
      <c r="P6" s="275" t="s">
        <v>267</v>
      </c>
    </row>
    <row r="7" spans="1:16" s="92" customFormat="1" ht="72">
      <c r="A7" s="278"/>
      <c r="B7" s="278"/>
      <c r="C7" s="278"/>
      <c r="D7" s="278"/>
      <c r="E7" s="275"/>
      <c r="F7" s="275"/>
      <c r="G7" s="95" t="s">
        <v>26</v>
      </c>
      <c r="H7" s="95" t="s">
        <v>266</v>
      </c>
      <c r="I7" s="275"/>
      <c r="J7" s="275"/>
      <c r="K7" s="275"/>
      <c r="L7" s="275"/>
      <c r="M7" s="276"/>
      <c r="N7" s="94" t="s">
        <v>19</v>
      </c>
      <c r="O7" s="275"/>
      <c r="P7" s="275"/>
    </row>
    <row r="8" spans="1:16" s="92" customFormat="1" ht="10.5" customHeigh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  <c r="L8" s="93">
        <v>12</v>
      </c>
      <c r="M8" s="93">
        <v>13</v>
      </c>
      <c r="N8" s="93">
        <v>14</v>
      </c>
      <c r="O8" s="93">
        <v>15</v>
      </c>
      <c r="P8" s="93">
        <v>16</v>
      </c>
    </row>
    <row r="9" spans="1:16" s="92" customFormat="1" ht="12.75">
      <c r="A9" s="85">
        <v>600</v>
      </c>
      <c r="B9" s="90"/>
      <c r="C9" s="84"/>
      <c r="D9" s="89">
        <f aca="true" t="shared" si="0" ref="D9:N9">SUM(D10:D10)</f>
        <v>2041</v>
      </c>
      <c r="E9" s="89">
        <f t="shared" si="0"/>
        <v>2041</v>
      </c>
      <c r="F9" s="89">
        <f t="shared" si="0"/>
        <v>2041</v>
      </c>
      <c r="G9" s="89">
        <f t="shared" si="0"/>
        <v>2041</v>
      </c>
      <c r="H9" s="87">
        <f t="shared" si="0"/>
        <v>0</v>
      </c>
      <c r="I9" s="87">
        <f t="shared" si="0"/>
        <v>0</v>
      </c>
      <c r="J9" s="87">
        <f t="shared" si="0"/>
        <v>0</v>
      </c>
      <c r="K9" s="87">
        <f t="shared" si="0"/>
        <v>0</v>
      </c>
      <c r="L9" s="87">
        <f t="shared" si="0"/>
        <v>0</v>
      </c>
      <c r="M9" s="87">
        <f t="shared" si="0"/>
        <v>0</v>
      </c>
      <c r="N9" s="87">
        <f t="shared" si="0"/>
        <v>0</v>
      </c>
      <c r="O9" s="87">
        <f>O11</f>
        <v>0</v>
      </c>
      <c r="P9" s="87">
        <f>P11</f>
        <v>0</v>
      </c>
    </row>
    <row r="10" spans="1:16" s="92" customFormat="1" ht="12.75">
      <c r="A10" s="80">
        <v>600</v>
      </c>
      <c r="B10" s="79">
        <v>60095</v>
      </c>
      <c r="C10" s="116">
        <v>2110</v>
      </c>
      <c r="D10" s="78">
        <v>2041</v>
      </c>
      <c r="E10" s="78">
        <f>SUM(F10)</f>
        <v>2041</v>
      </c>
      <c r="F10" s="78">
        <f>SUM(G10:H10)</f>
        <v>2041</v>
      </c>
      <c r="G10" s="76">
        <v>2041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f>SUM(O10+Q10+R10)</f>
        <v>0</v>
      </c>
      <c r="O10" s="75">
        <v>0</v>
      </c>
      <c r="P10" s="75">
        <v>0</v>
      </c>
    </row>
    <row r="11" spans="1:16" s="92" customFormat="1" ht="12.75">
      <c r="A11" s="202" t="s">
        <v>10</v>
      </c>
      <c r="B11" s="203"/>
      <c r="C11" s="84"/>
      <c r="D11" s="89">
        <f aca="true" t="shared" si="1" ref="D11:M11">SUM(D12)</f>
        <v>117676</v>
      </c>
      <c r="E11" s="89">
        <f t="shared" si="1"/>
        <v>117676</v>
      </c>
      <c r="F11" s="89">
        <f t="shared" si="1"/>
        <v>117676</v>
      </c>
      <c r="G11" s="89">
        <f t="shared" si="1"/>
        <v>48856</v>
      </c>
      <c r="H11" s="89">
        <f t="shared" si="1"/>
        <v>68820</v>
      </c>
      <c r="I11" s="88">
        <f t="shared" si="1"/>
        <v>0</v>
      </c>
      <c r="J11" s="88">
        <f t="shared" si="1"/>
        <v>0</v>
      </c>
      <c r="K11" s="87">
        <f t="shared" si="1"/>
        <v>0</v>
      </c>
      <c r="L11" s="87">
        <f t="shared" si="1"/>
        <v>0</v>
      </c>
      <c r="M11" s="87">
        <f t="shared" si="1"/>
        <v>0</v>
      </c>
      <c r="N11" s="87">
        <v>0</v>
      </c>
      <c r="O11" s="87">
        <f>SUM(O12)</f>
        <v>0</v>
      </c>
      <c r="P11" s="87">
        <f>SUM(P12)</f>
        <v>0</v>
      </c>
    </row>
    <row r="12" spans="1:18" s="92" customFormat="1" ht="12.75">
      <c r="A12" s="80">
        <v>700</v>
      </c>
      <c r="B12" s="79">
        <v>70005</v>
      </c>
      <c r="C12" s="116">
        <v>2110</v>
      </c>
      <c r="D12" s="78">
        <v>117676</v>
      </c>
      <c r="E12" s="78">
        <f>SUM(F12)</f>
        <v>117676</v>
      </c>
      <c r="F12" s="78">
        <f>SUM(G12:H12)</f>
        <v>117676</v>
      </c>
      <c r="G12" s="76">
        <v>48856</v>
      </c>
      <c r="H12" s="76">
        <v>68820</v>
      </c>
      <c r="I12" s="77">
        <v>0</v>
      </c>
      <c r="J12" s="77">
        <v>0</v>
      </c>
      <c r="K12" s="75">
        <v>0</v>
      </c>
      <c r="L12" s="75">
        <v>0</v>
      </c>
      <c r="M12" s="75">
        <v>0</v>
      </c>
      <c r="N12" s="75">
        <f>SUM(O12+Q12+R12)</f>
        <v>0</v>
      </c>
      <c r="O12" s="75">
        <v>0</v>
      </c>
      <c r="P12" s="75">
        <v>0</v>
      </c>
      <c r="Q12" s="86"/>
      <c r="R12" s="86"/>
    </row>
    <row r="13" spans="1:16" s="92" customFormat="1" ht="12.75">
      <c r="A13" s="85">
        <v>710</v>
      </c>
      <c r="B13" s="90"/>
      <c r="C13" s="84"/>
      <c r="D13" s="89">
        <f aca="true" t="shared" si="2" ref="D13:P13">SUM(D14:D15)</f>
        <v>929100</v>
      </c>
      <c r="E13" s="89">
        <f t="shared" si="2"/>
        <v>929100</v>
      </c>
      <c r="F13" s="89">
        <f t="shared" si="2"/>
        <v>929100</v>
      </c>
      <c r="G13" s="89">
        <f t="shared" si="2"/>
        <v>696589</v>
      </c>
      <c r="H13" s="89">
        <f t="shared" si="2"/>
        <v>232201</v>
      </c>
      <c r="I13" s="88">
        <f t="shared" si="2"/>
        <v>0</v>
      </c>
      <c r="J13" s="89">
        <f t="shared" si="2"/>
        <v>310</v>
      </c>
      <c r="K13" s="87">
        <f t="shared" si="2"/>
        <v>0</v>
      </c>
      <c r="L13" s="87">
        <f t="shared" si="2"/>
        <v>0</v>
      </c>
      <c r="M13" s="87">
        <f t="shared" si="2"/>
        <v>0</v>
      </c>
      <c r="N13" s="87">
        <f t="shared" si="2"/>
        <v>0</v>
      </c>
      <c r="O13" s="87">
        <f t="shared" si="2"/>
        <v>0</v>
      </c>
      <c r="P13" s="87">
        <f t="shared" si="2"/>
        <v>0</v>
      </c>
    </row>
    <row r="14" spans="1:18" s="92" customFormat="1" ht="12.75">
      <c r="A14" s="80">
        <v>710</v>
      </c>
      <c r="B14" s="79">
        <v>71012</v>
      </c>
      <c r="C14" s="116">
        <v>2110</v>
      </c>
      <c r="D14" s="78">
        <v>364000</v>
      </c>
      <c r="E14" s="78">
        <f>SUM(N14+F14)</f>
        <v>364000</v>
      </c>
      <c r="F14" s="78">
        <f>SUM(G14:K14)</f>
        <v>364000</v>
      </c>
      <c r="G14" s="76">
        <v>210000</v>
      </c>
      <c r="H14" s="76">
        <v>154000</v>
      </c>
      <c r="I14" s="77">
        <v>0</v>
      </c>
      <c r="J14" s="77">
        <v>0</v>
      </c>
      <c r="K14" s="75">
        <v>0</v>
      </c>
      <c r="L14" s="75">
        <v>0</v>
      </c>
      <c r="M14" s="75">
        <v>0</v>
      </c>
      <c r="N14" s="75">
        <f>SUM(O14+Q14+R14)</f>
        <v>0</v>
      </c>
      <c r="O14" s="75">
        <v>0</v>
      </c>
      <c r="P14" s="75">
        <v>0</v>
      </c>
      <c r="Q14" s="86"/>
      <c r="R14" s="86"/>
    </row>
    <row r="15" spans="1:16" s="92" customFormat="1" ht="12.75">
      <c r="A15" s="80">
        <v>710</v>
      </c>
      <c r="B15" s="79">
        <v>71015</v>
      </c>
      <c r="C15" s="116">
        <v>2110</v>
      </c>
      <c r="D15" s="78">
        <v>565100</v>
      </c>
      <c r="E15" s="78">
        <f>SUM(F15)</f>
        <v>565100</v>
      </c>
      <c r="F15" s="78">
        <f>SUM(G15:J15)</f>
        <v>565100</v>
      </c>
      <c r="G15" s="76">
        <v>486589</v>
      </c>
      <c r="H15" s="76">
        <v>78201</v>
      </c>
      <c r="I15" s="77">
        <v>0</v>
      </c>
      <c r="J15" s="76">
        <v>310</v>
      </c>
      <c r="K15" s="75">
        <v>0</v>
      </c>
      <c r="L15" s="75">
        <v>0</v>
      </c>
      <c r="M15" s="75">
        <v>0</v>
      </c>
      <c r="N15" s="75">
        <f>SUM(O15+Q15+R15)</f>
        <v>0</v>
      </c>
      <c r="O15" s="75">
        <v>0</v>
      </c>
      <c r="P15" s="75">
        <v>0</v>
      </c>
    </row>
    <row r="16" spans="1:16" s="92" customFormat="1" ht="12.75">
      <c r="A16" s="85">
        <v>752</v>
      </c>
      <c r="B16" s="90"/>
      <c r="C16" s="84"/>
      <c r="D16" s="89">
        <f aca="true" t="shared" si="3" ref="D16:P16">SUM(D17:D17)</f>
        <v>27803</v>
      </c>
      <c r="E16" s="89">
        <f t="shared" si="3"/>
        <v>27803</v>
      </c>
      <c r="F16" s="89">
        <f t="shared" si="3"/>
        <v>27803</v>
      </c>
      <c r="G16" s="89">
        <f t="shared" si="3"/>
        <v>20516.32</v>
      </c>
      <c r="H16" s="89">
        <f t="shared" si="3"/>
        <v>7286.68</v>
      </c>
      <c r="I16" s="88">
        <f t="shared" si="3"/>
        <v>0</v>
      </c>
      <c r="J16" s="88">
        <f t="shared" si="3"/>
        <v>0</v>
      </c>
      <c r="K16" s="87">
        <f t="shared" si="3"/>
        <v>0</v>
      </c>
      <c r="L16" s="87">
        <f t="shared" si="3"/>
        <v>0</v>
      </c>
      <c r="M16" s="87">
        <f t="shared" si="3"/>
        <v>0</v>
      </c>
      <c r="N16" s="87">
        <f t="shared" si="3"/>
        <v>0</v>
      </c>
      <c r="O16" s="87">
        <f t="shared" si="3"/>
        <v>0</v>
      </c>
      <c r="P16" s="87">
        <f t="shared" si="3"/>
        <v>0</v>
      </c>
    </row>
    <row r="17" spans="1:16" s="92" customFormat="1" ht="12.75">
      <c r="A17" s="80">
        <v>752</v>
      </c>
      <c r="B17" s="79">
        <v>75224</v>
      </c>
      <c r="C17" s="116">
        <v>2110</v>
      </c>
      <c r="D17" s="78">
        <v>27803</v>
      </c>
      <c r="E17" s="78">
        <f>SUM(F17)</f>
        <v>27803</v>
      </c>
      <c r="F17" s="78">
        <f>SUM(G17:H17)</f>
        <v>27803</v>
      </c>
      <c r="G17" s="76">
        <v>20516.32</v>
      </c>
      <c r="H17" s="76">
        <v>7286.68</v>
      </c>
      <c r="I17" s="77">
        <v>0</v>
      </c>
      <c r="J17" s="77">
        <v>0</v>
      </c>
      <c r="K17" s="75">
        <v>0</v>
      </c>
      <c r="L17" s="75">
        <v>0</v>
      </c>
      <c r="M17" s="75">
        <v>0</v>
      </c>
      <c r="N17" s="75">
        <f>SUM(O17+Q17+R17)</f>
        <v>0</v>
      </c>
      <c r="O17" s="75">
        <v>0</v>
      </c>
      <c r="P17" s="75">
        <v>0</v>
      </c>
    </row>
    <row r="18" spans="1:16" s="91" customFormat="1" ht="14.25" customHeight="1">
      <c r="A18" s="85">
        <v>754</v>
      </c>
      <c r="B18" s="90"/>
      <c r="C18" s="84"/>
      <c r="D18" s="89">
        <f>SUM(D19:D19)</f>
        <v>5875593</v>
      </c>
      <c r="E18" s="89">
        <f>E19</f>
        <v>5875593</v>
      </c>
      <c r="F18" s="89">
        <f aca="true" t="shared" si="4" ref="F18:K18">SUM(F19)</f>
        <v>5875593</v>
      </c>
      <c r="G18" s="89">
        <f t="shared" si="4"/>
        <v>5269395</v>
      </c>
      <c r="H18" s="89">
        <f t="shared" si="4"/>
        <v>421598</v>
      </c>
      <c r="I18" s="88">
        <f t="shared" si="4"/>
        <v>0</v>
      </c>
      <c r="J18" s="89">
        <f t="shared" si="4"/>
        <v>184600</v>
      </c>
      <c r="K18" s="87">
        <f t="shared" si="4"/>
        <v>0</v>
      </c>
      <c r="L18" s="87">
        <f>SUM(L19:L19)</f>
        <v>0</v>
      </c>
      <c r="M18" s="87">
        <f>SUM(M19:M19)</f>
        <v>0</v>
      </c>
      <c r="N18" s="87">
        <f>SUM(N19)</f>
        <v>0</v>
      </c>
      <c r="O18" s="87">
        <f>SUM(O19)</f>
        <v>0</v>
      </c>
      <c r="P18" s="87">
        <f>SUM(P19)</f>
        <v>0</v>
      </c>
    </row>
    <row r="19" spans="1:16" ht="12.75" customHeight="1">
      <c r="A19" s="80">
        <v>754</v>
      </c>
      <c r="B19" s="79">
        <v>75411</v>
      </c>
      <c r="C19" s="116">
        <v>2110</v>
      </c>
      <c r="D19" s="78">
        <v>5875593</v>
      </c>
      <c r="E19" s="78">
        <f>SUM(F19)</f>
        <v>5875593</v>
      </c>
      <c r="F19" s="78">
        <f>SUM(G19:J19)</f>
        <v>5875593</v>
      </c>
      <c r="G19" s="76">
        <v>5269395</v>
      </c>
      <c r="H19" s="76">
        <v>421598</v>
      </c>
      <c r="I19" s="77">
        <v>0</v>
      </c>
      <c r="J19" s="76">
        <v>184600</v>
      </c>
      <c r="K19" s="75">
        <v>0</v>
      </c>
      <c r="L19" s="75">
        <v>0</v>
      </c>
      <c r="M19" s="75">
        <v>0</v>
      </c>
      <c r="N19" s="75">
        <f>SUM(O19+Q19+R19)</f>
        <v>0</v>
      </c>
      <c r="O19" s="75">
        <v>0</v>
      </c>
      <c r="P19" s="75"/>
    </row>
    <row r="20" spans="1:16" ht="12.75" customHeight="1">
      <c r="A20" s="85">
        <v>755</v>
      </c>
      <c r="B20" s="90"/>
      <c r="C20" s="84"/>
      <c r="D20" s="89">
        <f>SUM(D21:D21)</f>
        <v>132000</v>
      </c>
      <c r="E20" s="89">
        <f>E21</f>
        <v>132000</v>
      </c>
      <c r="F20" s="89">
        <f aca="true" t="shared" si="5" ref="F20:K20">SUM(F21)</f>
        <v>132000</v>
      </c>
      <c r="G20" s="88">
        <f t="shared" si="5"/>
        <v>0</v>
      </c>
      <c r="H20" s="89">
        <f t="shared" si="5"/>
        <v>67980</v>
      </c>
      <c r="I20" s="89">
        <f t="shared" si="5"/>
        <v>64020</v>
      </c>
      <c r="J20" s="88">
        <f t="shared" si="5"/>
        <v>0</v>
      </c>
      <c r="K20" s="87">
        <f t="shared" si="5"/>
        <v>0</v>
      </c>
      <c r="L20" s="87">
        <f>SUM(L21:L21)</f>
        <v>0</v>
      </c>
      <c r="M20" s="87">
        <f>SUM(M21:M21)</f>
        <v>0</v>
      </c>
      <c r="N20" s="87">
        <f>SUM(N21)</f>
        <v>0</v>
      </c>
      <c r="O20" s="87">
        <f>SUM(O21)</f>
        <v>0</v>
      </c>
      <c r="P20" s="87">
        <f>SUM(P21)</f>
        <v>0</v>
      </c>
    </row>
    <row r="21" spans="1:16" ht="17.25" customHeight="1">
      <c r="A21" s="80">
        <v>755</v>
      </c>
      <c r="B21" s="79">
        <v>75515</v>
      </c>
      <c r="C21" s="116">
        <v>2110</v>
      </c>
      <c r="D21" s="78">
        <v>132000</v>
      </c>
      <c r="E21" s="78">
        <f>SUM(F21)</f>
        <v>132000</v>
      </c>
      <c r="F21" s="78">
        <f>SUM(G21:J21)</f>
        <v>132000</v>
      </c>
      <c r="G21" s="77">
        <v>0</v>
      </c>
      <c r="H21" s="76">
        <v>67980</v>
      </c>
      <c r="I21" s="76">
        <v>64020</v>
      </c>
      <c r="J21" s="77">
        <v>0</v>
      </c>
      <c r="K21" s="75">
        <v>0</v>
      </c>
      <c r="L21" s="75">
        <v>0</v>
      </c>
      <c r="M21" s="75">
        <v>0</v>
      </c>
      <c r="N21" s="75">
        <f>SUM(O21+Q21+R21)</f>
        <v>0</v>
      </c>
      <c r="O21" s="75">
        <v>0</v>
      </c>
      <c r="P21" s="75"/>
    </row>
    <row r="22" spans="1:16" ht="14.25" customHeight="1">
      <c r="A22" s="85">
        <v>801</v>
      </c>
      <c r="B22" s="90"/>
      <c r="C22" s="84"/>
      <c r="D22" s="89">
        <f>SUM(D23:D23)</f>
        <v>35820</v>
      </c>
      <c r="E22" s="89">
        <f>SUM(E23:E23)</f>
        <v>35820</v>
      </c>
      <c r="F22" s="89">
        <f>SUM(F23:F23)</f>
        <v>35820</v>
      </c>
      <c r="G22" s="77">
        <v>0</v>
      </c>
      <c r="H22" s="89">
        <f aca="true" t="shared" si="6" ref="H22:N22">SUM(H23:H23)</f>
        <v>35820</v>
      </c>
      <c r="I22" s="88">
        <f t="shared" si="6"/>
        <v>0</v>
      </c>
      <c r="J22" s="88">
        <f t="shared" si="6"/>
        <v>0</v>
      </c>
      <c r="K22" s="87">
        <f t="shared" si="6"/>
        <v>0</v>
      </c>
      <c r="L22" s="87">
        <f t="shared" si="6"/>
        <v>0</v>
      </c>
      <c r="M22" s="87">
        <f t="shared" si="6"/>
        <v>0</v>
      </c>
      <c r="N22" s="87">
        <f t="shared" si="6"/>
        <v>0</v>
      </c>
      <c r="O22" s="87">
        <f>O24</f>
        <v>0</v>
      </c>
      <c r="P22" s="87">
        <f>P24</f>
        <v>0</v>
      </c>
    </row>
    <row r="23" spans="1:16" ht="14.25" customHeight="1">
      <c r="A23" s="80">
        <v>801</v>
      </c>
      <c r="B23" s="79">
        <v>80153</v>
      </c>
      <c r="C23" s="116">
        <v>2110</v>
      </c>
      <c r="D23" s="78">
        <v>35820</v>
      </c>
      <c r="E23" s="78">
        <f>SUM(F23)</f>
        <v>35820</v>
      </c>
      <c r="F23" s="78">
        <f>SUM(G23:H23)</f>
        <v>35820</v>
      </c>
      <c r="G23" s="77">
        <v>0</v>
      </c>
      <c r="H23" s="76">
        <v>35820</v>
      </c>
      <c r="I23" s="77">
        <v>0</v>
      </c>
      <c r="J23" s="77">
        <v>0</v>
      </c>
      <c r="K23" s="75">
        <v>0</v>
      </c>
      <c r="L23" s="75">
        <v>0</v>
      </c>
      <c r="M23" s="75">
        <v>0</v>
      </c>
      <c r="N23" s="75">
        <f>SUM(O23+Q23+R23)</f>
        <v>0</v>
      </c>
      <c r="O23" s="75">
        <v>0</v>
      </c>
      <c r="P23" s="75">
        <v>0</v>
      </c>
    </row>
    <row r="24" spans="1:17" ht="12.75">
      <c r="A24" s="85">
        <v>852</v>
      </c>
      <c r="B24" s="117"/>
      <c r="C24" s="84"/>
      <c r="D24" s="82">
        <f>SUM(D25:D26)</f>
        <v>1658030.4</v>
      </c>
      <c r="E24" s="82">
        <f>SUM(E25:E26)</f>
        <v>1658030.4</v>
      </c>
      <c r="F24" s="82">
        <f>SUM(F25:F26)</f>
        <v>1658030.4</v>
      </c>
      <c r="G24" s="82">
        <f>SUM(G25:G26)</f>
        <v>1020599.88</v>
      </c>
      <c r="H24" s="82">
        <f>SUM(H25:H26)</f>
        <v>637430.52</v>
      </c>
      <c r="I24" s="83">
        <f>SUM(I25)</f>
        <v>0</v>
      </c>
      <c r="J24" s="82">
        <f>SUM(J25:J26)</f>
        <v>0</v>
      </c>
      <c r="K24" s="81">
        <f aca="true" t="shared" si="7" ref="K24:P24">SUM(K25)</f>
        <v>0</v>
      </c>
      <c r="L24" s="81">
        <f t="shared" si="7"/>
        <v>0</v>
      </c>
      <c r="M24" s="81">
        <f t="shared" si="7"/>
        <v>0</v>
      </c>
      <c r="N24" s="81">
        <f t="shared" si="7"/>
        <v>0</v>
      </c>
      <c r="O24" s="81">
        <f t="shared" si="7"/>
        <v>0</v>
      </c>
      <c r="P24" s="81">
        <f t="shared" si="7"/>
        <v>0</v>
      </c>
      <c r="Q24" s="86"/>
    </row>
    <row r="25" spans="1:17" ht="12.75">
      <c r="A25" s="80">
        <v>852</v>
      </c>
      <c r="B25" s="79">
        <v>85203</v>
      </c>
      <c r="C25" s="116">
        <v>2110</v>
      </c>
      <c r="D25" s="76">
        <v>1645430.4</v>
      </c>
      <c r="E25" s="78">
        <f>SUM(F25)</f>
        <v>1645430.4</v>
      </c>
      <c r="F25" s="78">
        <f>SUM(G25:J25)</f>
        <v>1645430.4</v>
      </c>
      <c r="G25" s="76">
        <v>1008399.88</v>
      </c>
      <c r="H25" s="76">
        <v>637030.52</v>
      </c>
      <c r="I25" s="77">
        <v>0</v>
      </c>
      <c r="J25" s="76">
        <v>0</v>
      </c>
      <c r="K25" s="75">
        <v>0</v>
      </c>
      <c r="L25" s="75">
        <v>0</v>
      </c>
      <c r="M25" s="75">
        <v>0</v>
      </c>
      <c r="N25" s="75">
        <f>SUM(O25+Q25+R25)</f>
        <v>0</v>
      </c>
      <c r="O25" s="75">
        <v>0</v>
      </c>
      <c r="P25" s="75">
        <v>0</v>
      </c>
      <c r="Q25" s="86"/>
    </row>
    <row r="26" spans="1:17" ht="12.75">
      <c r="A26" s="80">
        <v>852</v>
      </c>
      <c r="B26" s="79">
        <v>85205</v>
      </c>
      <c r="C26" s="116">
        <v>2110</v>
      </c>
      <c r="D26" s="76">
        <v>12600</v>
      </c>
      <c r="E26" s="78">
        <f>SUM(F26)</f>
        <v>12600</v>
      </c>
      <c r="F26" s="78">
        <f>SUM(G26:J26)</f>
        <v>12600</v>
      </c>
      <c r="G26" s="76">
        <v>12200</v>
      </c>
      <c r="H26" s="76">
        <v>400</v>
      </c>
      <c r="I26" s="77">
        <v>0</v>
      </c>
      <c r="J26" s="77">
        <v>0</v>
      </c>
      <c r="K26" s="75"/>
      <c r="L26" s="75"/>
      <c r="M26" s="75"/>
      <c r="N26" s="75"/>
      <c r="O26" s="75"/>
      <c r="P26" s="75"/>
      <c r="Q26" s="86"/>
    </row>
    <row r="27" spans="1:16" ht="12.75">
      <c r="A27" s="85">
        <v>853</v>
      </c>
      <c r="B27" s="117"/>
      <c r="C27" s="84"/>
      <c r="D27" s="82">
        <f>SUM(D28)</f>
        <v>841154</v>
      </c>
      <c r="E27" s="82">
        <f>E28</f>
        <v>841154</v>
      </c>
      <c r="F27" s="82">
        <f>F28</f>
        <v>841154</v>
      </c>
      <c r="G27" s="82">
        <f>G28</f>
        <v>665332</v>
      </c>
      <c r="H27" s="82">
        <f>H28</f>
        <v>175572</v>
      </c>
      <c r="I27" s="83">
        <f aca="true" t="shared" si="8" ref="I27:P27">SUM(I28)</f>
        <v>0</v>
      </c>
      <c r="J27" s="82">
        <f t="shared" si="8"/>
        <v>250</v>
      </c>
      <c r="K27" s="81">
        <f t="shared" si="8"/>
        <v>0</v>
      </c>
      <c r="L27" s="81">
        <f t="shared" si="8"/>
        <v>0</v>
      </c>
      <c r="M27" s="81">
        <f t="shared" si="8"/>
        <v>0</v>
      </c>
      <c r="N27" s="81">
        <f t="shared" si="8"/>
        <v>0</v>
      </c>
      <c r="O27" s="81">
        <f t="shared" si="8"/>
        <v>0</v>
      </c>
      <c r="P27" s="81">
        <f t="shared" si="8"/>
        <v>0</v>
      </c>
    </row>
    <row r="28" spans="1:16" ht="12.75">
      <c r="A28" s="80">
        <v>853</v>
      </c>
      <c r="B28" s="79">
        <v>85321</v>
      </c>
      <c r="C28" s="116">
        <v>2110</v>
      </c>
      <c r="D28" s="76">
        <v>841154</v>
      </c>
      <c r="E28" s="78">
        <f>SUM(H28+G28+J28)</f>
        <v>841154</v>
      </c>
      <c r="F28" s="76">
        <f>SUM(G28:K28)</f>
        <v>841154</v>
      </c>
      <c r="G28" s="76">
        <v>665332</v>
      </c>
      <c r="H28" s="76">
        <v>175572</v>
      </c>
      <c r="I28" s="77">
        <v>0</v>
      </c>
      <c r="J28" s="76">
        <v>250</v>
      </c>
      <c r="K28" s="75">
        <v>0</v>
      </c>
      <c r="L28" s="75">
        <v>0</v>
      </c>
      <c r="M28" s="75">
        <f>SUM(N28+P28+Q28)</f>
        <v>0</v>
      </c>
      <c r="N28" s="75">
        <v>0</v>
      </c>
      <c r="O28" s="75">
        <v>0</v>
      </c>
      <c r="P28" s="75">
        <v>0</v>
      </c>
    </row>
    <row r="29" spans="1:16" ht="15" customHeight="1">
      <c r="A29" s="273" t="s">
        <v>30</v>
      </c>
      <c r="B29" s="273"/>
      <c r="C29" s="273"/>
      <c r="D29" s="74">
        <f aca="true" t="shared" si="9" ref="D29:P29">SUM(D9+D11+D13+D16+D18+D20+D22+D24+D27)</f>
        <v>9619217.4</v>
      </c>
      <c r="E29" s="74">
        <f t="shared" si="9"/>
        <v>9619217.4</v>
      </c>
      <c r="F29" s="74">
        <f t="shared" si="9"/>
        <v>9619217.4</v>
      </c>
      <c r="G29" s="74">
        <f t="shared" si="9"/>
        <v>7723329.2</v>
      </c>
      <c r="H29" s="74">
        <f t="shared" si="9"/>
        <v>1646708.2</v>
      </c>
      <c r="I29" s="74">
        <f t="shared" si="9"/>
        <v>64020</v>
      </c>
      <c r="J29" s="74">
        <f t="shared" si="9"/>
        <v>185160</v>
      </c>
      <c r="K29" s="74">
        <f t="shared" si="9"/>
        <v>0</v>
      </c>
      <c r="L29" s="74">
        <f t="shared" si="9"/>
        <v>0</v>
      </c>
      <c r="M29" s="74">
        <f t="shared" si="9"/>
        <v>0</v>
      </c>
      <c r="N29" s="74">
        <f t="shared" si="9"/>
        <v>0</v>
      </c>
      <c r="O29" s="74">
        <f t="shared" si="9"/>
        <v>0</v>
      </c>
      <c r="P29" s="74">
        <f t="shared" si="9"/>
        <v>0</v>
      </c>
    </row>
    <row r="30" spans="1:16" ht="12.75">
      <c r="A30" s="72"/>
      <c r="B30" s="72"/>
      <c r="C30" s="72"/>
      <c r="D30" s="72"/>
      <c r="E30" s="73"/>
      <c r="F30" s="72"/>
      <c r="G30" s="72"/>
      <c r="H30" s="72"/>
      <c r="I30" s="72"/>
      <c r="J30" s="72"/>
      <c r="K30" s="71"/>
      <c r="L30" s="71"/>
      <c r="M30" s="71"/>
      <c r="N30" s="71"/>
      <c r="O30" s="71"/>
      <c r="P30" s="71"/>
    </row>
    <row r="31" spans="1:16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1"/>
      <c r="L31" s="71"/>
      <c r="M31" s="71"/>
      <c r="N31" s="71"/>
      <c r="O31" s="71"/>
      <c r="P31" s="71"/>
    </row>
    <row r="32" spans="7:8" ht="12.75">
      <c r="G32" s="68"/>
      <c r="H32" s="68"/>
    </row>
    <row r="33" spans="1:16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69"/>
      <c r="L33" s="69"/>
      <c r="M33" s="69"/>
      <c r="N33" s="69"/>
      <c r="O33" s="69"/>
      <c r="P33" s="69"/>
    </row>
    <row r="39" spans="1:10" ht="12.75">
      <c r="A39" s="66"/>
      <c r="B39" s="66"/>
      <c r="C39" s="66"/>
      <c r="D39" s="66"/>
      <c r="E39" s="66"/>
      <c r="F39" s="66"/>
      <c r="G39" s="66"/>
      <c r="H39" s="66"/>
      <c r="I39" s="66"/>
      <c r="J39" s="68"/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9:C29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LXXXIII.70.2023
z dnia 27 września 2023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F15"/>
  <sheetViews>
    <sheetView view="pageLayout" workbookViewId="0" topLeftCell="A1">
      <selection activeCell="G6" sqref="G6"/>
    </sheetView>
  </sheetViews>
  <sheetFormatPr defaultColWidth="9.33203125" defaultRowHeight="11.25"/>
  <cols>
    <col min="1" max="2" width="9.33203125" style="1" customWidth="1"/>
    <col min="3" max="3" width="13.16015625" style="1" customWidth="1"/>
    <col min="4" max="4" width="23.16015625" style="1" customWidth="1"/>
    <col min="5" max="5" width="22.16015625" style="1" customWidth="1"/>
    <col min="6" max="6" width="18.5" style="1" customWidth="1"/>
    <col min="7" max="16384" width="9.33203125" style="1" customWidth="1"/>
  </cols>
  <sheetData>
    <row r="2" spans="1:6" ht="12.75" customHeight="1">
      <c r="A2" s="279" t="s">
        <v>292</v>
      </c>
      <c r="B2" s="279"/>
      <c r="C2" s="279"/>
      <c r="D2" s="279"/>
      <c r="E2" s="279"/>
      <c r="F2" s="279"/>
    </row>
    <row r="3" spans="1:6" ht="12.75">
      <c r="A3" s="110"/>
      <c r="B3" s="110"/>
      <c r="C3" s="110"/>
      <c r="D3" s="2"/>
      <c r="E3" s="2"/>
      <c r="F3" s="109" t="s">
        <v>0</v>
      </c>
    </row>
    <row r="4" spans="1:6" ht="51" customHeight="1">
      <c r="A4" s="104" t="s">
        <v>28</v>
      </c>
      <c r="B4" s="104" t="s">
        <v>1</v>
      </c>
      <c r="C4" s="104" t="s">
        <v>2</v>
      </c>
      <c r="D4" s="108" t="s">
        <v>291</v>
      </c>
      <c r="E4" s="104" t="s">
        <v>290</v>
      </c>
      <c r="F4" s="108" t="s">
        <v>289</v>
      </c>
    </row>
    <row r="5" spans="1:6" ht="12.7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</row>
    <row r="6" spans="1:6" ht="21" customHeight="1">
      <c r="A6" s="280" t="s">
        <v>288</v>
      </c>
      <c r="B6" s="280"/>
      <c r="C6" s="280"/>
      <c r="D6" s="280"/>
      <c r="E6" s="280"/>
      <c r="F6" s="120">
        <f>SUM(F7)</f>
        <v>870000</v>
      </c>
    </row>
    <row r="7" spans="1:6" ht="72">
      <c r="A7" s="107" t="s">
        <v>29</v>
      </c>
      <c r="B7" s="107">
        <v>921</v>
      </c>
      <c r="C7" s="107">
        <v>92113</v>
      </c>
      <c r="D7" s="106" t="s">
        <v>287</v>
      </c>
      <c r="E7" s="204" t="s">
        <v>286</v>
      </c>
      <c r="F7" s="121">
        <v>870000</v>
      </c>
    </row>
    <row r="8" spans="1:6" ht="27.75" customHeight="1">
      <c r="A8" s="280" t="s">
        <v>285</v>
      </c>
      <c r="B8" s="280"/>
      <c r="C8" s="280"/>
      <c r="D8" s="280"/>
      <c r="E8" s="280"/>
      <c r="F8" s="120">
        <f>SUM(F9:F14)</f>
        <v>3085258.13</v>
      </c>
    </row>
    <row r="9" spans="1:6" ht="44.25" customHeight="1">
      <c r="A9" s="107" t="s">
        <v>29</v>
      </c>
      <c r="B9" s="107">
        <v>801</v>
      </c>
      <c r="C9" s="107">
        <v>80115</v>
      </c>
      <c r="D9" s="106" t="s">
        <v>283</v>
      </c>
      <c r="E9" s="163" t="s">
        <v>284</v>
      </c>
      <c r="F9" s="121">
        <v>15056.13</v>
      </c>
    </row>
    <row r="10" spans="1:6" ht="30.75" customHeight="1">
      <c r="A10" s="107" t="s">
        <v>31</v>
      </c>
      <c r="B10" s="107">
        <v>801</v>
      </c>
      <c r="C10" s="107">
        <v>80115</v>
      </c>
      <c r="D10" s="106" t="s">
        <v>283</v>
      </c>
      <c r="E10" s="106" t="s">
        <v>282</v>
      </c>
      <c r="F10" s="121">
        <v>1385000</v>
      </c>
    </row>
    <row r="11" spans="1:6" ht="31.5" customHeight="1">
      <c r="A11" s="107" t="s">
        <v>32</v>
      </c>
      <c r="B11" s="107">
        <v>801</v>
      </c>
      <c r="C11" s="107">
        <v>80116</v>
      </c>
      <c r="D11" s="106" t="s">
        <v>283</v>
      </c>
      <c r="E11" s="106" t="s">
        <v>282</v>
      </c>
      <c r="F11" s="121">
        <v>1110000</v>
      </c>
    </row>
    <row r="12" spans="1:6" ht="31.5" customHeight="1">
      <c r="A12" s="107" t="s">
        <v>33</v>
      </c>
      <c r="B12" s="107">
        <v>801</v>
      </c>
      <c r="C12" s="107">
        <v>80120</v>
      </c>
      <c r="D12" s="106" t="s">
        <v>283</v>
      </c>
      <c r="E12" s="106" t="s">
        <v>282</v>
      </c>
      <c r="F12" s="121">
        <v>54000</v>
      </c>
    </row>
    <row r="13" spans="1:6" ht="57.75" customHeight="1">
      <c r="A13" s="107" t="s">
        <v>34</v>
      </c>
      <c r="B13" s="107">
        <v>853</v>
      </c>
      <c r="C13" s="107">
        <v>85311</v>
      </c>
      <c r="D13" s="106" t="s">
        <v>281</v>
      </c>
      <c r="E13" s="106" t="s">
        <v>279</v>
      </c>
      <c r="F13" s="121">
        <v>324522</v>
      </c>
    </row>
    <row r="14" spans="1:6" ht="67.5" customHeight="1">
      <c r="A14" s="107" t="s">
        <v>35</v>
      </c>
      <c r="B14" s="107">
        <v>853</v>
      </c>
      <c r="C14" s="107">
        <v>85311</v>
      </c>
      <c r="D14" s="106" t="s">
        <v>280</v>
      </c>
      <c r="E14" s="106" t="s">
        <v>279</v>
      </c>
      <c r="F14" s="121">
        <v>196680</v>
      </c>
    </row>
    <row r="15" spans="1:6" ht="28.5" customHeight="1">
      <c r="A15" s="281" t="s">
        <v>30</v>
      </c>
      <c r="B15" s="281"/>
      <c r="C15" s="281"/>
      <c r="D15" s="281"/>
      <c r="E15" s="103"/>
      <c r="F15" s="122">
        <f>(F6+F8)</f>
        <v>3955258.13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Rady Powiatu w Opatowie nr LXXXIII.70.2023 r.
z dnia 27 września 2023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view="pageLayout" workbookViewId="0" topLeftCell="A1">
      <selection activeCell="G6" sqref="G6"/>
    </sheetView>
  </sheetViews>
  <sheetFormatPr defaultColWidth="9.33203125" defaultRowHeight="11.25"/>
  <cols>
    <col min="1" max="1" width="5.5" style="1" customWidth="1"/>
    <col min="2" max="2" width="9.33203125" style="1" customWidth="1"/>
    <col min="3" max="3" width="12.33203125" style="1" customWidth="1"/>
    <col min="4" max="4" width="27" style="1" customWidth="1"/>
    <col min="5" max="5" width="28.33203125" style="1" customWidth="1"/>
    <col min="6" max="6" width="17.16015625" style="1" customWidth="1"/>
    <col min="7" max="16384" width="9.33203125" style="1" customWidth="1"/>
  </cols>
  <sheetData>
    <row r="1" spans="1:6" ht="12.75">
      <c r="A1" s="45"/>
      <c r="B1" s="45"/>
      <c r="C1" s="45"/>
      <c r="D1" s="45"/>
      <c r="E1" s="45"/>
      <c r="F1" s="45"/>
    </row>
    <row r="2" spans="1:6" ht="12.75" customHeight="1">
      <c r="A2" s="279" t="s">
        <v>375</v>
      </c>
      <c r="B2" s="279"/>
      <c r="C2" s="279"/>
      <c r="D2" s="279"/>
      <c r="E2" s="279"/>
      <c r="F2" s="279"/>
    </row>
    <row r="3" spans="1:6" ht="12.75">
      <c r="A3" s="110"/>
      <c r="B3" s="110"/>
      <c r="C3" s="110"/>
      <c r="D3" s="2"/>
      <c r="E3" s="2"/>
      <c r="F3" s="109" t="s">
        <v>0</v>
      </c>
    </row>
    <row r="4" spans="1:6" ht="43.5" customHeight="1">
      <c r="A4" s="104" t="s">
        <v>28</v>
      </c>
      <c r="B4" s="104" t="s">
        <v>1</v>
      </c>
      <c r="C4" s="104" t="s">
        <v>2</v>
      </c>
      <c r="D4" s="108" t="s">
        <v>291</v>
      </c>
      <c r="E4" s="104" t="s">
        <v>290</v>
      </c>
      <c r="F4" s="108" t="s">
        <v>289</v>
      </c>
    </row>
    <row r="5" spans="1:6" ht="12.7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</row>
    <row r="6" spans="1:6" ht="26.25" customHeight="1">
      <c r="A6" s="280" t="s">
        <v>288</v>
      </c>
      <c r="B6" s="280"/>
      <c r="C6" s="280"/>
      <c r="D6" s="280"/>
      <c r="E6" s="280"/>
      <c r="F6" s="162">
        <f>SUM(F7:F10)</f>
        <v>633644</v>
      </c>
    </row>
    <row r="7" spans="1:6" ht="52.5" customHeight="1">
      <c r="A7" s="164" t="s">
        <v>29</v>
      </c>
      <c r="B7" s="107">
        <v>853</v>
      </c>
      <c r="C7" s="107">
        <v>85311</v>
      </c>
      <c r="D7" s="106" t="s">
        <v>374</v>
      </c>
      <c r="E7" s="106" t="s">
        <v>279</v>
      </c>
      <c r="F7" s="165">
        <v>36056</v>
      </c>
    </row>
    <row r="8" spans="1:6" ht="55.5" customHeight="1">
      <c r="A8" s="164" t="s">
        <v>31</v>
      </c>
      <c r="B8" s="107">
        <v>853</v>
      </c>
      <c r="C8" s="107">
        <v>85311</v>
      </c>
      <c r="D8" s="106" t="s">
        <v>373</v>
      </c>
      <c r="E8" s="106" t="s">
        <v>279</v>
      </c>
      <c r="F8" s="165">
        <v>16390</v>
      </c>
    </row>
    <row r="9" spans="1:6" ht="43.5" customHeight="1">
      <c r="A9" s="160" t="s">
        <v>32</v>
      </c>
      <c r="B9" s="160">
        <v>855</v>
      </c>
      <c r="C9" s="160">
        <v>85508</v>
      </c>
      <c r="D9" s="105" t="s">
        <v>372</v>
      </c>
      <c r="E9" s="105" t="s">
        <v>371</v>
      </c>
      <c r="F9" s="158">
        <v>551198</v>
      </c>
    </row>
    <row r="10" spans="1:6" ht="33.75" customHeight="1">
      <c r="A10" s="160" t="s">
        <v>33</v>
      </c>
      <c r="B10" s="160">
        <v>921</v>
      </c>
      <c r="C10" s="160">
        <v>92116</v>
      </c>
      <c r="D10" s="105" t="s">
        <v>370</v>
      </c>
      <c r="E10" s="105" t="s">
        <v>369</v>
      </c>
      <c r="F10" s="158">
        <v>30000</v>
      </c>
    </row>
    <row r="11" spans="1:6" ht="33.75" customHeight="1">
      <c r="A11" s="280" t="s">
        <v>285</v>
      </c>
      <c r="B11" s="280"/>
      <c r="C11" s="280"/>
      <c r="D11" s="280"/>
      <c r="E11" s="280"/>
      <c r="F11" s="161">
        <f>SUM(F12:F14)</f>
        <v>133023</v>
      </c>
    </row>
    <row r="12" spans="1:6" ht="33.75" customHeight="1">
      <c r="A12" s="164" t="s">
        <v>29</v>
      </c>
      <c r="B12" s="205" t="s">
        <v>413</v>
      </c>
      <c r="C12" s="205" t="s">
        <v>414</v>
      </c>
      <c r="D12" s="106" t="s">
        <v>535</v>
      </c>
      <c r="E12" s="106" t="s">
        <v>415</v>
      </c>
      <c r="F12" s="206">
        <v>30000</v>
      </c>
    </row>
    <row r="13" spans="1:6" ht="33.75" customHeight="1">
      <c r="A13" s="160" t="s">
        <v>31</v>
      </c>
      <c r="B13" s="160">
        <v>755</v>
      </c>
      <c r="C13" s="160">
        <v>75515</v>
      </c>
      <c r="D13" s="105" t="s">
        <v>368</v>
      </c>
      <c r="E13" s="105" t="s">
        <v>367</v>
      </c>
      <c r="F13" s="158">
        <v>64020</v>
      </c>
    </row>
    <row r="14" spans="1:6" ht="47.25" customHeight="1">
      <c r="A14" s="160" t="s">
        <v>32</v>
      </c>
      <c r="B14" s="160">
        <v>851</v>
      </c>
      <c r="C14" s="160">
        <v>85195</v>
      </c>
      <c r="D14" s="159" t="s">
        <v>366</v>
      </c>
      <c r="E14" s="105" t="s">
        <v>365</v>
      </c>
      <c r="F14" s="158">
        <v>39003</v>
      </c>
    </row>
    <row r="15" spans="1:6" ht="21" customHeight="1">
      <c r="A15" s="269" t="s">
        <v>30</v>
      </c>
      <c r="B15" s="269"/>
      <c r="C15" s="269"/>
      <c r="D15" s="269"/>
      <c r="E15" s="157"/>
      <c r="F15" s="156">
        <f>SUM(F6+F11)</f>
        <v>766667</v>
      </c>
    </row>
  </sheetData>
  <sheetProtection selectLockedCells="1" selectUnlockedCells="1"/>
  <mergeCells count="4">
    <mergeCell ref="A2:F2"/>
    <mergeCell ref="A6:E6"/>
    <mergeCell ref="A11:E11"/>
    <mergeCell ref="A15:D15"/>
  </mergeCells>
  <printOptions/>
  <pageMargins left="0.75" right="0.75" top="1.09375" bottom="1" header="0.5" footer="0.5118055555555555"/>
  <pageSetup orientation="portrait" paperSize="9" r:id="rId1"/>
  <headerFooter alignWithMargins="0">
    <oddHeader>&amp;RZałącznik nr &amp;A
do uchwały Rady Powiatu w Opatowie nr LXXXIII.70.2023
z dnia 27 września 2023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view="pageLayout" workbookViewId="0" topLeftCell="A1">
      <selection activeCell="G19" sqref="G19"/>
    </sheetView>
  </sheetViews>
  <sheetFormatPr defaultColWidth="9.33203125" defaultRowHeight="11.25"/>
  <cols>
    <col min="1" max="1" width="5.5" style="1" customWidth="1"/>
    <col min="2" max="2" width="22" style="1" customWidth="1"/>
    <col min="3" max="3" width="8.66015625" style="1" customWidth="1"/>
    <col min="4" max="4" width="11" style="1" customWidth="1"/>
    <col min="5" max="5" width="16" style="1" customWidth="1"/>
    <col min="6" max="7" width="14.83203125" style="1" customWidth="1"/>
    <col min="8" max="8" width="15.33203125" style="1" customWidth="1"/>
    <col min="9" max="16384" width="9.33203125" style="1" customWidth="1"/>
  </cols>
  <sheetData>
    <row r="1" spans="1:8" ht="35.25" customHeight="1">
      <c r="A1" s="282" t="s">
        <v>412</v>
      </c>
      <c r="B1" s="282"/>
      <c r="C1" s="282"/>
      <c r="D1" s="282"/>
      <c r="E1" s="282"/>
      <c r="F1" s="282"/>
      <c r="G1" s="282"/>
      <c r="H1" s="282"/>
    </row>
    <row r="2" spans="1:8" ht="17.25">
      <c r="A2" s="283"/>
      <c r="B2" s="283"/>
      <c r="C2" s="283"/>
      <c r="D2" s="283"/>
      <c r="E2" s="283"/>
      <c r="F2" s="283"/>
      <c r="G2" s="283"/>
      <c r="H2" s="283"/>
    </row>
    <row r="3" spans="1:8" ht="12.75">
      <c r="A3" s="102"/>
      <c r="B3" s="102"/>
      <c r="C3" s="102"/>
      <c r="D3" s="102"/>
      <c r="E3" s="102"/>
      <c r="F3" s="102"/>
      <c r="G3" s="102"/>
      <c r="H3" s="183" t="s">
        <v>0</v>
      </c>
    </row>
    <row r="4" spans="1:8" s="101" customFormat="1" ht="55.5" customHeight="1">
      <c r="A4" s="166" t="s">
        <v>28</v>
      </c>
      <c r="B4" s="166" t="s">
        <v>411</v>
      </c>
      <c r="C4" s="167" t="s">
        <v>1</v>
      </c>
      <c r="D4" s="182" t="s">
        <v>2</v>
      </c>
      <c r="E4" s="167" t="s">
        <v>410</v>
      </c>
      <c r="F4" s="167" t="s">
        <v>409</v>
      </c>
      <c r="G4" s="167" t="s">
        <v>408</v>
      </c>
      <c r="H4" s="167" t="s">
        <v>407</v>
      </c>
    </row>
    <row r="5" spans="1:8" ht="7.5" customHeight="1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8" ht="33.75" customHeight="1">
      <c r="A6" s="176" t="s">
        <v>29</v>
      </c>
      <c r="B6" s="177" t="s">
        <v>278</v>
      </c>
      <c r="C6" s="176">
        <v>801</v>
      </c>
      <c r="D6" s="176">
        <v>80115</v>
      </c>
      <c r="E6" s="174">
        <v>0</v>
      </c>
      <c r="F6" s="175">
        <v>105000</v>
      </c>
      <c r="G6" s="175">
        <v>105000</v>
      </c>
      <c r="H6" s="174">
        <v>0</v>
      </c>
    </row>
    <row r="7" spans="1:8" ht="21.75" customHeight="1">
      <c r="A7" s="180"/>
      <c r="B7" s="181"/>
      <c r="C7" s="180">
        <v>854</v>
      </c>
      <c r="D7" s="180">
        <v>85410</v>
      </c>
      <c r="E7" s="178">
        <v>0</v>
      </c>
      <c r="F7" s="179">
        <v>960000</v>
      </c>
      <c r="G7" s="179">
        <v>960000</v>
      </c>
      <c r="H7" s="178">
        <v>0</v>
      </c>
    </row>
    <row r="8" spans="1:8" ht="21.75" customHeight="1">
      <c r="A8" s="176"/>
      <c r="B8" s="177"/>
      <c r="C8" s="176"/>
      <c r="D8" s="176">
        <v>85417</v>
      </c>
      <c r="E8" s="174">
        <v>0</v>
      </c>
      <c r="F8" s="175">
        <v>10000</v>
      </c>
      <c r="G8" s="175">
        <v>10000</v>
      </c>
      <c r="H8" s="174">
        <v>0</v>
      </c>
    </row>
    <row r="9" spans="1:8" ht="30" customHeight="1">
      <c r="A9" s="180" t="s">
        <v>31</v>
      </c>
      <c r="B9" s="181" t="s">
        <v>406</v>
      </c>
      <c r="C9" s="180">
        <v>801</v>
      </c>
      <c r="D9" s="180">
        <v>80120</v>
      </c>
      <c r="E9" s="178">
        <v>0</v>
      </c>
      <c r="F9" s="179">
        <v>170700</v>
      </c>
      <c r="G9" s="179">
        <v>170700</v>
      </c>
      <c r="H9" s="178">
        <v>0</v>
      </c>
    </row>
    <row r="10" spans="1:8" ht="31.5" customHeight="1">
      <c r="A10" s="176" t="s">
        <v>32</v>
      </c>
      <c r="B10" s="177" t="s">
        <v>405</v>
      </c>
      <c r="C10" s="176">
        <v>801</v>
      </c>
      <c r="D10" s="176">
        <v>80115</v>
      </c>
      <c r="E10" s="174">
        <v>0</v>
      </c>
      <c r="F10" s="175">
        <v>30800</v>
      </c>
      <c r="G10" s="175">
        <v>30800</v>
      </c>
      <c r="H10" s="174">
        <v>0</v>
      </c>
    </row>
    <row r="11" spans="1:8" ht="31.5" customHeight="1">
      <c r="A11" s="176"/>
      <c r="B11" s="177"/>
      <c r="C11" s="176">
        <v>801</v>
      </c>
      <c r="D11" s="176">
        <v>80148</v>
      </c>
      <c r="E11" s="174">
        <v>0</v>
      </c>
      <c r="F11" s="175">
        <v>359100</v>
      </c>
      <c r="G11" s="175">
        <v>359100</v>
      </c>
      <c r="H11" s="174">
        <v>0</v>
      </c>
    </row>
    <row r="12" spans="1:8" ht="21.75" customHeight="1">
      <c r="A12" s="172"/>
      <c r="B12" s="173"/>
      <c r="C12" s="207">
        <v>854</v>
      </c>
      <c r="D12" s="207">
        <v>85410</v>
      </c>
      <c r="E12" s="208">
        <v>0</v>
      </c>
      <c r="F12" s="209">
        <v>51500</v>
      </c>
      <c r="G12" s="209">
        <v>51500</v>
      </c>
      <c r="H12" s="208">
        <v>0</v>
      </c>
    </row>
    <row r="13" spans="1:8" s="168" customFormat="1" ht="21.75" customHeight="1">
      <c r="A13" s="269" t="s">
        <v>30</v>
      </c>
      <c r="B13" s="269"/>
      <c r="C13" s="171"/>
      <c r="D13" s="171"/>
      <c r="E13" s="169">
        <f>SUM(E6:E10)</f>
        <v>0</v>
      </c>
      <c r="F13" s="170">
        <f>SUM(F6:F12)</f>
        <v>1687100</v>
      </c>
      <c r="G13" s="170">
        <f>SUM(G6:G12)</f>
        <v>1687100</v>
      </c>
      <c r="H13" s="169">
        <f>SUM(H6:H10)</f>
        <v>0</v>
      </c>
    </row>
    <row r="14" ht="4.5" customHeight="1"/>
  </sheetData>
  <sheetProtection selectLockedCells="1" selectUnlockedCells="1"/>
  <mergeCells count="3">
    <mergeCell ref="A1:H1"/>
    <mergeCell ref="A2:H2"/>
    <mergeCell ref="A13:B13"/>
  </mergeCells>
  <printOptions horizontalCentered="1"/>
  <pageMargins left="0.5118055555555555" right="0.5118055555555555" top="1.1979166666666665" bottom="0.7875" header="0.5118055555555555" footer="0.5118055555555555"/>
  <pageSetup orientation="portrait" paperSize="9" r:id="rId1"/>
  <headerFooter alignWithMargins="0">
    <oddHeader xml:space="preserve">&amp;R&amp;9Załącznik nr 9
do uchwały Rady Powiatu w Opatowie nr LXXXIII.70.2023 r.
z dnia 27 września 2023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Maruda Kostępska</cp:lastModifiedBy>
  <cp:lastPrinted>2023-09-21T14:22:40Z</cp:lastPrinted>
  <dcterms:created xsi:type="dcterms:W3CDTF">2023-01-17T19:36:20Z</dcterms:created>
  <dcterms:modified xsi:type="dcterms:W3CDTF">2023-09-29T09:12:40Z</dcterms:modified>
  <cp:category/>
  <cp:version/>
  <cp:contentType/>
  <cp:contentStatus/>
</cp:coreProperties>
</file>