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<sst xmlns="http://schemas.openxmlformats.org/spreadsheetml/2006/main" count="563" uniqueCount="267">
  <si>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</si>
  <si>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</si>
  <si>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</si>
  <si>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</si>
  <si>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</si>
  <si>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</si>
  <si>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</si>
  <si>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</si>
  <si>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</si>
  <si>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</si>
  <si>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</si>
  <si>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</si>
  <si>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</si>
  <si>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</si>
  <si>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</si>
  <si>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</si>
  <si>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</si>
  <si>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</si>
  <si>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</si>
  <si>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</si>
  <si>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</si>
  <si>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</si>
  <si>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</si>
  <si>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</si>
  <si>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</si>
  <si>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</si>
  <si>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</si>
  <si>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</si>
  <si>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</si>
  <si>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</si>
  <si>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</si>
  <si>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</si>
  <si>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</si>
  <si>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</si>
  <si>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</si>
  <si>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</si>
  <si>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</si>
  <si>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</si>
  <si>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</si>
  <si>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</si>
  <si>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</si>
  <si>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</si>
  <si>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</si>
  <si>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</si>
  <si>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</si>
  <si>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</si>
  <si>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</si>
  <si>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</si>
  <si>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</si>
  <si>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</si>
  <si>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</si>
  <si>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</si>
  <si>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</si>
  <si>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</si>
  <si>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</si>
  <si>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</si>
  <si>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</si>
  <si>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</si>
  <si>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</si>
  <si>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</si>
  <si>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</si>
  <si>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</si>
  <si>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</si>
  <si>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</si>
  <si>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</si>
  <si>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</si>
  <si>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</si>
  <si>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</si>
  <si>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</si>
  <si>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</si>
  <si>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</si>
  <si>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</si>
  <si>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</si>
  <si>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2110</t>
  </si>
  <si>
    <t>Dotacja celowa otrzymana z budżetu państwa na zadania bieżące z zakresu administracji rządowej oraz inne zadania zlecone ustawami realizowane przez powiat</t>
  </si>
  <si>
    <t>Dochody budżetu powiatu na 2023 rok</t>
  </si>
  <si>
    <t>801</t>
  </si>
  <si>
    <t>Oświata i wychowanie</t>
  </si>
  <si>
    <t>5 813 746,28</t>
  </si>
  <si>
    <t>80115</t>
  </si>
  <si>
    <t>Technika</t>
  </si>
  <si>
    <t>80117</t>
  </si>
  <si>
    <t>Branżowe szkoły I i II stopnia</t>
  </si>
  <si>
    <t>80120</t>
  </si>
  <si>
    <t>Licea ogólnokształcące</t>
  </si>
  <si>
    <t>Dochody i wydatki związane z realizacją zadań z zakresu administracji rządowej i innych zadań zleconych odrębnymi ustawami w 2023 r.</t>
  </si>
  <si>
    <t>Dochody i wydatki związane z realizacją zadań z zakresu administracji rządowej realizowanych na podstawie porozumień z organami administracji rządowej w 2023 r.</t>
  </si>
  <si>
    <t>Rehabilitacja zawodowa i społeczna osób niepełnosprawnych</t>
  </si>
  <si>
    <t>Lokalna Grupa Działania Powiatu Opatowskiego (WTZ Czekarzewice Drugie)</t>
  </si>
  <si>
    <t>6.</t>
  </si>
  <si>
    <t>Stowarzyszenie Akademia Pomysłu w Bidzinach (WTZ Bidziny)</t>
  </si>
  <si>
    <t>5.</t>
  </si>
  <si>
    <t>Działalność oświatowa</t>
  </si>
  <si>
    <t>Szkoły Niepubliczne</t>
  </si>
  <si>
    <t>4.</t>
  </si>
  <si>
    <t>3.</t>
  </si>
  <si>
    <t>2.</t>
  </si>
  <si>
    <t>Działalność oświatowa, związana z kształceniem, wychowaniem i opieką nad dziećmi i uczniami będącymi obywatelami Ukrainy</t>
  </si>
  <si>
    <t>1.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</si>
  <si>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</si>
  <si>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</si>
  <si>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</si>
  <si>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</si>
  <si>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</si>
  <si>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</si>
  <si>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</si>
  <si>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</si>
  <si>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podmiotowe w 2023 roku</t>
  </si>
  <si>
    <t>758</t>
  </si>
  <si>
    <t>Różne rozliczenia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</si>
  <si>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</si>
  <si>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</si>
  <si>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</si>
  <si>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</si>
  <si>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752</t>
  </si>
  <si>
    <t>Obrona narodowa</t>
  </si>
  <si>
    <t>75224</t>
  </si>
  <si>
    <t>Kwalifikacja wojskowa.</t>
  </si>
  <si>
    <t>80102</t>
  </si>
  <si>
    <t>Szkoły podstawowe specjalne</t>
  </si>
  <si>
    <t>Pozostała działalność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</si>
  <si>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</si>
  <si>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</si>
  <si>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</si>
  <si>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</si>
  <si>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</si>
  <si>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</si>
  <si>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</si>
  <si>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</si>
  <si>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</si>
  <si>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</si>
  <si>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</si>
  <si>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</si>
  <si>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</si>
  <si>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</si>
  <si>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      
B.
C.
D. </t>
  </si>
  <si>
    <t>Wykonanie dokumentacji projektowej dla zadania "Przebudowa części parteru budynku Zespołu Szkół Nr 2 w Opatowie ze zmianą sposobu użytkowania na bursę szkolną"</t>
  </si>
  <si>
    <t>34.</t>
  </si>
  <si>
    <t>Specjalny Ośrodek Szkolno - Wychowawczy w Jałowęsach</t>
  </si>
  <si>
    <t xml:space="preserve">A. 
B.
C. 
D. </t>
  </si>
  <si>
    <t>Opracowanie dokumentacji projektowej na zadanie pn. ,,Termomodernizacja budynku SOSW w Jałowęsach''</t>
  </si>
  <si>
    <t>33.</t>
  </si>
  <si>
    <t>Zespół Szkół w Ożarowie im. Marii Skłodowskiej - Curie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</si>
  <si>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</si>
  <si>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</si>
  <si>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Powiatowy Urząd  Pracy w Opatowie</t>
  </si>
  <si>
    <t>Zakup i montaż klimatyzatorów w pomieszczeniach PUP w Opatowie</t>
  </si>
  <si>
    <t>31.</t>
  </si>
  <si>
    <t>Dom Pomocy Społecznej w Zochcinku</t>
  </si>
  <si>
    <t>Zakup centrali telefonicznej</t>
  </si>
  <si>
    <t>30.</t>
  </si>
  <si>
    <t>Dom Pomocy Społecznej w Sobowie</t>
  </si>
  <si>
    <t xml:space="preserve">A. 135 000
B.
C. 
D. </t>
  </si>
  <si>
    <t>Zakup samochodu do przewozu osób niepełnosprawnych w ramach projektu ,,Bezpieczna droga - nowy środek transportu dla mieszkańców Domu Pomocy Społecznej w Sobowie</t>
  </si>
  <si>
    <t>29.</t>
  </si>
  <si>
    <t>Zespół Szkół Nr 1 w Opatowie</t>
  </si>
  <si>
    <t>Wymiana pokrycia dachowego wiaty garażowej</t>
  </si>
  <si>
    <t>28.</t>
  </si>
  <si>
    <t>Przebudowa przyziemia szkoły wraz z izolacją ścian, wymianą szachtów okiennych i przebudową kanalizacji deszczowej</t>
  </si>
  <si>
    <t>27.</t>
  </si>
  <si>
    <t>Zakup licencji dla urządzenia serii TZ400 na 3 lata z wymianą urządzenia TZ400 na nowe urządzenie TZ470</t>
  </si>
  <si>
    <t>26.</t>
  </si>
  <si>
    <t>Opracowanie dokumentacji projektowej dotyczącej wykonania wiaty jako Miejsca Obsługi Rowerzystów w ramach projektu strategicznego Partnerstwa Ziemia Opatowska pod roboczym tytułem ,,Historia ze smakiem''</t>
  </si>
  <si>
    <t>25.</t>
  </si>
  <si>
    <t>Zarząd Dróg Powiatowych  w Opatowie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</si>
  <si>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</si>
  <si>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24.</t>
  </si>
  <si>
    <t xml:space="preserve">Wykonanie dokumentacji projektowej dla zadania pn. ”Przebudowa drogi powiatowej nr 1551T w m. Przepiórów, Borków  w km 1+718 – 2+774 odc. dł. ok. 1,056 km </t>
  </si>
  <si>
    <t>23.</t>
  </si>
  <si>
    <t>Wykonanie dokumentacji projektowej dla zadania pn „Przebudowa drogi powiatowej nr 1580T w m. Grochocice w km ok 1+814 – 3+192 odc. ok. 1,378 km”</t>
  </si>
  <si>
    <t>22.</t>
  </si>
  <si>
    <t xml:space="preserve">Wykonanie dokumentacji projektowej dla zadania pn. ,,Przebudowa drogi powiatowej nr 1574T w m. Karsy polegająca na budowie chodnika  o dł. ok. 1,100 km, oraz regulacji stanu prawnego pasa drogowego  </t>
  </si>
  <si>
    <t>21.</t>
  </si>
  <si>
    <t xml:space="preserve">Wykonanie dokumentacji projektowej dla zadania pn. ,,Przebudowa drogi powiatowej  nr 1537T w m. Stobiec, Wola Skolankowska  w km ok. 6+895 – 7+957 odc. dł. ok. 1,062 km </t>
  </si>
  <si>
    <t>20.</t>
  </si>
  <si>
    <t>Wykonanie dokumentacji projektowej dla zadania pn. ,,Przebudowa drogi powiatowej nr 1551T w m. w m. Kamieniec w km  ok. 4+222 – 4 + 947 odc. o dł. ok. 0,725 km''</t>
  </si>
  <si>
    <t>19.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</si>
  <si>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</si>
  <si>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18.</t>
  </si>
  <si>
    <t>Wykonanie dokumentacji projektowej dla zadania pn „Przebudowa drogi powiatowej nr 1567T w m. Stodoły Kolonia, Łopata w km ok. 0 + 000 – 0+374, 2+858-3+483 o łącznej dł. ok. 0,999 km</t>
  </si>
  <si>
    <t>17.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</si>
  <si>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</si>
  <si>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16.</t>
  </si>
  <si>
    <t>Budowa przejść dla pieszych na skrzyżowaniu dróg powiatowych nr 0686T  i 0763T w m. Ciszyca Górna</t>
  </si>
  <si>
    <t>15.</t>
  </si>
  <si>
    <t>Budowa przejścia dla pieszych w ciągu drogi powiatowej nr 0686T w m. Ciszyca Górna</t>
  </si>
  <si>
    <t>14.</t>
  </si>
  <si>
    <t>Budowa przejścia dla pieszych na wysokości szkoły podstawowej w ciągu drogi powiatowej nr 0703T w m. Sadowie</t>
  </si>
  <si>
    <t>13.</t>
  </si>
  <si>
    <t>Budowa przejścia dla pieszych na wysokości ośrodka zdrowia NFZ w ciągu drogi powiatowej nr 0703T w m. Sadowie</t>
  </si>
  <si>
    <t>12.</t>
  </si>
  <si>
    <t>Budowa przejścia dla pieszych w km 0+216 w ciągu drogi powiatowej nr 0685T w m. Jakubowice</t>
  </si>
  <si>
    <t>11.</t>
  </si>
  <si>
    <t xml:space="preserve">Budowa przejścia dla pieszych w km 0+016 w ciągu drogi powiatowej nr 0685T w m. Jakubowice       </t>
  </si>
  <si>
    <t>10.</t>
  </si>
  <si>
    <t>Przebudowa przejść dla pieszych na skrzyżowaniu drogi powiatowej nr 0720T i 0722T w m. Mydłów</t>
  </si>
  <si>
    <t>9.</t>
  </si>
  <si>
    <t>Przebudowa przejść dla pieszych na skrzyżowaniu dróg powiatowych nr 0720T i 0725T w m. Włostów</t>
  </si>
  <si>
    <t>8.</t>
  </si>
  <si>
    <t>Przebudowa przejścia dla pieszych w ciągu drogi powiatowej nr 0716T w m. Baćkowice</t>
  </si>
  <si>
    <t>7.</t>
  </si>
  <si>
    <t>Budowa przejścia dla pieszych w ciągu drogi powiatowej nr 0776T w m. Ujazd</t>
  </si>
  <si>
    <t xml:space="preserve">A. 1 000 514
B.
C. 
D. </t>
  </si>
  <si>
    <t xml:space="preserve">Przebudowa DP nr 1572 T Bidziny-Jasice-Smugi – dr. woj. nr 755 w miejscowości Bidziny od km 0+870 do km 1+865 polegająca na budowie chodnika na odcinku  o dł. 0,995 km </t>
  </si>
  <si>
    <t xml:space="preserve">A.
B.
C. 
D. </t>
  </si>
  <si>
    <t xml:space="preserve">Przebudowa DP nr 1546T Łężyce-Gołoszyce -Zaldów w miejscowości  Modliborzyce polegająca na budowie chodnika odc. dł. ok. 380 m </t>
  </si>
  <si>
    <t xml:space="preserve">Przebudowa DP nr 1537T gr. pow. opatowskiego -Wszachów -Iwaniska w miejscowości Wszachów od km 2+160 do km 3+156 na odcinku o długości 0,996 km </t>
  </si>
  <si>
    <t>Przebudowa DP nr 1540T Dziewiątle-Wola Jastrzębska-Iwaniska w m. Jastrzębska Wola polegająca na budowie zatoki autobusowej i chodnika o łącznej dł. 0,152 km</t>
  </si>
  <si>
    <t>Zakup samochodu ciężarowego 2 lub 3 osiowego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</si>
  <si>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</si>
  <si>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</si>
  <si>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</si>
  <si>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</si>
  <si>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niewykorzystane środki pieniężne na r-ku bieżącym budżetu określone w odrębnych ustawach     §905¹</t>
  </si>
  <si>
    <t>dochody własne jst</t>
  </si>
  <si>
    <t>w tym źródła finansowania</t>
  </si>
  <si>
    <t>rok budżetowy 2023 (7+8+9+10)</t>
  </si>
  <si>
    <t>Jednostka org. realizująca zadanie lub koordynująca program</t>
  </si>
  <si>
    <t>Planowane wydatki</t>
  </si>
  <si>
    <t>Nazwa zadania inwestycyjnego</t>
  </si>
  <si>
    <t>Rozdz.</t>
  </si>
  <si>
    <t>Zadania inwestycyjne roczne w 2023 r.</t>
  </si>
  <si>
    <t>54 300,00</t>
  </si>
  <si>
    <t>-5 497,00</t>
  </si>
  <si>
    <t>48 803,00</t>
  </si>
  <si>
    <t>29 500,00</t>
  </si>
  <si>
    <t>-1 697,00</t>
  </si>
  <si>
    <t>27 803,00</t>
  </si>
  <si>
    <t>2120</t>
  </si>
  <si>
    <t>Dotacja celowa otrzymana z budżetu państwa na zadania bieżące realizowane przez powiat na podstawie porozumień z organami administracji rządowej</t>
  </si>
  <si>
    <t>24 800,00</t>
  </si>
  <si>
    <t>-3 800,00</t>
  </si>
  <si>
    <t>21 000,00</t>
  </si>
  <si>
    <t>58 425 081,42</t>
  </si>
  <si>
    <t>95 342,00</t>
  </si>
  <si>
    <t>58 520 423,42</t>
  </si>
  <si>
    <t>1 671 431,42</t>
  </si>
  <si>
    <t>1 766 773,42</t>
  </si>
  <si>
    <t>665 141,00</t>
  </si>
  <si>
    <t>760 483,00</t>
  </si>
  <si>
    <t>853</t>
  </si>
  <si>
    <t>Pozostałe zadania w zakresie polityki społecznej</t>
  </si>
  <si>
    <t>1 939 783,30</t>
  </si>
  <si>
    <t>35 675,00</t>
  </si>
  <si>
    <t>1 975 458,30</t>
  </si>
  <si>
    <t>9 550,00</t>
  </si>
  <si>
    <t>85321</t>
  </si>
  <si>
    <t>Zespoły do spraw orzekania o niepełnosprawności</t>
  </si>
  <si>
    <t>816 279,00</t>
  </si>
  <si>
    <t>851 954,00</t>
  </si>
  <si>
    <t>805 479,00</t>
  </si>
  <si>
    <t>841 154,00</t>
  </si>
  <si>
    <t>119 154 399,52</t>
  </si>
  <si>
    <t>131 017,00</t>
  </si>
  <si>
    <t>119 279 919,52</t>
  </si>
  <si>
    <t>51 485,28</t>
  </si>
  <si>
    <t>25 456 723,31</t>
  </si>
  <si>
    <t>5 762 261,00</t>
  </si>
  <si>
    <t>144 611 122,83</t>
  </si>
  <si>
    <t>144 736 642,83</t>
  </si>
  <si>
    <t>630</t>
  </si>
  <si>
    <t>Turystyka</t>
  </si>
  <si>
    <t>63095</t>
  </si>
  <si>
    <t>75818</t>
  </si>
  <si>
    <t>Rezerwy ogólne i celowe</t>
  </si>
  <si>
    <t>Załącznik Nr 1                                                                                                          do uchwały Zarządu Powiatu w Opatowie Nr 238.63.2023                                                     z dnia 26 lipca 2023 r.</t>
  </si>
  <si>
    <t>Załącznik Nr 2                                                                                                                                        do uchwały Zarządu Powiatu w Opatowie Nr 238.63.2023                                                                             z dnia 26 lipca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</si>
</sst>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8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9" fillId="32" borderId="0" applyNumberFormat="0" applyBorder="0" applyAlignment="0" applyProtection="0"/>
  </cellStyleXfs>
  <cellXfs count="17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49" fontId="8" fillId="34" borderId="0" xfId="50" applyNumberFormat="1" applyFont="1" applyFill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172" fontId="11" fillId="0" borderId="10" xfId="52" applyNumberFormat="1" applyFont="1" applyBorder="1" applyAlignment="1">
      <alignment vertical="center"/>
      <protection/>
    </xf>
    <xf numFmtId="172" fontId="13" fillId="35" borderId="10" xfId="52" applyNumberFormat="1" applyFont="1" applyFill="1" applyBorder="1" applyAlignment="1">
      <alignment vertical="center"/>
      <protection/>
    </xf>
    <xf numFmtId="172" fontId="11" fillId="35" borderId="10" xfId="52" applyNumberFormat="1" applyFont="1" applyFill="1" applyBorder="1" applyAlignment="1">
      <alignment vertical="center"/>
      <protection/>
    </xf>
    <xf numFmtId="172" fontId="15" fillId="0" borderId="0" xfId="52" applyNumberFormat="1" applyFont="1">
      <alignment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4" fillId="36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 wrapText="1"/>
      <protection/>
    </xf>
    <xf numFmtId="0" fontId="16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170" fontId="13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/>
      <protection/>
    </xf>
    <xf numFmtId="170" fontId="13" fillId="36" borderId="10" xfId="52" applyNumberFormat="1" applyFont="1" applyFill="1" applyBorder="1" applyAlignment="1">
      <alignment vertical="center"/>
      <protection/>
    </xf>
    <xf numFmtId="170" fontId="11" fillId="0" borderId="10" xfId="52" applyNumberFormat="1" applyFont="1" applyBorder="1" applyAlignment="1">
      <alignment vertical="center"/>
      <protection/>
    </xf>
    <xf numFmtId="0" fontId="25" fillId="37" borderId="0" xfId="0" applyFont="1" applyFill="1" applyAlignment="1">
      <alignment horizontal="left" vertical="top" wrapText="1"/>
    </xf>
    <xf numFmtId="49" fontId="14" fillId="36" borderId="10" xfId="52" applyNumberFormat="1" applyFont="1" applyFill="1" applyBorder="1" applyAlignment="1">
      <alignment horizontal="center" vertical="center" wrapText="1"/>
      <protection/>
    </xf>
    <xf numFmtId="49" fontId="11" fillId="36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172" fontId="27" fillId="35" borderId="10" xfId="52" applyNumberFormat="1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 wrapText="1"/>
      <protection/>
    </xf>
    <xf numFmtId="0" fontId="11" fillId="35" borderId="12" xfId="52" applyFont="1" applyFill="1" applyBorder="1" applyAlignment="1">
      <alignment horizontal="center" vertical="center" wrapText="1"/>
      <protection/>
    </xf>
    <xf numFmtId="0" fontId="11" fillId="35" borderId="13" xfId="52" applyFont="1" applyFill="1" applyBorder="1" applyAlignment="1">
      <alignment horizontal="center" vertical="center" wrapText="1"/>
      <protection/>
    </xf>
    <xf numFmtId="0" fontId="21" fillId="35" borderId="0" xfId="52" applyFont="1" applyFill="1" applyAlignment="1">
      <alignment horizontal="center"/>
      <protection/>
    </xf>
    <xf numFmtId="0" fontId="10" fillId="35" borderId="0" xfId="52" applyFont="1" applyFill="1">
      <alignment/>
      <protection/>
    </xf>
    <xf numFmtId="0" fontId="10" fillId="35" borderId="0" xfId="52" applyFont="1" applyFill="1" applyAlignment="1">
      <alignment vertical="center"/>
      <protection/>
    </xf>
    <xf numFmtId="0" fontId="10" fillId="35" borderId="0" xfId="52" applyFont="1" applyFill="1" applyAlignment="1">
      <alignment horizontal="center" vertical="center"/>
      <protection/>
    </xf>
    <xf numFmtId="0" fontId="22" fillId="35" borderId="0" xfId="52" applyFont="1" applyFill="1" applyAlignment="1">
      <alignment horizontal="center" vertical="center"/>
      <protection/>
    </xf>
    <xf numFmtId="0" fontId="28" fillId="35" borderId="13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left" vertical="center" wrapText="1"/>
      <protection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0" xfId="52" applyFont="1" applyFill="1" applyBorder="1" applyAlignment="1">
      <alignment horizontal="center" vertical="center"/>
      <protection/>
    </xf>
    <xf numFmtId="0" fontId="26" fillId="35" borderId="10" xfId="52" applyFont="1" applyFill="1" applyBorder="1" applyAlignment="1">
      <alignment horizontal="left" vertical="center" wrapText="1"/>
      <protection/>
    </xf>
    <xf numFmtId="0" fontId="30" fillId="35" borderId="10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right" vertical="center"/>
      <protection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10" fillId="36" borderId="10" xfId="52" applyNumberFormat="1" applyFont="1" applyFill="1" applyBorder="1" applyAlignment="1">
      <alignment horizontal="center" vertical="center" wrapText="1"/>
      <protection/>
    </xf>
    <xf numFmtId="172" fontId="10" fillId="36" borderId="14" xfId="52" applyNumberFormat="1" applyFont="1" applyFill="1" applyBorder="1" applyAlignment="1">
      <alignment horizontal="center" vertical="center" wrapText="1"/>
      <protection/>
    </xf>
    <xf numFmtId="172" fontId="10" fillId="36" borderId="15" xfId="52" applyNumberFormat="1" applyFont="1" applyFill="1" applyBorder="1" applyAlignment="1">
      <alignment horizontal="center" vertical="center" wrapText="1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172" fontId="13" fillId="0" borderId="0" xfId="52" applyNumberFormat="1" applyFont="1" applyAlignment="1">
      <alignment vertical="center"/>
      <protection/>
    </xf>
    <xf numFmtId="0" fontId="19" fillId="36" borderId="10" xfId="52" applyFont="1" applyFill="1" applyBorder="1" applyAlignment="1">
      <alignment horizontal="center" vertical="center"/>
      <protection/>
    </xf>
    <xf numFmtId="172" fontId="19" fillId="36" borderId="10" xfId="52" applyNumberFormat="1" applyFont="1" applyFill="1" applyBorder="1" applyAlignment="1">
      <alignment vertical="center"/>
      <protection/>
    </xf>
    <xf numFmtId="172" fontId="19" fillId="36" borderId="10" xfId="52" applyNumberFormat="1" applyFont="1" applyFill="1" applyBorder="1" applyAlignment="1">
      <alignment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172" fontId="20" fillId="36" borderId="10" xfId="52" applyNumberFormat="1" applyFont="1" applyFill="1" applyBorder="1" applyAlignment="1">
      <alignment horizontal="left" vertical="center" wrapText="1"/>
      <protection/>
    </xf>
    <xf numFmtId="172" fontId="20" fillId="36" borderId="10" xfId="52" applyNumberFormat="1" applyFont="1" applyFill="1" applyBorder="1" applyAlignment="1">
      <alignment vertical="center" wrapText="1"/>
      <protection/>
    </xf>
    <xf numFmtId="0" fontId="20" fillId="36" borderId="10" xfId="52" applyFont="1" applyFill="1" applyBorder="1" applyAlignment="1">
      <alignment vertical="center" wrapText="1"/>
      <protection/>
    </xf>
    <xf numFmtId="172" fontId="20" fillId="36" borderId="10" xfId="52" applyNumberFormat="1" applyFont="1" applyFill="1" applyBorder="1" applyAlignment="1">
      <alignment vertical="center"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3" fillId="36" borderId="10" xfId="52" applyFont="1" applyFill="1" applyBorder="1" applyAlignment="1">
      <alignment vertical="center" wrapText="1"/>
      <protection/>
    </xf>
    <xf numFmtId="164" fontId="34" fillId="38" borderId="16" xfId="52" applyNumberFormat="1" applyFont="1" applyFill="1" applyBorder="1" applyAlignment="1">
      <alignment horizontal="left" vertical="center" wrapText="1"/>
      <protection/>
    </xf>
    <xf numFmtId="164" fontId="34" fillId="38" borderId="16" xfId="52" applyNumberFormat="1" applyFont="1" applyFill="1" applyBorder="1" applyAlignment="1">
      <alignment vertical="center" wrapText="1"/>
      <protection/>
    </xf>
    <xf numFmtId="0" fontId="34" fillId="38" borderId="16" xfId="52" applyFont="1" applyFill="1" applyBorder="1" applyAlignment="1">
      <alignment vertical="center" wrapText="1"/>
      <protection/>
    </xf>
    <xf numFmtId="164" fontId="34" fillId="38" borderId="16" xfId="52" applyNumberFormat="1" applyFont="1" applyFill="1" applyBorder="1" applyAlignment="1">
      <alignment vertical="center"/>
      <protection/>
    </xf>
    <xf numFmtId="170" fontId="34" fillId="38" borderId="16" xfId="52" applyNumberFormat="1" applyFont="1" applyFill="1" applyBorder="1" applyAlignment="1">
      <alignment vertical="center"/>
      <protection/>
    </xf>
    <xf numFmtId="0" fontId="13" fillId="38" borderId="16" xfId="52" applyFont="1" applyFill="1" applyBorder="1" applyAlignment="1">
      <alignment vertical="center" wrapText="1"/>
      <protection/>
    </xf>
    <xf numFmtId="0" fontId="15" fillId="38" borderId="16" xfId="52" applyFont="1" applyFill="1" applyBorder="1" applyAlignment="1">
      <alignment horizontal="center" vertical="center"/>
      <protection/>
    </xf>
    <xf numFmtId="0" fontId="20" fillId="38" borderId="16" xfId="52" applyFont="1" applyFill="1" applyBorder="1" applyAlignment="1">
      <alignment vertical="center" wrapText="1"/>
      <protection/>
    </xf>
    <xf numFmtId="172" fontId="13" fillId="36" borderId="10" xfId="52" applyNumberFormat="1" applyFont="1" applyFill="1" applyBorder="1" applyAlignment="1">
      <alignment vertical="center" wrapText="1"/>
      <protection/>
    </xf>
    <xf numFmtId="3" fontId="13" fillId="38" borderId="17" xfId="53" applyNumberFormat="1" applyFont="1" applyFill="1" applyBorder="1" applyAlignment="1">
      <alignment horizontal="center" vertical="center" wrapText="1"/>
      <protection/>
    </xf>
    <xf numFmtId="0" fontId="20" fillId="38" borderId="18" xfId="53" applyFont="1" applyFill="1" applyBorder="1" applyAlignment="1">
      <alignment vertical="center" wrapText="1"/>
      <protection/>
    </xf>
    <xf numFmtId="0" fontId="13" fillId="38" borderId="18" xfId="53" applyFont="1" applyFill="1" applyBorder="1" applyAlignment="1">
      <alignment vertical="center" wrapText="1"/>
      <protection/>
    </xf>
    <xf numFmtId="0" fontId="13" fillId="38" borderId="18" xfId="53" applyFont="1" applyFill="1" applyBorder="1" applyAlignment="1">
      <alignment horizontal="left" vertical="center" wrapText="1"/>
      <protection/>
    </xf>
    <xf numFmtId="3" fontId="13" fillId="38" borderId="19" xfId="53" applyNumberFormat="1" applyFont="1" applyFill="1" applyBorder="1" applyAlignment="1">
      <alignment horizontal="center" vertical="center" wrapText="1"/>
      <protection/>
    </xf>
    <xf numFmtId="0" fontId="13" fillId="38" borderId="20" xfId="53" applyFont="1" applyFill="1" applyBorder="1" applyAlignment="1">
      <alignment vertical="center" wrapText="1"/>
      <protection/>
    </xf>
    <xf numFmtId="0" fontId="30" fillId="36" borderId="10" xfId="52" applyFont="1" applyFill="1" applyBorder="1" applyAlignment="1">
      <alignment horizontal="center" vertical="center"/>
      <protection/>
    </xf>
    <xf numFmtId="0" fontId="11" fillId="36" borderId="13" xfId="52" applyFont="1" applyFill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54" fillId="0" borderId="0" xfId="52" applyFont="1" applyAlignment="1">
      <alignment vertical="center"/>
      <protection/>
    </xf>
    <xf numFmtId="39" fontId="80" fillId="37" borderId="21" xfId="0" applyNumberFormat="1" applyFont="1" applyFill="1" applyBorder="1" applyAlignment="1">
      <alignment horizontal="left" vertical="center" wrapText="1"/>
    </xf>
    <xf numFmtId="39" fontId="81" fillId="37" borderId="21" xfId="0" applyNumberFormat="1" applyFont="1" applyFill="1" applyBorder="1" applyAlignment="1">
      <alignment horizontal="left" vertical="center" wrapText="1"/>
    </xf>
    <xf numFmtId="0" fontId="82" fillId="37" borderId="21" xfId="0" applyFont="1" applyFill="1" applyBorder="1" applyAlignment="1">
      <alignment horizontal="center" vertical="center" wrapText="1"/>
    </xf>
    <xf numFmtId="0" fontId="81" fillId="37" borderId="21" xfId="0" applyFont="1" applyFill="1" applyBorder="1" applyAlignment="1">
      <alignment horizontal="center" vertical="center" wrapText="1"/>
    </xf>
    <xf numFmtId="172" fontId="10" fillId="36" borderId="15" xfId="52" applyNumberFormat="1" applyFont="1" applyFill="1" applyBorder="1" applyAlignment="1">
      <alignment horizontal="center" vertical="center"/>
      <protection/>
    </xf>
    <xf numFmtId="4" fontId="12" fillId="35" borderId="10" xfId="52" applyNumberFormat="1" applyFont="1" applyFill="1" applyBorder="1" applyAlignment="1">
      <alignment vertical="center"/>
      <protection/>
    </xf>
    <xf numFmtId="4" fontId="10" fillId="35" borderId="10" xfId="52" applyNumberFormat="1" applyFont="1" applyFill="1" applyBorder="1" applyAlignment="1">
      <alignment vertical="center"/>
      <protection/>
    </xf>
    <xf numFmtId="4" fontId="10" fillId="36" borderId="10" xfId="52" applyNumberFormat="1" applyFont="1" applyFill="1" applyBorder="1" applyAlignment="1">
      <alignment vertical="center"/>
      <protection/>
    </xf>
    <xf numFmtId="4" fontId="27" fillId="35" borderId="14" xfId="52" applyNumberFormat="1" applyFont="1" applyFill="1" applyBorder="1">
      <alignment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20" fillId="36" borderId="10" xfId="52" applyFont="1" applyFill="1" applyBorder="1" applyAlignment="1">
      <alignment horizontal="left" vertical="center" wrapText="1"/>
      <protection/>
    </xf>
    <xf numFmtId="49" fontId="31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0" applyNumberFormat="1" applyFont="1" applyFill="1" applyBorder="1" applyAlignment="1" applyProtection="1">
      <alignment horizontal="right" wrapText="1"/>
      <protection locked="0"/>
    </xf>
    <xf numFmtId="0" fontId="12" fillId="0" borderId="0" xfId="5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82" fillId="37" borderId="21" xfId="0" applyFont="1" applyFill="1" applyBorder="1" applyAlignment="1">
      <alignment horizontal="left" vertical="center" wrapText="1"/>
    </xf>
    <xf numFmtId="39" fontId="80" fillId="37" borderId="21" xfId="0" applyNumberFormat="1" applyFont="1" applyFill="1" applyBorder="1" applyAlignment="1">
      <alignment horizontal="left" vertical="center" wrapText="1"/>
    </xf>
    <xf numFmtId="0" fontId="82" fillId="37" borderId="21" xfId="0" applyFont="1" applyFill="1" applyBorder="1" applyAlignment="1">
      <alignment horizontal="center" vertical="center" wrapText="1"/>
    </xf>
    <xf numFmtId="0" fontId="83" fillId="37" borderId="21" xfId="0" applyFont="1" applyFill="1" applyBorder="1" applyAlignment="1">
      <alignment horizontal="center" vertical="center" wrapText="1"/>
    </xf>
    <xf numFmtId="39" fontId="81" fillId="37" borderId="21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 applyProtection="1">
      <alignment horizontal="right" wrapText="1"/>
      <protection locked="0"/>
    </xf>
    <xf numFmtId="0" fontId="58" fillId="0" borderId="0" xfId="0" applyNumberFormat="1" applyFont="1" applyFill="1" applyBorder="1" applyAlignment="1" applyProtection="1">
      <alignment horizontal="center"/>
      <protection locked="0"/>
    </xf>
    <xf numFmtId="0" fontId="81" fillId="37" borderId="21" xfId="0" applyFont="1" applyFill="1" applyBorder="1" applyAlignment="1">
      <alignment horizontal="center" vertical="center" wrapText="1"/>
    </xf>
    <xf numFmtId="0" fontId="11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9" fillId="36" borderId="10" xfId="52" applyFont="1" applyFill="1" applyBorder="1" applyAlignment="1">
      <alignment horizontal="center" vertical="center" wrapText="1"/>
      <protection/>
    </xf>
    <xf numFmtId="0" fontId="11" fillId="36" borderId="22" xfId="52" applyFont="1" applyFill="1" applyBorder="1" applyAlignment="1">
      <alignment horizontal="center" vertical="center" wrapText="1"/>
      <protection/>
    </xf>
    <xf numFmtId="0" fontId="60" fillId="36" borderId="10" xfId="52" applyFont="1" applyFill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13" fillId="0" borderId="23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1" fillId="35" borderId="22" xfId="52" applyFont="1" applyFill="1" applyBorder="1" applyAlignment="1">
      <alignment horizontal="center" vertical="center" wrapText="1"/>
      <protection/>
    </xf>
    <xf numFmtId="0" fontId="29" fillId="35" borderId="10" xfId="52" applyFont="1" applyFill="1" applyBorder="1" applyAlignment="1">
      <alignment horizontal="left" vertical="center"/>
      <protection/>
    </xf>
    <xf numFmtId="0" fontId="12" fillId="35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Obliczenia" xfId="54"/>
    <cellStyle name="Followed Hyperlink" xfId="55"/>
    <cellStyle name="Suma" xfId="56"/>
    <cellStyle name="Tekst objaśnienia" xfId="57"/>
    <cellStyle name="Tekst ostrzeżenia" xfId="58"/>
    <cellStyle name="Tytuł" xfId="59"/>
    <cellStyle name="Uwaga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73</xdr:row>
      <xdr:rowOff>0</xdr:rowOff>
    </xdr:from>
    <xdr:to>
      <xdr:col>8</xdr:col>
      <xdr:colOff>476250</xdr:colOff>
      <xdr:row>73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5158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476250</xdr:colOff>
      <xdr:row>73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25158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476250</xdr:colOff>
      <xdr:row>76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30016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476250</xdr:colOff>
      <xdr:row>76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30016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showGridLines="0" tabSelected="1" zoomScalePageLayoutView="0" workbookViewId="0" topLeftCell="A1">
      <selection activeCell="T8" sqref="T8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39" t="s">
        <v>265</v>
      </c>
      <c r="L1" s="139"/>
      <c r="M1" s="139"/>
      <c r="N1" s="139"/>
      <c r="O1" s="139"/>
      <c r="P1" s="139"/>
      <c r="Q1" s="6"/>
    </row>
    <row r="2" spans="1:17" ht="25.5" customHeight="1">
      <c r="A2" s="140" t="s">
        <v>75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61</v>
      </c>
      <c r="O3" s="142"/>
      <c r="P3" s="142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141" t="s">
        <v>60</v>
      </c>
      <c r="E5" s="141"/>
      <c r="F5" s="141" t="s">
        <v>2</v>
      </c>
      <c r="G5" s="141"/>
      <c r="H5" s="141"/>
      <c r="I5" s="141" t="s">
        <v>59</v>
      </c>
      <c r="J5" s="141"/>
      <c r="K5" s="5" t="s">
        <v>58</v>
      </c>
      <c r="L5" s="5" t="s">
        <v>57</v>
      </c>
      <c r="M5" s="141" t="s">
        <v>56</v>
      </c>
      <c r="N5" s="141"/>
      <c r="O5" s="141"/>
      <c r="P5" s="141"/>
      <c r="Q5" s="141"/>
    </row>
    <row r="6" spans="1:17" ht="11.25" customHeight="1">
      <c r="A6" s="4"/>
      <c r="B6" s="69" t="s">
        <v>26</v>
      </c>
      <c r="C6" s="69" t="s">
        <v>25</v>
      </c>
      <c r="D6" s="138" t="s">
        <v>24</v>
      </c>
      <c r="E6" s="138"/>
      <c r="F6" s="138" t="s">
        <v>23</v>
      </c>
      <c r="G6" s="138"/>
      <c r="H6" s="138"/>
      <c r="I6" s="138" t="s">
        <v>22</v>
      </c>
      <c r="J6" s="138"/>
      <c r="K6" s="69" t="s">
        <v>21</v>
      </c>
      <c r="L6" s="69" t="s">
        <v>20</v>
      </c>
      <c r="M6" s="138" t="s">
        <v>19</v>
      </c>
      <c r="N6" s="138"/>
      <c r="O6" s="138"/>
      <c r="P6" s="138"/>
      <c r="Q6" s="138"/>
    </row>
    <row r="7" spans="1:17" ht="18.75" customHeight="1">
      <c r="A7" s="4"/>
      <c r="B7" s="127" t="s">
        <v>55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ht="21.75" customHeight="1">
      <c r="A8" s="4"/>
      <c r="B8" s="69" t="s">
        <v>114</v>
      </c>
      <c r="C8" s="70"/>
      <c r="D8" s="137"/>
      <c r="E8" s="137"/>
      <c r="F8" s="133" t="s">
        <v>115</v>
      </c>
      <c r="G8" s="133"/>
      <c r="H8" s="133"/>
      <c r="I8" s="136" t="s">
        <v>222</v>
      </c>
      <c r="J8" s="136"/>
      <c r="K8" s="71" t="s">
        <v>223</v>
      </c>
      <c r="L8" s="71" t="s">
        <v>50</v>
      </c>
      <c r="M8" s="136" t="s">
        <v>224</v>
      </c>
      <c r="N8" s="136"/>
      <c r="O8" s="136"/>
      <c r="P8" s="136"/>
      <c r="Q8" s="136"/>
    </row>
    <row r="9" spans="1:17" ht="29.25" customHeight="1">
      <c r="A9" s="4"/>
      <c r="B9" s="5"/>
      <c r="C9" s="70"/>
      <c r="D9" s="137"/>
      <c r="E9" s="137"/>
      <c r="F9" s="133" t="s">
        <v>51</v>
      </c>
      <c r="G9" s="133"/>
      <c r="H9" s="133"/>
      <c r="I9" s="136" t="s">
        <v>50</v>
      </c>
      <c r="J9" s="136"/>
      <c r="K9" s="71" t="s">
        <v>50</v>
      </c>
      <c r="L9" s="71" t="s">
        <v>50</v>
      </c>
      <c r="M9" s="136" t="s">
        <v>50</v>
      </c>
      <c r="N9" s="136"/>
      <c r="O9" s="136"/>
      <c r="P9" s="136"/>
      <c r="Q9" s="136"/>
    </row>
    <row r="10" spans="1:17" ht="21.75" customHeight="1">
      <c r="A10" s="4"/>
      <c r="B10" s="70"/>
      <c r="C10" s="69" t="s">
        <v>116</v>
      </c>
      <c r="D10" s="137"/>
      <c r="E10" s="137"/>
      <c r="F10" s="133" t="s">
        <v>117</v>
      </c>
      <c r="G10" s="133"/>
      <c r="H10" s="133"/>
      <c r="I10" s="136" t="s">
        <v>222</v>
      </c>
      <c r="J10" s="136"/>
      <c r="K10" s="71" t="s">
        <v>223</v>
      </c>
      <c r="L10" s="71" t="s">
        <v>50</v>
      </c>
      <c r="M10" s="136" t="s">
        <v>224</v>
      </c>
      <c r="N10" s="136"/>
      <c r="O10" s="136"/>
      <c r="P10" s="136"/>
      <c r="Q10" s="136"/>
    </row>
    <row r="11" spans="1:17" ht="27" customHeight="1">
      <c r="A11" s="4"/>
      <c r="B11" s="70"/>
      <c r="C11" s="5"/>
      <c r="D11" s="137"/>
      <c r="E11" s="137"/>
      <c r="F11" s="133" t="s">
        <v>51</v>
      </c>
      <c r="G11" s="133"/>
      <c r="H11" s="133"/>
      <c r="I11" s="136" t="s">
        <v>50</v>
      </c>
      <c r="J11" s="136"/>
      <c r="K11" s="71" t="s">
        <v>50</v>
      </c>
      <c r="L11" s="71" t="s">
        <v>50</v>
      </c>
      <c r="M11" s="136" t="s">
        <v>50</v>
      </c>
      <c r="N11" s="136"/>
      <c r="O11" s="136"/>
      <c r="P11" s="136"/>
      <c r="Q11" s="136"/>
    </row>
    <row r="12" spans="1:17" ht="33" customHeight="1">
      <c r="A12" s="4"/>
      <c r="B12" s="70"/>
      <c r="C12" s="70"/>
      <c r="D12" s="138" t="s">
        <v>73</v>
      </c>
      <c r="E12" s="138"/>
      <c r="F12" s="133" t="s">
        <v>74</v>
      </c>
      <c r="G12" s="133"/>
      <c r="H12" s="133"/>
      <c r="I12" s="136" t="s">
        <v>225</v>
      </c>
      <c r="J12" s="136"/>
      <c r="K12" s="71" t="s">
        <v>226</v>
      </c>
      <c r="L12" s="71" t="s">
        <v>50</v>
      </c>
      <c r="M12" s="136" t="s">
        <v>227</v>
      </c>
      <c r="N12" s="136"/>
      <c r="O12" s="136"/>
      <c r="P12" s="136"/>
      <c r="Q12" s="136"/>
    </row>
    <row r="13" spans="1:17" ht="29.25" customHeight="1">
      <c r="A13" s="4"/>
      <c r="B13" s="70"/>
      <c r="C13" s="70"/>
      <c r="D13" s="138" t="s">
        <v>228</v>
      </c>
      <c r="E13" s="138"/>
      <c r="F13" s="133" t="s">
        <v>229</v>
      </c>
      <c r="G13" s="133"/>
      <c r="H13" s="133"/>
      <c r="I13" s="136" t="s">
        <v>230</v>
      </c>
      <c r="J13" s="136"/>
      <c r="K13" s="71" t="s">
        <v>231</v>
      </c>
      <c r="L13" s="71" t="s">
        <v>50</v>
      </c>
      <c r="M13" s="136" t="s">
        <v>232</v>
      </c>
      <c r="N13" s="136"/>
      <c r="O13" s="136"/>
      <c r="P13" s="136"/>
      <c r="Q13" s="136"/>
    </row>
    <row r="14" spans="1:17" ht="18.75" customHeight="1">
      <c r="A14" s="4"/>
      <c r="B14" s="69" t="s">
        <v>108</v>
      </c>
      <c r="C14" s="70"/>
      <c r="D14" s="137"/>
      <c r="E14" s="137"/>
      <c r="F14" s="133" t="s">
        <v>109</v>
      </c>
      <c r="G14" s="133"/>
      <c r="H14" s="133"/>
      <c r="I14" s="136" t="s">
        <v>233</v>
      </c>
      <c r="J14" s="136"/>
      <c r="K14" s="71" t="s">
        <v>50</v>
      </c>
      <c r="L14" s="71" t="s">
        <v>234</v>
      </c>
      <c r="M14" s="136" t="s">
        <v>235</v>
      </c>
      <c r="N14" s="136"/>
      <c r="O14" s="136"/>
      <c r="P14" s="136"/>
      <c r="Q14" s="136"/>
    </row>
    <row r="15" spans="1:17" ht="30" customHeight="1">
      <c r="A15" s="4"/>
      <c r="B15" s="5"/>
      <c r="C15" s="70"/>
      <c r="D15" s="137"/>
      <c r="E15" s="137"/>
      <c r="F15" s="133" t="s">
        <v>51</v>
      </c>
      <c r="G15" s="133"/>
      <c r="H15" s="133"/>
      <c r="I15" s="136" t="s">
        <v>50</v>
      </c>
      <c r="J15" s="136"/>
      <c r="K15" s="71" t="s">
        <v>50</v>
      </c>
      <c r="L15" s="71" t="s">
        <v>50</v>
      </c>
      <c r="M15" s="136" t="s">
        <v>50</v>
      </c>
      <c r="N15" s="136"/>
      <c r="O15" s="136"/>
      <c r="P15" s="136"/>
      <c r="Q15" s="136"/>
    </row>
    <row r="16" spans="1:17" ht="19.5" customHeight="1">
      <c r="A16" s="4"/>
      <c r="B16" s="70"/>
      <c r="C16" s="69" t="s">
        <v>110</v>
      </c>
      <c r="D16" s="137"/>
      <c r="E16" s="137"/>
      <c r="F16" s="133" t="s">
        <v>111</v>
      </c>
      <c r="G16" s="133"/>
      <c r="H16" s="133"/>
      <c r="I16" s="136" t="s">
        <v>236</v>
      </c>
      <c r="J16" s="136"/>
      <c r="K16" s="71" t="s">
        <v>50</v>
      </c>
      <c r="L16" s="71" t="s">
        <v>234</v>
      </c>
      <c r="M16" s="136" t="s">
        <v>237</v>
      </c>
      <c r="N16" s="136"/>
      <c r="O16" s="136"/>
      <c r="P16" s="136"/>
      <c r="Q16" s="136"/>
    </row>
    <row r="17" spans="1:17" ht="30" customHeight="1">
      <c r="A17" s="4"/>
      <c r="B17" s="70"/>
      <c r="C17" s="5"/>
      <c r="D17" s="137"/>
      <c r="E17" s="137"/>
      <c r="F17" s="133" t="s">
        <v>51</v>
      </c>
      <c r="G17" s="133"/>
      <c r="H17" s="133"/>
      <c r="I17" s="136" t="s">
        <v>50</v>
      </c>
      <c r="J17" s="136"/>
      <c r="K17" s="71" t="s">
        <v>50</v>
      </c>
      <c r="L17" s="71" t="s">
        <v>50</v>
      </c>
      <c r="M17" s="136" t="s">
        <v>50</v>
      </c>
      <c r="N17" s="136"/>
      <c r="O17" s="136"/>
      <c r="P17" s="136"/>
      <c r="Q17" s="136"/>
    </row>
    <row r="18" spans="1:17" ht="38.25" customHeight="1">
      <c r="A18" s="4"/>
      <c r="B18" s="70"/>
      <c r="C18" s="70"/>
      <c r="D18" s="138" t="s">
        <v>112</v>
      </c>
      <c r="E18" s="138"/>
      <c r="F18" s="133" t="s">
        <v>113</v>
      </c>
      <c r="G18" s="133"/>
      <c r="H18" s="133"/>
      <c r="I18" s="136" t="s">
        <v>238</v>
      </c>
      <c r="J18" s="136"/>
      <c r="K18" s="71" t="s">
        <v>50</v>
      </c>
      <c r="L18" s="71" t="s">
        <v>234</v>
      </c>
      <c r="M18" s="136" t="s">
        <v>239</v>
      </c>
      <c r="N18" s="136"/>
      <c r="O18" s="136"/>
      <c r="P18" s="136"/>
      <c r="Q18" s="136"/>
    </row>
    <row r="19" spans="1:17" ht="22.5" customHeight="1">
      <c r="A19" s="4"/>
      <c r="B19" s="69" t="s">
        <v>240</v>
      </c>
      <c r="C19" s="70"/>
      <c r="D19" s="137"/>
      <c r="E19" s="137"/>
      <c r="F19" s="133" t="s">
        <v>241</v>
      </c>
      <c r="G19" s="133"/>
      <c r="H19" s="133"/>
      <c r="I19" s="136" t="s">
        <v>242</v>
      </c>
      <c r="J19" s="136"/>
      <c r="K19" s="71" t="s">
        <v>50</v>
      </c>
      <c r="L19" s="71" t="s">
        <v>243</v>
      </c>
      <c r="M19" s="136" t="s">
        <v>244</v>
      </c>
      <c r="N19" s="136"/>
      <c r="O19" s="136"/>
      <c r="P19" s="136"/>
      <c r="Q19" s="136"/>
    </row>
    <row r="20" spans="1:17" ht="25.5" customHeight="1">
      <c r="A20" s="4"/>
      <c r="B20" s="5"/>
      <c r="C20" s="70"/>
      <c r="D20" s="137"/>
      <c r="E20" s="137"/>
      <c r="F20" s="133" t="s">
        <v>51</v>
      </c>
      <c r="G20" s="133"/>
      <c r="H20" s="133"/>
      <c r="I20" s="136" t="s">
        <v>245</v>
      </c>
      <c r="J20" s="136"/>
      <c r="K20" s="71" t="s">
        <v>50</v>
      </c>
      <c r="L20" s="71" t="s">
        <v>50</v>
      </c>
      <c r="M20" s="136" t="s">
        <v>245</v>
      </c>
      <c r="N20" s="136"/>
      <c r="O20" s="136"/>
      <c r="P20" s="136"/>
      <c r="Q20" s="136"/>
    </row>
    <row r="21" spans="2:17" ht="21" customHeight="1">
      <c r="B21" s="70"/>
      <c r="C21" s="69" t="s">
        <v>246</v>
      </c>
      <c r="D21" s="137"/>
      <c r="E21" s="137"/>
      <c r="F21" s="133" t="s">
        <v>247</v>
      </c>
      <c r="G21" s="133"/>
      <c r="H21" s="133"/>
      <c r="I21" s="136" t="s">
        <v>248</v>
      </c>
      <c r="J21" s="136"/>
      <c r="K21" s="71" t="s">
        <v>50</v>
      </c>
      <c r="L21" s="71" t="s">
        <v>243</v>
      </c>
      <c r="M21" s="136" t="s">
        <v>249</v>
      </c>
      <c r="N21" s="136"/>
      <c r="O21" s="136"/>
      <c r="P21" s="136"/>
      <c r="Q21" s="136"/>
    </row>
    <row r="22" spans="2:17" ht="27" customHeight="1">
      <c r="B22" s="70"/>
      <c r="C22" s="5"/>
      <c r="D22" s="137"/>
      <c r="E22" s="137"/>
      <c r="F22" s="133" t="s">
        <v>51</v>
      </c>
      <c r="G22" s="133"/>
      <c r="H22" s="133"/>
      <c r="I22" s="136" t="s">
        <v>50</v>
      </c>
      <c r="J22" s="136"/>
      <c r="K22" s="71" t="s">
        <v>50</v>
      </c>
      <c r="L22" s="71" t="s">
        <v>50</v>
      </c>
      <c r="M22" s="136" t="s">
        <v>50</v>
      </c>
      <c r="N22" s="136"/>
      <c r="O22" s="136"/>
      <c r="P22" s="136"/>
      <c r="Q22" s="136"/>
    </row>
    <row r="23" spans="2:17" ht="33.75" customHeight="1">
      <c r="B23" s="70"/>
      <c r="C23" s="70"/>
      <c r="D23" s="138" t="s">
        <v>73</v>
      </c>
      <c r="E23" s="138"/>
      <c r="F23" s="133" t="s">
        <v>74</v>
      </c>
      <c r="G23" s="133"/>
      <c r="H23" s="133"/>
      <c r="I23" s="136" t="s">
        <v>250</v>
      </c>
      <c r="J23" s="136"/>
      <c r="K23" s="71" t="s">
        <v>50</v>
      </c>
      <c r="L23" s="71" t="s">
        <v>243</v>
      </c>
      <c r="M23" s="136" t="s">
        <v>251</v>
      </c>
      <c r="N23" s="136"/>
      <c r="O23" s="136"/>
      <c r="P23" s="136"/>
      <c r="Q23" s="136"/>
    </row>
    <row r="24" spans="2:17" ht="21.75" customHeight="1">
      <c r="B24" s="128" t="s">
        <v>55</v>
      </c>
      <c r="C24" s="128"/>
      <c r="D24" s="128"/>
      <c r="E24" s="128"/>
      <c r="F24" s="128"/>
      <c r="G24" s="128"/>
      <c r="H24" s="72" t="s">
        <v>53</v>
      </c>
      <c r="I24" s="135" t="s">
        <v>252</v>
      </c>
      <c r="J24" s="135"/>
      <c r="K24" s="73" t="s">
        <v>223</v>
      </c>
      <c r="L24" s="73" t="s">
        <v>253</v>
      </c>
      <c r="M24" s="135" t="s">
        <v>254</v>
      </c>
      <c r="N24" s="135"/>
      <c r="O24" s="135"/>
      <c r="P24" s="135"/>
      <c r="Q24" s="135"/>
    </row>
    <row r="25" spans="2:17" ht="26.25" customHeight="1">
      <c r="B25" s="129"/>
      <c r="C25" s="129"/>
      <c r="D25" s="129"/>
      <c r="E25" s="129"/>
      <c r="F25" s="130" t="s">
        <v>51</v>
      </c>
      <c r="G25" s="130"/>
      <c r="H25" s="130"/>
      <c r="I25" s="134" t="s">
        <v>255</v>
      </c>
      <c r="J25" s="134"/>
      <c r="K25" s="74" t="s">
        <v>50</v>
      </c>
      <c r="L25" s="74" t="s">
        <v>50</v>
      </c>
      <c r="M25" s="134" t="s">
        <v>255</v>
      </c>
      <c r="N25" s="134"/>
      <c r="O25" s="134"/>
      <c r="P25" s="134"/>
      <c r="Q25" s="134"/>
    </row>
    <row r="26" spans="2:17" ht="20.25" customHeight="1">
      <c r="B26" s="127" t="s">
        <v>54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2:17" ht="21" customHeight="1">
      <c r="B27" s="128" t="s">
        <v>54</v>
      </c>
      <c r="C27" s="128"/>
      <c r="D27" s="128"/>
      <c r="E27" s="128"/>
      <c r="F27" s="128"/>
      <c r="G27" s="128"/>
      <c r="H27" s="72" t="s">
        <v>53</v>
      </c>
      <c r="I27" s="135" t="s">
        <v>256</v>
      </c>
      <c r="J27" s="135"/>
      <c r="K27" s="73" t="s">
        <v>50</v>
      </c>
      <c r="L27" s="73" t="s">
        <v>50</v>
      </c>
      <c r="M27" s="135" t="s">
        <v>256</v>
      </c>
      <c r="N27" s="135"/>
      <c r="O27" s="135"/>
      <c r="P27" s="135"/>
      <c r="Q27" s="135"/>
    </row>
    <row r="28" spans="2:17" ht="25.5" customHeight="1">
      <c r="B28" s="129"/>
      <c r="C28" s="129"/>
      <c r="D28" s="129"/>
      <c r="E28" s="129"/>
      <c r="F28" s="130" t="s">
        <v>51</v>
      </c>
      <c r="G28" s="130"/>
      <c r="H28" s="130"/>
      <c r="I28" s="134" t="s">
        <v>257</v>
      </c>
      <c r="J28" s="134"/>
      <c r="K28" s="74" t="s">
        <v>50</v>
      </c>
      <c r="L28" s="74" t="s">
        <v>50</v>
      </c>
      <c r="M28" s="134" t="s">
        <v>257</v>
      </c>
      <c r="N28" s="134"/>
      <c r="O28" s="134"/>
      <c r="P28" s="134"/>
      <c r="Q28" s="134"/>
    </row>
    <row r="29" spans="2:17" ht="17.25" customHeight="1">
      <c r="B29" s="127" t="s">
        <v>52</v>
      </c>
      <c r="C29" s="127"/>
      <c r="D29" s="127"/>
      <c r="E29" s="127"/>
      <c r="F29" s="127"/>
      <c r="G29" s="127"/>
      <c r="H29" s="127"/>
      <c r="I29" s="135" t="s">
        <v>258</v>
      </c>
      <c r="J29" s="135"/>
      <c r="K29" s="73" t="s">
        <v>223</v>
      </c>
      <c r="L29" s="73" t="s">
        <v>253</v>
      </c>
      <c r="M29" s="135" t="s">
        <v>259</v>
      </c>
      <c r="N29" s="135"/>
      <c r="O29" s="135"/>
      <c r="P29" s="135"/>
      <c r="Q29" s="135"/>
    </row>
    <row r="30" spans="2:17" ht="34.5" customHeight="1">
      <c r="B30" s="127"/>
      <c r="C30" s="127"/>
      <c r="D30" s="127"/>
      <c r="E30" s="127"/>
      <c r="F30" s="131" t="s">
        <v>51</v>
      </c>
      <c r="G30" s="131"/>
      <c r="H30" s="131"/>
      <c r="I30" s="132" t="s">
        <v>78</v>
      </c>
      <c r="J30" s="132"/>
      <c r="K30" s="75" t="s">
        <v>50</v>
      </c>
      <c r="L30" s="75" t="s">
        <v>50</v>
      </c>
      <c r="M30" s="132" t="s">
        <v>78</v>
      </c>
      <c r="N30" s="132"/>
      <c r="O30" s="132"/>
      <c r="P30" s="132"/>
      <c r="Q30" s="132"/>
    </row>
    <row r="31" spans="2:17" ht="24" customHeight="1">
      <c r="B31" s="125" t="s">
        <v>49</v>
      </c>
      <c r="C31" s="125"/>
      <c r="D31" s="125"/>
      <c r="E31" s="125"/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</sheetData>
  <sheetProtection/>
  <mergeCells count="100">
    <mergeCell ref="D23:E23"/>
    <mergeCell ref="I29:J29"/>
    <mergeCell ref="M29:Q29"/>
    <mergeCell ref="I23:J23"/>
    <mergeCell ref="M23:Q23"/>
    <mergeCell ref="I24:J24"/>
    <mergeCell ref="M24:Q24"/>
    <mergeCell ref="M28:Q28"/>
    <mergeCell ref="F21:H21"/>
    <mergeCell ref="I21:J21"/>
    <mergeCell ref="M21:Q21"/>
    <mergeCell ref="D22:E22"/>
    <mergeCell ref="F22:H22"/>
    <mergeCell ref="I22:J22"/>
    <mergeCell ref="M22:Q22"/>
    <mergeCell ref="D18:E18"/>
    <mergeCell ref="F18:H18"/>
    <mergeCell ref="M16:Q16"/>
    <mergeCell ref="I16:J16"/>
    <mergeCell ref="I17:J17"/>
    <mergeCell ref="F17:H17"/>
    <mergeCell ref="I18:J18"/>
    <mergeCell ref="M18:Q18"/>
    <mergeCell ref="M17:Q17"/>
    <mergeCell ref="D17:E17"/>
    <mergeCell ref="D15:E15"/>
    <mergeCell ref="F15:H15"/>
    <mergeCell ref="I15:J15"/>
    <mergeCell ref="F14:H14"/>
    <mergeCell ref="M15:Q15"/>
    <mergeCell ref="D16:E16"/>
    <mergeCell ref="F16:H16"/>
    <mergeCell ref="M14:Q14"/>
    <mergeCell ref="D14:E14"/>
    <mergeCell ref="I14:J14"/>
    <mergeCell ref="M13:Q13"/>
    <mergeCell ref="I13:J13"/>
    <mergeCell ref="F12:H12"/>
    <mergeCell ref="I12:J12"/>
    <mergeCell ref="O3:P3"/>
    <mergeCell ref="F9:H9"/>
    <mergeCell ref="I9:J9"/>
    <mergeCell ref="B7:Q7"/>
    <mergeCell ref="D12:E12"/>
    <mergeCell ref="I10:J10"/>
    <mergeCell ref="M8:Q8"/>
    <mergeCell ref="D6:E6"/>
    <mergeCell ref="F8:H8"/>
    <mergeCell ref="M9:Q9"/>
    <mergeCell ref="M12:Q12"/>
    <mergeCell ref="K1:P1"/>
    <mergeCell ref="A2:P2"/>
    <mergeCell ref="I8:J8"/>
    <mergeCell ref="D5:E5"/>
    <mergeCell ref="M5:Q5"/>
    <mergeCell ref="M6:Q6"/>
    <mergeCell ref="F5:H5"/>
    <mergeCell ref="D8:E8"/>
    <mergeCell ref="F6:H6"/>
    <mergeCell ref="I5:J5"/>
    <mergeCell ref="D19:E19"/>
    <mergeCell ref="I20:J20"/>
    <mergeCell ref="I6:J6"/>
    <mergeCell ref="D10:E10"/>
    <mergeCell ref="F10:H10"/>
    <mergeCell ref="D11:E11"/>
    <mergeCell ref="D9:E9"/>
    <mergeCell ref="F11:H11"/>
    <mergeCell ref="D13:E13"/>
    <mergeCell ref="F13:H13"/>
    <mergeCell ref="M20:Q20"/>
    <mergeCell ref="D21:E21"/>
    <mergeCell ref="M11:Q11"/>
    <mergeCell ref="M10:Q10"/>
    <mergeCell ref="I11:J11"/>
    <mergeCell ref="F19:H19"/>
    <mergeCell ref="D20:E20"/>
    <mergeCell ref="F20:H20"/>
    <mergeCell ref="M19:Q19"/>
    <mergeCell ref="I19:J19"/>
    <mergeCell ref="M30:Q30"/>
    <mergeCell ref="F23:H23"/>
    <mergeCell ref="B24:G24"/>
    <mergeCell ref="B25:E25"/>
    <mergeCell ref="F25:H25"/>
    <mergeCell ref="I25:J25"/>
    <mergeCell ref="M25:Q25"/>
    <mergeCell ref="I27:J27"/>
    <mergeCell ref="M27:Q27"/>
    <mergeCell ref="I28:J28"/>
    <mergeCell ref="B31:F31"/>
    <mergeCell ref="G31:Q31"/>
    <mergeCell ref="B26:Q26"/>
    <mergeCell ref="B27:G27"/>
    <mergeCell ref="B28:E28"/>
    <mergeCell ref="F28:H28"/>
    <mergeCell ref="B29:H29"/>
    <mergeCell ref="B30:E30"/>
    <mergeCell ref="F30:H30"/>
    <mergeCell ref="I30:J30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77"/>
  <sheetViews>
    <sheetView view="pageLayout" workbookViewId="0" topLeftCell="A1">
      <selection activeCell="AC19" sqref="AC19:AC20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8" t="s">
        <v>266</v>
      </c>
      <c r="P1" s="148"/>
      <c r="Q1" s="148"/>
      <c r="R1" s="148"/>
      <c r="S1" s="148"/>
      <c r="T1" s="148"/>
      <c r="U1" s="148"/>
      <c r="V1" s="148"/>
      <c r="W1" s="148"/>
    </row>
    <row r="2" spans="1:23" ht="9.75" customHeight="1">
      <c r="A2" s="149" t="s">
        <v>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5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ht="6" customHeight="1"/>
    <row r="5" spans="1:23" ht="12.75" customHeight="1">
      <c r="A5" s="145" t="s">
        <v>0</v>
      </c>
      <c r="B5" s="145" t="s">
        <v>1</v>
      </c>
      <c r="C5" s="145" t="s">
        <v>27</v>
      </c>
      <c r="D5" s="145" t="s">
        <v>2</v>
      </c>
      <c r="E5" s="145"/>
      <c r="F5" s="145"/>
      <c r="G5" s="145"/>
      <c r="H5" s="145" t="s">
        <v>3</v>
      </c>
      <c r="I5" s="145" t="s">
        <v>28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23" ht="12.75" customHeight="1">
      <c r="A6" s="145"/>
      <c r="B6" s="145"/>
      <c r="C6" s="145"/>
      <c r="D6" s="145"/>
      <c r="E6" s="145"/>
      <c r="F6" s="145"/>
      <c r="G6" s="145"/>
      <c r="H6" s="145"/>
      <c r="I6" s="145" t="s">
        <v>29</v>
      </c>
      <c r="J6" s="145" t="s">
        <v>4</v>
      </c>
      <c r="K6" s="145"/>
      <c r="L6" s="145"/>
      <c r="M6" s="145"/>
      <c r="N6" s="145"/>
      <c r="O6" s="145"/>
      <c r="P6" s="145"/>
      <c r="Q6" s="145"/>
      <c r="R6" s="145" t="s">
        <v>5</v>
      </c>
      <c r="S6" s="145" t="s">
        <v>4</v>
      </c>
      <c r="T6" s="145"/>
      <c r="U6" s="145"/>
      <c r="V6" s="145"/>
      <c r="W6" s="145"/>
    </row>
    <row r="7" spans="1:23" ht="12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 t="s">
        <v>30</v>
      </c>
      <c r="K7" s="145" t="s">
        <v>4</v>
      </c>
      <c r="L7" s="145"/>
      <c r="M7" s="145" t="s">
        <v>8</v>
      </c>
      <c r="N7" s="145" t="s">
        <v>9</v>
      </c>
      <c r="O7" s="145" t="s">
        <v>10</v>
      </c>
      <c r="P7" s="145" t="s">
        <v>31</v>
      </c>
      <c r="Q7" s="145" t="s">
        <v>32</v>
      </c>
      <c r="R7" s="145"/>
      <c r="S7" s="145" t="s">
        <v>6</v>
      </c>
      <c r="T7" s="145" t="s">
        <v>7</v>
      </c>
      <c r="U7" s="145"/>
      <c r="V7" s="145" t="s">
        <v>33</v>
      </c>
      <c r="W7" s="145" t="s">
        <v>34</v>
      </c>
    </row>
    <row r="8" spans="1:23" ht="65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15" t="s">
        <v>11</v>
      </c>
      <c r="L8" s="115" t="s">
        <v>12</v>
      </c>
      <c r="M8" s="145"/>
      <c r="N8" s="145"/>
      <c r="O8" s="145"/>
      <c r="P8" s="145"/>
      <c r="Q8" s="145"/>
      <c r="R8" s="145"/>
      <c r="S8" s="145"/>
      <c r="T8" s="145" t="s">
        <v>18</v>
      </c>
      <c r="U8" s="145"/>
      <c r="V8" s="145"/>
      <c r="W8" s="145"/>
    </row>
    <row r="9" spans="1:23" ht="8.25" customHeight="1">
      <c r="A9" s="116" t="s">
        <v>26</v>
      </c>
      <c r="B9" s="116" t="s">
        <v>25</v>
      </c>
      <c r="C9" s="116" t="s">
        <v>24</v>
      </c>
      <c r="D9" s="150" t="s">
        <v>23</v>
      </c>
      <c r="E9" s="150"/>
      <c r="F9" s="150"/>
      <c r="G9" s="150"/>
      <c r="H9" s="116" t="s">
        <v>22</v>
      </c>
      <c r="I9" s="116" t="s">
        <v>21</v>
      </c>
      <c r="J9" s="116" t="s">
        <v>20</v>
      </c>
      <c r="K9" s="116" t="s">
        <v>19</v>
      </c>
      <c r="L9" s="116" t="s">
        <v>35</v>
      </c>
      <c r="M9" s="116" t="s">
        <v>36</v>
      </c>
      <c r="N9" s="116" t="s">
        <v>37</v>
      </c>
      <c r="O9" s="116" t="s">
        <v>38</v>
      </c>
      <c r="P9" s="116" t="s">
        <v>39</v>
      </c>
      <c r="Q9" s="116" t="s">
        <v>40</v>
      </c>
      <c r="R9" s="116" t="s">
        <v>41</v>
      </c>
      <c r="S9" s="116" t="s">
        <v>42</v>
      </c>
      <c r="T9" s="150" t="s">
        <v>43</v>
      </c>
      <c r="U9" s="150"/>
      <c r="V9" s="116" t="s">
        <v>44</v>
      </c>
      <c r="W9" s="116" t="s">
        <v>45</v>
      </c>
    </row>
    <row r="10" spans="1:23" ht="12.75" customHeight="1">
      <c r="A10" s="145" t="s">
        <v>260</v>
      </c>
      <c r="B10" s="145" t="s">
        <v>46</v>
      </c>
      <c r="C10" s="145" t="s">
        <v>46</v>
      </c>
      <c r="D10" s="143" t="s">
        <v>261</v>
      </c>
      <c r="E10" s="143"/>
      <c r="F10" s="143" t="s">
        <v>13</v>
      </c>
      <c r="G10" s="143"/>
      <c r="H10" s="114">
        <v>6765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6765</v>
      </c>
      <c r="S10" s="114">
        <v>6765</v>
      </c>
      <c r="T10" s="147">
        <v>0</v>
      </c>
      <c r="U10" s="147"/>
      <c r="V10" s="114">
        <v>0</v>
      </c>
      <c r="W10" s="114">
        <v>0</v>
      </c>
    </row>
    <row r="11" spans="1:23" ht="12.75" customHeight="1">
      <c r="A11" s="145"/>
      <c r="B11" s="145"/>
      <c r="C11" s="145"/>
      <c r="D11" s="143"/>
      <c r="E11" s="143"/>
      <c r="F11" s="143" t="s">
        <v>14</v>
      </c>
      <c r="G11" s="143"/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47">
        <v>0</v>
      </c>
      <c r="U11" s="147"/>
      <c r="V11" s="114">
        <v>0</v>
      </c>
      <c r="W11" s="114">
        <v>0</v>
      </c>
    </row>
    <row r="12" spans="1:23" ht="12.75" customHeight="1">
      <c r="A12" s="145"/>
      <c r="B12" s="145"/>
      <c r="C12" s="145"/>
      <c r="D12" s="143"/>
      <c r="E12" s="143"/>
      <c r="F12" s="143" t="s">
        <v>15</v>
      </c>
      <c r="G12" s="143"/>
      <c r="H12" s="114">
        <v>4500</v>
      </c>
      <c r="I12" s="114">
        <v>4500</v>
      </c>
      <c r="J12" s="114">
        <v>4500</v>
      </c>
      <c r="K12" s="114">
        <v>0</v>
      </c>
      <c r="L12" s="114">
        <v>4500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47">
        <v>0</v>
      </c>
      <c r="U12" s="147"/>
      <c r="V12" s="114">
        <v>0</v>
      </c>
      <c r="W12" s="114">
        <v>0</v>
      </c>
    </row>
    <row r="13" spans="1:23" ht="12.75" customHeight="1">
      <c r="A13" s="145"/>
      <c r="B13" s="145"/>
      <c r="C13" s="145"/>
      <c r="D13" s="143"/>
      <c r="E13" s="143"/>
      <c r="F13" s="143" t="s">
        <v>16</v>
      </c>
      <c r="G13" s="143"/>
      <c r="H13" s="114">
        <v>11265</v>
      </c>
      <c r="I13" s="114">
        <v>4500</v>
      </c>
      <c r="J13" s="114">
        <v>4500</v>
      </c>
      <c r="K13" s="114">
        <v>0</v>
      </c>
      <c r="L13" s="114">
        <v>4500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6765</v>
      </c>
      <c r="S13" s="114">
        <v>6765</v>
      </c>
      <c r="T13" s="147">
        <v>0</v>
      </c>
      <c r="U13" s="147"/>
      <c r="V13" s="114">
        <v>0</v>
      </c>
      <c r="W13" s="114">
        <v>0</v>
      </c>
    </row>
    <row r="14" spans="1:23" ht="12.75" customHeight="1">
      <c r="A14" s="145" t="s">
        <v>46</v>
      </c>
      <c r="B14" s="145" t="s">
        <v>262</v>
      </c>
      <c r="C14" s="145" t="s">
        <v>46</v>
      </c>
      <c r="D14" s="143" t="s">
        <v>120</v>
      </c>
      <c r="E14" s="143"/>
      <c r="F14" s="143" t="s">
        <v>13</v>
      </c>
      <c r="G14" s="143"/>
      <c r="H14" s="114">
        <v>6765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6765</v>
      </c>
      <c r="S14" s="114">
        <v>6765</v>
      </c>
      <c r="T14" s="147">
        <v>0</v>
      </c>
      <c r="U14" s="147"/>
      <c r="V14" s="114">
        <v>0</v>
      </c>
      <c r="W14" s="114">
        <v>0</v>
      </c>
    </row>
    <row r="15" spans="1:23" ht="12.75" customHeight="1">
      <c r="A15" s="145"/>
      <c r="B15" s="145"/>
      <c r="C15" s="145"/>
      <c r="D15" s="143"/>
      <c r="E15" s="143"/>
      <c r="F15" s="143" t="s">
        <v>14</v>
      </c>
      <c r="G15" s="143"/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47">
        <v>0</v>
      </c>
      <c r="U15" s="147"/>
      <c r="V15" s="114">
        <v>0</v>
      </c>
      <c r="W15" s="114">
        <v>0</v>
      </c>
    </row>
    <row r="16" spans="1:23" ht="12.75" customHeight="1">
      <c r="A16" s="145"/>
      <c r="B16" s="145"/>
      <c r="C16" s="145"/>
      <c r="D16" s="143"/>
      <c r="E16" s="143"/>
      <c r="F16" s="143" t="s">
        <v>15</v>
      </c>
      <c r="G16" s="143"/>
      <c r="H16" s="114">
        <v>4500</v>
      </c>
      <c r="I16" s="114">
        <v>4500</v>
      </c>
      <c r="J16" s="114">
        <v>4500</v>
      </c>
      <c r="K16" s="114">
        <v>0</v>
      </c>
      <c r="L16" s="114">
        <v>4500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47">
        <v>0</v>
      </c>
      <c r="U16" s="147"/>
      <c r="V16" s="114">
        <v>0</v>
      </c>
      <c r="W16" s="114">
        <v>0</v>
      </c>
    </row>
    <row r="17" spans="1:23" ht="12.75" customHeight="1">
      <c r="A17" s="145"/>
      <c r="B17" s="145"/>
      <c r="C17" s="145"/>
      <c r="D17" s="143"/>
      <c r="E17" s="143"/>
      <c r="F17" s="143" t="s">
        <v>16</v>
      </c>
      <c r="G17" s="143"/>
      <c r="H17" s="114">
        <v>11265</v>
      </c>
      <c r="I17" s="114">
        <v>4500</v>
      </c>
      <c r="J17" s="114">
        <v>4500</v>
      </c>
      <c r="K17" s="114">
        <v>0</v>
      </c>
      <c r="L17" s="114">
        <v>4500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6765</v>
      </c>
      <c r="S17" s="114">
        <v>6765</v>
      </c>
      <c r="T17" s="147">
        <v>0</v>
      </c>
      <c r="U17" s="147"/>
      <c r="V17" s="114">
        <v>0</v>
      </c>
      <c r="W17" s="114">
        <v>0</v>
      </c>
    </row>
    <row r="18" spans="1:23" ht="12.75" customHeight="1">
      <c r="A18" s="145" t="s">
        <v>114</v>
      </c>
      <c r="B18" s="145" t="s">
        <v>46</v>
      </c>
      <c r="C18" s="145" t="s">
        <v>46</v>
      </c>
      <c r="D18" s="143" t="s">
        <v>115</v>
      </c>
      <c r="E18" s="143"/>
      <c r="F18" s="143" t="s">
        <v>13</v>
      </c>
      <c r="G18" s="143"/>
      <c r="H18" s="114">
        <v>54300</v>
      </c>
      <c r="I18" s="114">
        <v>54300</v>
      </c>
      <c r="J18" s="114">
        <v>32300</v>
      </c>
      <c r="K18" s="114">
        <v>21161</v>
      </c>
      <c r="L18" s="114">
        <v>11139</v>
      </c>
      <c r="M18" s="114">
        <v>0</v>
      </c>
      <c r="N18" s="114">
        <v>22000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47">
        <v>0</v>
      </c>
      <c r="U18" s="147"/>
      <c r="V18" s="114">
        <v>0</v>
      </c>
      <c r="W18" s="114">
        <v>0</v>
      </c>
    </row>
    <row r="19" spans="1:23" ht="12.75" customHeight="1">
      <c r="A19" s="145"/>
      <c r="B19" s="145"/>
      <c r="C19" s="145"/>
      <c r="D19" s="143"/>
      <c r="E19" s="143"/>
      <c r="F19" s="143" t="s">
        <v>14</v>
      </c>
      <c r="G19" s="143"/>
      <c r="H19" s="114">
        <v>-5497</v>
      </c>
      <c r="I19" s="114">
        <v>-5497</v>
      </c>
      <c r="J19" s="114">
        <v>-4497</v>
      </c>
      <c r="K19" s="114">
        <v>-644.68</v>
      </c>
      <c r="L19" s="114">
        <v>-3852.32</v>
      </c>
      <c r="M19" s="114">
        <v>0</v>
      </c>
      <c r="N19" s="114">
        <v>-1000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47">
        <v>0</v>
      </c>
      <c r="U19" s="147"/>
      <c r="V19" s="114">
        <v>0</v>
      </c>
      <c r="W19" s="114">
        <v>0</v>
      </c>
    </row>
    <row r="20" spans="1:23" ht="12.75" customHeight="1">
      <c r="A20" s="145"/>
      <c r="B20" s="145"/>
      <c r="C20" s="145"/>
      <c r="D20" s="143"/>
      <c r="E20" s="143"/>
      <c r="F20" s="143" t="s">
        <v>15</v>
      </c>
      <c r="G20" s="143"/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47">
        <v>0</v>
      </c>
      <c r="U20" s="147"/>
      <c r="V20" s="114">
        <v>0</v>
      </c>
      <c r="W20" s="114">
        <v>0</v>
      </c>
    </row>
    <row r="21" spans="1:23" ht="12.75" customHeight="1">
      <c r="A21" s="145"/>
      <c r="B21" s="145"/>
      <c r="C21" s="145"/>
      <c r="D21" s="143"/>
      <c r="E21" s="143"/>
      <c r="F21" s="143" t="s">
        <v>16</v>
      </c>
      <c r="G21" s="143"/>
      <c r="H21" s="114">
        <v>48803</v>
      </c>
      <c r="I21" s="114">
        <v>48803</v>
      </c>
      <c r="J21" s="114">
        <v>27803</v>
      </c>
      <c r="K21" s="114">
        <v>20516.32</v>
      </c>
      <c r="L21" s="114">
        <v>7286.68</v>
      </c>
      <c r="M21" s="114">
        <v>0</v>
      </c>
      <c r="N21" s="114">
        <v>21000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47">
        <v>0</v>
      </c>
      <c r="U21" s="147"/>
      <c r="V21" s="114">
        <v>0</v>
      </c>
      <c r="W21" s="114">
        <v>0</v>
      </c>
    </row>
    <row r="22" spans="1:23" ht="12.75" customHeight="1">
      <c r="A22" s="145" t="s">
        <v>46</v>
      </c>
      <c r="B22" s="145" t="s">
        <v>116</v>
      </c>
      <c r="C22" s="145" t="s">
        <v>46</v>
      </c>
      <c r="D22" s="143" t="s">
        <v>117</v>
      </c>
      <c r="E22" s="143"/>
      <c r="F22" s="143" t="s">
        <v>13</v>
      </c>
      <c r="G22" s="143"/>
      <c r="H22" s="114">
        <v>54300</v>
      </c>
      <c r="I22" s="114">
        <v>54300</v>
      </c>
      <c r="J22" s="114">
        <v>32300</v>
      </c>
      <c r="K22" s="114">
        <v>21161</v>
      </c>
      <c r="L22" s="114">
        <v>11139</v>
      </c>
      <c r="M22" s="114">
        <v>0</v>
      </c>
      <c r="N22" s="114">
        <v>22000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47">
        <v>0</v>
      </c>
      <c r="U22" s="147"/>
      <c r="V22" s="114">
        <v>0</v>
      </c>
      <c r="W22" s="114">
        <v>0</v>
      </c>
    </row>
    <row r="23" spans="1:23" ht="12.75" customHeight="1">
      <c r="A23" s="145"/>
      <c r="B23" s="145"/>
      <c r="C23" s="145"/>
      <c r="D23" s="143"/>
      <c r="E23" s="143"/>
      <c r="F23" s="143" t="s">
        <v>14</v>
      </c>
      <c r="G23" s="143"/>
      <c r="H23" s="114">
        <v>-5497</v>
      </c>
      <c r="I23" s="114">
        <v>-5497</v>
      </c>
      <c r="J23" s="114">
        <v>-4497</v>
      </c>
      <c r="K23" s="114">
        <v>-644.68</v>
      </c>
      <c r="L23" s="114">
        <v>-3852.32</v>
      </c>
      <c r="M23" s="114">
        <v>0</v>
      </c>
      <c r="N23" s="114">
        <v>-1000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47">
        <v>0</v>
      </c>
      <c r="U23" s="147"/>
      <c r="V23" s="114">
        <v>0</v>
      </c>
      <c r="W23" s="114">
        <v>0</v>
      </c>
    </row>
    <row r="24" spans="1:23" ht="12.75" customHeight="1">
      <c r="A24" s="145"/>
      <c r="B24" s="145"/>
      <c r="C24" s="145"/>
      <c r="D24" s="143"/>
      <c r="E24" s="143"/>
      <c r="F24" s="143" t="s">
        <v>15</v>
      </c>
      <c r="G24" s="143"/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47">
        <v>0</v>
      </c>
      <c r="U24" s="147"/>
      <c r="V24" s="114">
        <v>0</v>
      </c>
      <c r="W24" s="114">
        <v>0</v>
      </c>
    </row>
    <row r="25" spans="1:23" ht="12.75" customHeight="1">
      <c r="A25" s="145"/>
      <c r="B25" s="145"/>
      <c r="C25" s="145"/>
      <c r="D25" s="143"/>
      <c r="E25" s="143"/>
      <c r="F25" s="143" t="s">
        <v>16</v>
      </c>
      <c r="G25" s="143"/>
      <c r="H25" s="114">
        <v>48803</v>
      </c>
      <c r="I25" s="114">
        <v>48803</v>
      </c>
      <c r="J25" s="114">
        <v>27803</v>
      </c>
      <c r="K25" s="114">
        <v>20516.32</v>
      </c>
      <c r="L25" s="114">
        <v>7286.68</v>
      </c>
      <c r="M25" s="114">
        <v>0</v>
      </c>
      <c r="N25" s="114">
        <v>21000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47">
        <v>0</v>
      </c>
      <c r="U25" s="147"/>
      <c r="V25" s="114">
        <v>0</v>
      </c>
      <c r="W25" s="114">
        <v>0</v>
      </c>
    </row>
    <row r="26" spans="1:23" ht="12.75" customHeight="1">
      <c r="A26" s="145" t="s">
        <v>108</v>
      </c>
      <c r="B26" s="145" t="s">
        <v>46</v>
      </c>
      <c r="C26" s="145" t="s">
        <v>46</v>
      </c>
      <c r="D26" s="143" t="s">
        <v>109</v>
      </c>
      <c r="E26" s="143"/>
      <c r="F26" s="143" t="s">
        <v>13</v>
      </c>
      <c r="G26" s="143"/>
      <c r="H26" s="114">
        <v>997800</v>
      </c>
      <c r="I26" s="114">
        <v>997800</v>
      </c>
      <c r="J26" s="114">
        <v>997800</v>
      </c>
      <c r="K26" s="114">
        <v>0</v>
      </c>
      <c r="L26" s="114">
        <v>997800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47">
        <v>0</v>
      </c>
      <c r="U26" s="147"/>
      <c r="V26" s="114">
        <v>0</v>
      </c>
      <c r="W26" s="114">
        <v>0</v>
      </c>
    </row>
    <row r="27" spans="1:23" ht="12.75" customHeight="1">
      <c r="A27" s="145"/>
      <c r="B27" s="145"/>
      <c r="C27" s="145"/>
      <c r="D27" s="143"/>
      <c r="E27" s="143"/>
      <c r="F27" s="143" t="s">
        <v>14</v>
      </c>
      <c r="G27" s="143"/>
      <c r="H27" s="114">
        <v>-4500</v>
      </c>
      <c r="I27" s="114">
        <v>-4500</v>
      </c>
      <c r="J27" s="114">
        <v>-4500</v>
      </c>
      <c r="K27" s="114">
        <v>0</v>
      </c>
      <c r="L27" s="114">
        <v>-4500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47">
        <v>0</v>
      </c>
      <c r="U27" s="147"/>
      <c r="V27" s="114">
        <v>0</v>
      </c>
      <c r="W27" s="114">
        <v>0</v>
      </c>
    </row>
    <row r="28" spans="1:23" ht="12.75" customHeight="1">
      <c r="A28" s="145"/>
      <c r="B28" s="145"/>
      <c r="C28" s="145"/>
      <c r="D28" s="143"/>
      <c r="E28" s="143"/>
      <c r="F28" s="143" t="s">
        <v>15</v>
      </c>
      <c r="G28" s="143"/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47">
        <v>0</v>
      </c>
      <c r="U28" s="147"/>
      <c r="V28" s="114">
        <v>0</v>
      </c>
      <c r="W28" s="114">
        <v>0</v>
      </c>
    </row>
    <row r="29" spans="1:23" ht="12.75" customHeight="1">
      <c r="A29" s="145"/>
      <c r="B29" s="145"/>
      <c r="C29" s="145"/>
      <c r="D29" s="143"/>
      <c r="E29" s="143"/>
      <c r="F29" s="143" t="s">
        <v>16</v>
      </c>
      <c r="G29" s="143"/>
      <c r="H29" s="114">
        <v>993300</v>
      </c>
      <c r="I29" s="114">
        <v>993300</v>
      </c>
      <c r="J29" s="114">
        <v>993300</v>
      </c>
      <c r="K29" s="114">
        <v>0</v>
      </c>
      <c r="L29" s="114">
        <v>993300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47">
        <v>0</v>
      </c>
      <c r="U29" s="147"/>
      <c r="V29" s="114">
        <v>0</v>
      </c>
      <c r="W29" s="114">
        <v>0</v>
      </c>
    </row>
    <row r="30" spans="1:23" ht="12.75" customHeight="1">
      <c r="A30" s="145" t="s">
        <v>46</v>
      </c>
      <c r="B30" s="145" t="s">
        <v>263</v>
      </c>
      <c r="C30" s="145" t="s">
        <v>46</v>
      </c>
      <c r="D30" s="143" t="s">
        <v>264</v>
      </c>
      <c r="E30" s="143"/>
      <c r="F30" s="143" t="s">
        <v>13</v>
      </c>
      <c r="G30" s="143"/>
      <c r="H30" s="114">
        <v>997800</v>
      </c>
      <c r="I30" s="114">
        <v>997800</v>
      </c>
      <c r="J30" s="114">
        <v>997800</v>
      </c>
      <c r="K30" s="114">
        <v>0</v>
      </c>
      <c r="L30" s="114">
        <v>997800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47">
        <v>0</v>
      </c>
      <c r="U30" s="147"/>
      <c r="V30" s="114">
        <v>0</v>
      </c>
      <c r="W30" s="114">
        <v>0</v>
      </c>
    </row>
    <row r="31" spans="1:23" ht="12.75" customHeight="1">
      <c r="A31" s="145"/>
      <c r="B31" s="145"/>
      <c r="C31" s="145"/>
      <c r="D31" s="143"/>
      <c r="E31" s="143"/>
      <c r="F31" s="143" t="s">
        <v>14</v>
      </c>
      <c r="G31" s="143"/>
      <c r="H31" s="114">
        <v>-4500</v>
      </c>
      <c r="I31" s="114">
        <v>-4500</v>
      </c>
      <c r="J31" s="114">
        <v>-4500</v>
      </c>
      <c r="K31" s="114">
        <v>0</v>
      </c>
      <c r="L31" s="114">
        <v>-4500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47">
        <v>0</v>
      </c>
      <c r="U31" s="147"/>
      <c r="V31" s="114">
        <v>0</v>
      </c>
      <c r="W31" s="114">
        <v>0</v>
      </c>
    </row>
    <row r="32" spans="1:23" ht="12.75" customHeight="1">
      <c r="A32" s="145"/>
      <c r="B32" s="145"/>
      <c r="C32" s="145"/>
      <c r="D32" s="143"/>
      <c r="E32" s="143"/>
      <c r="F32" s="143" t="s">
        <v>15</v>
      </c>
      <c r="G32" s="143"/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47">
        <v>0</v>
      </c>
      <c r="U32" s="147"/>
      <c r="V32" s="114">
        <v>0</v>
      </c>
      <c r="W32" s="114">
        <v>0</v>
      </c>
    </row>
    <row r="33" spans="1:23" ht="12.75" customHeight="1">
      <c r="A33" s="145"/>
      <c r="B33" s="145"/>
      <c r="C33" s="145"/>
      <c r="D33" s="143"/>
      <c r="E33" s="143"/>
      <c r="F33" s="143" t="s">
        <v>16</v>
      </c>
      <c r="G33" s="143"/>
      <c r="H33" s="114">
        <v>993300</v>
      </c>
      <c r="I33" s="114">
        <v>993300</v>
      </c>
      <c r="J33" s="114">
        <v>993300</v>
      </c>
      <c r="K33" s="114">
        <v>0</v>
      </c>
      <c r="L33" s="114">
        <v>993300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47">
        <v>0</v>
      </c>
      <c r="U33" s="147"/>
      <c r="V33" s="114">
        <v>0</v>
      </c>
      <c r="W33" s="114">
        <v>0</v>
      </c>
    </row>
    <row r="34" spans="1:23" ht="12.75" customHeight="1">
      <c r="A34" s="145" t="s">
        <v>76</v>
      </c>
      <c r="B34" s="145" t="s">
        <v>46</v>
      </c>
      <c r="C34" s="145" t="s">
        <v>46</v>
      </c>
      <c r="D34" s="143" t="s">
        <v>77</v>
      </c>
      <c r="E34" s="143"/>
      <c r="F34" s="143" t="s">
        <v>13</v>
      </c>
      <c r="G34" s="143"/>
      <c r="H34" s="114">
        <v>31832604.79</v>
      </c>
      <c r="I34" s="114">
        <v>31235105.79</v>
      </c>
      <c r="J34" s="114">
        <v>28097745.66</v>
      </c>
      <c r="K34" s="114">
        <v>24992575.16</v>
      </c>
      <c r="L34" s="114">
        <v>3105170.5</v>
      </c>
      <c r="M34" s="114">
        <v>2560459.13</v>
      </c>
      <c r="N34" s="114">
        <v>576901</v>
      </c>
      <c r="O34" s="114">
        <v>0</v>
      </c>
      <c r="P34" s="114">
        <v>0</v>
      </c>
      <c r="Q34" s="114">
        <v>0</v>
      </c>
      <c r="R34" s="114">
        <v>597499</v>
      </c>
      <c r="S34" s="114">
        <v>597499</v>
      </c>
      <c r="T34" s="147">
        <v>0</v>
      </c>
      <c r="U34" s="147"/>
      <c r="V34" s="114">
        <v>0</v>
      </c>
      <c r="W34" s="114">
        <v>0</v>
      </c>
    </row>
    <row r="35" spans="1:23" ht="12.75" customHeight="1">
      <c r="A35" s="145"/>
      <c r="B35" s="145"/>
      <c r="C35" s="145"/>
      <c r="D35" s="143"/>
      <c r="E35" s="143"/>
      <c r="F35" s="143" t="s">
        <v>14</v>
      </c>
      <c r="G35" s="143"/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47">
        <v>0</v>
      </c>
      <c r="U35" s="147"/>
      <c r="V35" s="114">
        <v>0</v>
      </c>
      <c r="W35" s="114">
        <v>0</v>
      </c>
    </row>
    <row r="36" spans="1:23" ht="12.75" customHeight="1">
      <c r="A36" s="145"/>
      <c r="B36" s="145"/>
      <c r="C36" s="145"/>
      <c r="D36" s="143"/>
      <c r="E36" s="143"/>
      <c r="F36" s="143" t="s">
        <v>15</v>
      </c>
      <c r="G36" s="143"/>
      <c r="H36" s="114">
        <v>60598</v>
      </c>
      <c r="I36" s="114">
        <v>60598</v>
      </c>
      <c r="J36" s="114">
        <v>58829</v>
      </c>
      <c r="K36" s="114">
        <v>24357</v>
      </c>
      <c r="L36" s="114">
        <v>34472</v>
      </c>
      <c r="M36" s="114">
        <v>1769</v>
      </c>
      <c r="N36" s="114">
        <v>0</v>
      </c>
      <c r="O36" s="114">
        <v>0</v>
      </c>
      <c r="P36" s="114">
        <v>0</v>
      </c>
      <c r="Q36" s="114">
        <v>0</v>
      </c>
      <c r="R36" s="114">
        <v>0</v>
      </c>
      <c r="S36" s="114">
        <v>0</v>
      </c>
      <c r="T36" s="147">
        <v>0</v>
      </c>
      <c r="U36" s="147"/>
      <c r="V36" s="114">
        <v>0</v>
      </c>
      <c r="W36" s="114">
        <v>0</v>
      </c>
    </row>
    <row r="37" spans="1:23" ht="12.75" customHeight="1">
      <c r="A37" s="145"/>
      <c r="B37" s="145"/>
      <c r="C37" s="145"/>
      <c r="D37" s="143"/>
      <c r="E37" s="143"/>
      <c r="F37" s="143" t="s">
        <v>16</v>
      </c>
      <c r="G37" s="143"/>
      <c r="H37" s="114">
        <v>31893202.79</v>
      </c>
      <c r="I37" s="114">
        <v>31295703.79</v>
      </c>
      <c r="J37" s="114">
        <v>28156574.66</v>
      </c>
      <c r="K37" s="114">
        <v>25016932.16</v>
      </c>
      <c r="L37" s="114">
        <v>3139642.5</v>
      </c>
      <c r="M37" s="114">
        <v>2562228.13</v>
      </c>
      <c r="N37" s="114">
        <v>576901</v>
      </c>
      <c r="O37" s="114">
        <v>0</v>
      </c>
      <c r="P37" s="114">
        <v>0</v>
      </c>
      <c r="Q37" s="114">
        <v>0</v>
      </c>
      <c r="R37" s="114">
        <v>597499</v>
      </c>
      <c r="S37" s="114">
        <v>597499</v>
      </c>
      <c r="T37" s="147">
        <v>0</v>
      </c>
      <c r="U37" s="147"/>
      <c r="V37" s="114">
        <v>0</v>
      </c>
      <c r="W37" s="114">
        <v>0</v>
      </c>
    </row>
    <row r="38" spans="1:23" ht="12.75" customHeight="1">
      <c r="A38" s="145" t="s">
        <v>46</v>
      </c>
      <c r="B38" s="145" t="s">
        <v>118</v>
      </c>
      <c r="C38" s="145" t="s">
        <v>46</v>
      </c>
      <c r="D38" s="143" t="s">
        <v>119</v>
      </c>
      <c r="E38" s="143"/>
      <c r="F38" s="143" t="s">
        <v>13</v>
      </c>
      <c r="G38" s="143"/>
      <c r="H38" s="114">
        <v>4125185.29</v>
      </c>
      <c r="I38" s="114">
        <v>4125185.29</v>
      </c>
      <c r="J38" s="114">
        <v>3921564.29</v>
      </c>
      <c r="K38" s="114">
        <v>3727740</v>
      </c>
      <c r="L38" s="114">
        <v>193824.29</v>
      </c>
      <c r="M38" s="114">
        <v>0</v>
      </c>
      <c r="N38" s="114">
        <v>203621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47">
        <v>0</v>
      </c>
      <c r="U38" s="147"/>
      <c r="V38" s="114">
        <v>0</v>
      </c>
      <c r="W38" s="114">
        <v>0</v>
      </c>
    </row>
    <row r="39" spans="1:23" ht="12.75" customHeight="1">
      <c r="A39" s="145"/>
      <c r="B39" s="145"/>
      <c r="C39" s="145"/>
      <c r="D39" s="143"/>
      <c r="E39" s="143"/>
      <c r="F39" s="143" t="s">
        <v>14</v>
      </c>
      <c r="G39" s="143"/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47">
        <v>0</v>
      </c>
      <c r="U39" s="147"/>
      <c r="V39" s="114">
        <v>0</v>
      </c>
      <c r="W39" s="114">
        <v>0</v>
      </c>
    </row>
    <row r="40" spans="1:23" ht="12.75" customHeight="1">
      <c r="A40" s="145"/>
      <c r="B40" s="145"/>
      <c r="C40" s="145"/>
      <c r="D40" s="143"/>
      <c r="E40" s="143"/>
      <c r="F40" s="143" t="s">
        <v>15</v>
      </c>
      <c r="G40" s="143"/>
      <c r="H40" s="114">
        <v>6472</v>
      </c>
      <c r="I40" s="114">
        <v>6472</v>
      </c>
      <c r="J40" s="114">
        <v>6472</v>
      </c>
      <c r="K40" s="114">
        <v>0</v>
      </c>
      <c r="L40" s="114">
        <v>6472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47">
        <v>0</v>
      </c>
      <c r="U40" s="147"/>
      <c r="V40" s="114">
        <v>0</v>
      </c>
      <c r="W40" s="114">
        <v>0</v>
      </c>
    </row>
    <row r="41" spans="1:23" ht="12.75" customHeight="1">
      <c r="A41" s="145"/>
      <c r="B41" s="145"/>
      <c r="C41" s="145"/>
      <c r="D41" s="143"/>
      <c r="E41" s="143"/>
      <c r="F41" s="143" t="s">
        <v>16</v>
      </c>
      <c r="G41" s="143"/>
      <c r="H41" s="114">
        <v>4131657.29</v>
      </c>
      <c r="I41" s="114">
        <v>4131657.29</v>
      </c>
      <c r="J41" s="114">
        <v>3928036.29</v>
      </c>
      <c r="K41" s="114">
        <v>3727740</v>
      </c>
      <c r="L41" s="114">
        <v>200296.29</v>
      </c>
      <c r="M41" s="114">
        <v>0</v>
      </c>
      <c r="N41" s="114">
        <v>203621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47">
        <v>0</v>
      </c>
      <c r="U41" s="147"/>
      <c r="V41" s="114">
        <v>0</v>
      </c>
      <c r="W41" s="114">
        <v>0</v>
      </c>
    </row>
    <row r="42" spans="1:23" ht="12.75" customHeight="1">
      <c r="A42" s="145" t="s">
        <v>46</v>
      </c>
      <c r="B42" s="145" t="s">
        <v>79</v>
      </c>
      <c r="C42" s="145" t="s">
        <v>46</v>
      </c>
      <c r="D42" s="143" t="s">
        <v>80</v>
      </c>
      <c r="E42" s="143"/>
      <c r="F42" s="143" t="s">
        <v>13</v>
      </c>
      <c r="G42" s="143"/>
      <c r="H42" s="114">
        <v>13021364.29</v>
      </c>
      <c r="I42" s="114">
        <v>13021364.29</v>
      </c>
      <c r="J42" s="114">
        <v>11522405.16</v>
      </c>
      <c r="K42" s="114">
        <v>10186215.16</v>
      </c>
      <c r="L42" s="114">
        <v>1336190</v>
      </c>
      <c r="M42" s="114">
        <v>1396459.13</v>
      </c>
      <c r="N42" s="114">
        <v>102500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47">
        <v>0</v>
      </c>
      <c r="U42" s="147"/>
      <c r="V42" s="114">
        <v>0</v>
      </c>
      <c r="W42" s="114">
        <v>0</v>
      </c>
    </row>
    <row r="43" spans="1:23" ht="12.75" customHeight="1">
      <c r="A43" s="145"/>
      <c r="B43" s="145"/>
      <c r="C43" s="145"/>
      <c r="D43" s="143"/>
      <c r="E43" s="143"/>
      <c r="F43" s="143" t="s">
        <v>14</v>
      </c>
      <c r="G43" s="143"/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47">
        <v>0</v>
      </c>
      <c r="U43" s="147"/>
      <c r="V43" s="114">
        <v>0</v>
      </c>
      <c r="W43" s="114">
        <v>0</v>
      </c>
    </row>
    <row r="44" spans="1:23" ht="12.75" customHeight="1">
      <c r="A44" s="145"/>
      <c r="B44" s="145"/>
      <c r="C44" s="145"/>
      <c r="D44" s="143"/>
      <c r="E44" s="143"/>
      <c r="F44" s="143" t="s">
        <v>15</v>
      </c>
      <c r="G44" s="143"/>
      <c r="H44" s="114">
        <v>50760</v>
      </c>
      <c r="I44" s="114">
        <v>50760</v>
      </c>
      <c r="J44" s="114">
        <v>48991</v>
      </c>
      <c r="K44" s="114">
        <v>20991</v>
      </c>
      <c r="L44" s="114">
        <v>28000</v>
      </c>
      <c r="M44" s="114">
        <v>1769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47">
        <v>0</v>
      </c>
      <c r="U44" s="147"/>
      <c r="V44" s="114">
        <v>0</v>
      </c>
      <c r="W44" s="114">
        <v>0</v>
      </c>
    </row>
    <row r="45" spans="1:23" ht="12.75" customHeight="1">
      <c r="A45" s="145"/>
      <c r="B45" s="145"/>
      <c r="C45" s="145"/>
      <c r="D45" s="143"/>
      <c r="E45" s="143"/>
      <c r="F45" s="143" t="s">
        <v>16</v>
      </c>
      <c r="G45" s="143"/>
      <c r="H45" s="114">
        <v>13072124.29</v>
      </c>
      <c r="I45" s="114">
        <v>13072124.29</v>
      </c>
      <c r="J45" s="114">
        <v>11571396.16</v>
      </c>
      <c r="K45" s="114">
        <v>10207206.16</v>
      </c>
      <c r="L45" s="114">
        <v>1364190</v>
      </c>
      <c r="M45" s="114">
        <v>1398228.13</v>
      </c>
      <c r="N45" s="114">
        <v>102500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47">
        <v>0</v>
      </c>
      <c r="U45" s="147"/>
      <c r="V45" s="114">
        <v>0</v>
      </c>
      <c r="W45" s="114">
        <v>0</v>
      </c>
    </row>
    <row r="46" spans="1:23" ht="12.75" customHeight="1">
      <c r="A46" s="145" t="s">
        <v>46</v>
      </c>
      <c r="B46" s="145" t="s">
        <v>81</v>
      </c>
      <c r="C46" s="145" t="s">
        <v>46</v>
      </c>
      <c r="D46" s="143" t="s">
        <v>82</v>
      </c>
      <c r="E46" s="143"/>
      <c r="F46" s="143" t="s">
        <v>13</v>
      </c>
      <c r="G46" s="143"/>
      <c r="H46" s="114">
        <v>1982077</v>
      </c>
      <c r="I46" s="114">
        <v>1982077</v>
      </c>
      <c r="J46" s="114">
        <v>1935817</v>
      </c>
      <c r="K46" s="114">
        <v>1595017</v>
      </c>
      <c r="L46" s="114">
        <v>340800</v>
      </c>
      <c r="M46" s="114">
        <v>0</v>
      </c>
      <c r="N46" s="114">
        <v>46260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47">
        <v>0</v>
      </c>
      <c r="U46" s="147"/>
      <c r="V46" s="114">
        <v>0</v>
      </c>
      <c r="W46" s="114">
        <v>0</v>
      </c>
    </row>
    <row r="47" spans="1:23" ht="12.75" customHeight="1">
      <c r="A47" s="145"/>
      <c r="B47" s="145"/>
      <c r="C47" s="145"/>
      <c r="D47" s="143"/>
      <c r="E47" s="143"/>
      <c r="F47" s="143" t="s">
        <v>14</v>
      </c>
      <c r="G47" s="143"/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47">
        <v>0</v>
      </c>
      <c r="U47" s="147"/>
      <c r="V47" s="114">
        <v>0</v>
      </c>
      <c r="W47" s="114">
        <v>0</v>
      </c>
    </row>
    <row r="48" spans="1:23" ht="12.75" customHeight="1">
      <c r="A48" s="145"/>
      <c r="B48" s="145"/>
      <c r="C48" s="145"/>
      <c r="D48" s="143"/>
      <c r="E48" s="143"/>
      <c r="F48" s="143" t="s">
        <v>15</v>
      </c>
      <c r="G48" s="143"/>
      <c r="H48" s="114">
        <v>823</v>
      </c>
      <c r="I48" s="114">
        <v>823</v>
      </c>
      <c r="J48" s="114">
        <v>823</v>
      </c>
      <c r="K48" s="114">
        <v>823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47">
        <v>0</v>
      </c>
      <c r="U48" s="147"/>
      <c r="V48" s="114">
        <v>0</v>
      </c>
      <c r="W48" s="114">
        <v>0</v>
      </c>
    </row>
    <row r="49" spans="1:23" ht="12.75" customHeight="1">
      <c r="A49" s="145"/>
      <c r="B49" s="145"/>
      <c r="C49" s="145"/>
      <c r="D49" s="143"/>
      <c r="E49" s="143"/>
      <c r="F49" s="143" t="s">
        <v>16</v>
      </c>
      <c r="G49" s="143"/>
      <c r="H49" s="114">
        <v>1982900</v>
      </c>
      <c r="I49" s="114">
        <v>1982900</v>
      </c>
      <c r="J49" s="114">
        <v>1936640</v>
      </c>
      <c r="K49" s="114">
        <v>1595840</v>
      </c>
      <c r="L49" s="114">
        <v>340800</v>
      </c>
      <c r="M49" s="114">
        <v>0</v>
      </c>
      <c r="N49" s="114">
        <v>46260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47">
        <v>0</v>
      </c>
      <c r="U49" s="147"/>
      <c r="V49" s="114">
        <v>0</v>
      </c>
      <c r="W49" s="114">
        <v>0</v>
      </c>
    </row>
    <row r="50" spans="1:23" ht="12.75" customHeight="1">
      <c r="A50" s="145" t="s">
        <v>46</v>
      </c>
      <c r="B50" s="145" t="s">
        <v>83</v>
      </c>
      <c r="C50" s="145" t="s">
        <v>46</v>
      </c>
      <c r="D50" s="143" t="s">
        <v>84</v>
      </c>
      <c r="E50" s="143"/>
      <c r="F50" s="143" t="s">
        <v>13</v>
      </c>
      <c r="G50" s="143"/>
      <c r="H50" s="114">
        <v>5739843.21</v>
      </c>
      <c r="I50" s="114">
        <v>5739843.21</v>
      </c>
      <c r="J50" s="114">
        <v>5641793.21</v>
      </c>
      <c r="K50" s="114">
        <v>5163413</v>
      </c>
      <c r="L50" s="114">
        <v>478380.21</v>
      </c>
      <c r="M50" s="114">
        <v>54000</v>
      </c>
      <c r="N50" s="114">
        <v>44050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  <c r="T50" s="147">
        <v>0</v>
      </c>
      <c r="U50" s="147"/>
      <c r="V50" s="114">
        <v>0</v>
      </c>
      <c r="W50" s="114">
        <v>0</v>
      </c>
    </row>
    <row r="51" spans="1:23" ht="12.75" customHeight="1">
      <c r="A51" s="145"/>
      <c r="B51" s="145"/>
      <c r="C51" s="145"/>
      <c r="D51" s="143"/>
      <c r="E51" s="143"/>
      <c r="F51" s="143" t="s">
        <v>14</v>
      </c>
      <c r="G51" s="143"/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47">
        <v>0</v>
      </c>
      <c r="U51" s="147"/>
      <c r="V51" s="114">
        <v>0</v>
      </c>
      <c r="W51" s="114">
        <v>0</v>
      </c>
    </row>
    <row r="52" spans="1:23" ht="12.75" customHeight="1">
      <c r="A52" s="145"/>
      <c r="B52" s="145"/>
      <c r="C52" s="145"/>
      <c r="D52" s="143"/>
      <c r="E52" s="143"/>
      <c r="F52" s="143" t="s">
        <v>15</v>
      </c>
      <c r="G52" s="143"/>
      <c r="H52" s="114">
        <v>2543</v>
      </c>
      <c r="I52" s="114">
        <v>2543</v>
      </c>
      <c r="J52" s="114">
        <v>2543</v>
      </c>
      <c r="K52" s="114">
        <v>2543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47">
        <v>0</v>
      </c>
      <c r="U52" s="147"/>
      <c r="V52" s="114">
        <v>0</v>
      </c>
      <c r="W52" s="114">
        <v>0</v>
      </c>
    </row>
    <row r="53" spans="1:23" ht="12.75" customHeight="1">
      <c r="A53" s="145"/>
      <c r="B53" s="145"/>
      <c r="C53" s="145"/>
      <c r="D53" s="143"/>
      <c r="E53" s="143"/>
      <c r="F53" s="143" t="s">
        <v>16</v>
      </c>
      <c r="G53" s="143"/>
      <c r="H53" s="114">
        <v>5742386.21</v>
      </c>
      <c r="I53" s="114">
        <v>5742386.21</v>
      </c>
      <c r="J53" s="114">
        <v>5644336.21</v>
      </c>
      <c r="K53" s="114">
        <v>5165956</v>
      </c>
      <c r="L53" s="114">
        <v>478380.21</v>
      </c>
      <c r="M53" s="114">
        <v>54000</v>
      </c>
      <c r="N53" s="114">
        <v>44050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47">
        <v>0</v>
      </c>
      <c r="U53" s="147"/>
      <c r="V53" s="114">
        <v>0</v>
      </c>
      <c r="W53" s="114">
        <v>0</v>
      </c>
    </row>
    <row r="54" spans="1:23" ht="12.75" customHeight="1">
      <c r="A54" s="145" t="s">
        <v>240</v>
      </c>
      <c r="B54" s="145" t="s">
        <v>46</v>
      </c>
      <c r="C54" s="145" t="s">
        <v>46</v>
      </c>
      <c r="D54" s="143" t="s">
        <v>241</v>
      </c>
      <c r="E54" s="143"/>
      <c r="F54" s="143" t="s">
        <v>13</v>
      </c>
      <c r="G54" s="143"/>
      <c r="H54" s="114">
        <v>5005811.3</v>
      </c>
      <c r="I54" s="114">
        <v>4699862.3</v>
      </c>
      <c r="J54" s="114">
        <v>4120878.3</v>
      </c>
      <c r="K54" s="114">
        <v>3299156</v>
      </c>
      <c r="L54" s="114">
        <v>821722.3</v>
      </c>
      <c r="M54" s="114">
        <v>538648</v>
      </c>
      <c r="N54" s="114">
        <v>3000</v>
      </c>
      <c r="O54" s="114">
        <v>37336</v>
      </c>
      <c r="P54" s="114">
        <v>0</v>
      </c>
      <c r="Q54" s="114">
        <v>0</v>
      </c>
      <c r="R54" s="114">
        <v>305949</v>
      </c>
      <c r="S54" s="114">
        <v>305949</v>
      </c>
      <c r="T54" s="147">
        <v>210949</v>
      </c>
      <c r="U54" s="147"/>
      <c r="V54" s="114">
        <v>0</v>
      </c>
      <c r="W54" s="114">
        <v>0</v>
      </c>
    </row>
    <row r="55" spans="1:23" ht="12.75" customHeight="1">
      <c r="A55" s="145"/>
      <c r="B55" s="145"/>
      <c r="C55" s="145"/>
      <c r="D55" s="143"/>
      <c r="E55" s="143"/>
      <c r="F55" s="143" t="s">
        <v>14</v>
      </c>
      <c r="G55" s="143"/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47">
        <v>0</v>
      </c>
      <c r="U55" s="147"/>
      <c r="V55" s="114">
        <v>0</v>
      </c>
      <c r="W55" s="114">
        <v>0</v>
      </c>
    </row>
    <row r="56" spans="1:23" ht="12.75" customHeight="1">
      <c r="A56" s="145"/>
      <c r="B56" s="145"/>
      <c r="C56" s="145"/>
      <c r="D56" s="143"/>
      <c r="E56" s="143"/>
      <c r="F56" s="143" t="s">
        <v>15</v>
      </c>
      <c r="G56" s="143"/>
      <c r="H56" s="114">
        <v>35675</v>
      </c>
      <c r="I56" s="114">
        <v>35675</v>
      </c>
      <c r="J56" s="114">
        <v>35675</v>
      </c>
      <c r="K56" s="114">
        <v>20939</v>
      </c>
      <c r="L56" s="114">
        <v>14736</v>
      </c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4">
        <v>0</v>
      </c>
      <c r="S56" s="114">
        <v>0</v>
      </c>
      <c r="T56" s="147">
        <v>0</v>
      </c>
      <c r="U56" s="147"/>
      <c r="V56" s="114">
        <v>0</v>
      </c>
      <c r="W56" s="114">
        <v>0</v>
      </c>
    </row>
    <row r="57" spans="1:23" ht="12.75" customHeight="1">
      <c r="A57" s="145"/>
      <c r="B57" s="145"/>
      <c r="C57" s="145"/>
      <c r="D57" s="143"/>
      <c r="E57" s="143"/>
      <c r="F57" s="143" t="s">
        <v>16</v>
      </c>
      <c r="G57" s="143"/>
      <c r="H57" s="114">
        <v>5041486.3</v>
      </c>
      <c r="I57" s="114">
        <v>4735537.3</v>
      </c>
      <c r="J57" s="114">
        <v>4156553.3</v>
      </c>
      <c r="K57" s="114">
        <v>3320095</v>
      </c>
      <c r="L57" s="114">
        <v>836458.3</v>
      </c>
      <c r="M57" s="114">
        <v>538648</v>
      </c>
      <c r="N57" s="114">
        <v>3000</v>
      </c>
      <c r="O57" s="114">
        <v>37336</v>
      </c>
      <c r="P57" s="114">
        <v>0</v>
      </c>
      <c r="Q57" s="114">
        <v>0</v>
      </c>
      <c r="R57" s="114">
        <v>305949</v>
      </c>
      <c r="S57" s="114">
        <v>305949</v>
      </c>
      <c r="T57" s="147">
        <v>210949</v>
      </c>
      <c r="U57" s="147"/>
      <c r="V57" s="114">
        <v>0</v>
      </c>
      <c r="W57" s="114">
        <v>0</v>
      </c>
    </row>
    <row r="58" spans="1:23" ht="12.75" customHeight="1">
      <c r="A58" s="145" t="s">
        <v>46</v>
      </c>
      <c r="B58" s="145" t="s">
        <v>246</v>
      </c>
      <c r="C58" s="145" t="s">
        <v>46</v>
      </c>
      <c r="D58" s="143" t="s">
        <v>247</v>
      </c>
      <c r="E58" s="143"/>
      <c r="F58" s="143" t="s">
        <v>13</v>
      </c>
      <c r="G58" s="143"/>
      <c r="H58" s="114">
        <v>824145</v>
      </c>
      <c r="I58" s="114">
        <v>824145</v>
      </c>
      <c r="J58" s="114">
        <v>823645</v>
      </c>
      <c r="K58" s="114">
        <v>647942</v>
      </c>
      <c r="L58" s="114">
        <v>175703</v>
      </c>
      <c r="M58" s="114">
        <v>0</v>
      </c>
      <c r="N58" s="114">
        <v>500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47">
        <v>0</v>
      </c>
      <c r="U58" s="147"/>
      <c r="V58" s="114">
        <v>0</v>
      </c>
      <c r="W58" s="114">
        <v>0</v>
      </c>
    </row>
    <row r="59" spans="1:23" ht="12.75" customHeight="1">
      <c r="A59" s="145"/>
      <c r="B59" s="145"/>
      <c r="C59" s="145"/>
      <c r="D59" s="143"/>
      <c r="E59" s="143"/>
      <c r="F59" s="143" t="s">
        <v>14</v>
      </c>
      <c r="G59" s="143"/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47">
        <v>0</v>
      </c>
      <c r="U59" s="147"/>
      <c r="V59" s="114">
        <v>0</v>
      </c>
      <c r="W59" s="114">
        <v>0</v>
      </c>
    </row>
    <row r="60" spans="1:23" ht="12.75" customHeight="1">
      <c r="A60" s="145"/>
      <c r="B60" s="145"/>
      <c r="C60" s="145"/>
      <c r="D60" s="143"/>
      <c r="E60" s="143"/>
      <c r="F60" s="143" t="s">
        <v>15</v>
      </c>
      <c r="G60" s="143"/>
      <c r="H60" s="114">
        <v>35675</v>
      </c>
      <c r="I60" s="114">
        <v>35675</v>
      </c>
      <c r="J60" s="114">
        <v>35675</v>
      </c>
      <c r="K60" s="114">
        <v>20939</v>
      </c>
      <c r="L60" s="114">
        <v>14736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47">
        <v>0</v>
      </c>
      <c r="U60" s="147"/>
      <c r="V60" s="114">
        <v>0</v>
      </c>
      <c r="W60" s="114">
        <v>0</v>
      </c>
    </row>
    <row r="61" spans="1:23" ht="12.75" customHeight="1">
      <c r="A61" s="145"/>
      <c r="B61" s="145"/>
      <c r="C61" s="145"/>
      <c r="D61" s="143"/>
      <c r="E61" s="143"/>
      <c r="F61" s="143" t="s">
        <v>16</v>
      </c>
      <c r="G61" s="143"/>
      <c r="H61" s="114">
        <v>859820</v>
      </c>
      <c r="I61" s="114">
        <v>859820</v>
      </c>
      <c r="J61" s="114">
        <v>859320</v>
      </c>
      <c r="K61" s="114">
        <v>668881</v>
      </c>
      <c r="L61" s="114">
        <v>190439</v>
      </c>
      <c r="M61" s="114">
        <v>0</v>
      </c>
      <c r="N61" s="114">
        <v>500</v>
      </c>
      <c r="O61" s="114">
        <v>0</v>
      </c>
      <c r="P61" s="114">
        <v>0</v>
      </c>
      <c r="Q61" s="114">
        <v>0</v>
      </c>
      <c r="R61" s="114">
        <v>0</v>
      </c>
      <c r="S61" s="114">
        <v>0</v>
      </c>
      <c r="T61" s="147">
        <v>0</v>
      </c>
      <c r="U61" s="147"/>
      <c r="V61" s="114">
        <v>0</v>
      </c>
      <c r="W61" s="114">
        <v>0</v>
      </c>
    </row>
    <row r="62" spans="1:23" ht="12.75" customHeight="1">
      <c r="A62" s="145" t="s">
        <v>121</v>
      </c>
      <c r="B62" s="145" t="s">
        <v>46</v>
      </c>
      <c r="C62" s="145" t="s">
        <v>46</v>
      </c>
      <c r="D62" s="143" t="s">
        <v>122</v>
      </c>
      <c r="E62" s="143"/>
      <c r="F62" s="143" t="s">
        <v>13</v>
      </c>
      <c r="G62" s="143"/>
      <c r="H62" s="114">
        <v>10665966.71</v>
      </c>
      <c r="I62" s="114">
        <v>10288901.71</v>
      </c>
      <c r="J62" s="114">
        <v>10106393.71</v>
      </c>
      <c r="K62" s="114">
        <v>8137127</v>
      </c>
      <c r="L62" s="114">
        <v>1969266.71</v>
      </c>
      <c r="M62" s="114">
        <v>0</v>
      </c>
      <c r="N62" s="114">
        <v>182508</v>
      </c>
      <c r="O62" s="114">
        <v>0</v>
      </c>
      <c r="P62" s="114">
        <v>0</v>
      </c>
      <c r="Q62" s="114">
        <v>0</v>
      </c>
      <c r="R62" s="114">
        <v>377065</v>
      </c>
      <c r="S62" s="114">
        <v>377065</v>
      </c>
      <c r="T62" s="147">
        <v>0</v>
      </c>
      <c r="U62" s="147"/>
      <c r="V62" s="114">
        <v>0</v>
      </c>
      <c r="W62" s="114">
        <v>0</v>
      </c>
    </row>
    <row r="63" spans="1:23" ht="12.75" customHeight="1">
      <c r="A63" s="145"/>
      <c r="B63" s="145"/>
      <c r="C63" s="145"/>
      <c r="D63" s="143"/>
      <c r="E63" s="143"/>
      <c r="F63" s="143" t="s">
        <v>14</v>
      </c>
      <c r="G63" s="143"/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47">
        <v>0</v>
      </c>
      <c r="U63" s="147"/>
      <c r="V63" s="114">
        <v>0</v>
      </c>
      <c r="W63" s="114">
        <v>0</v>
      </c>
    </row>
    <row r="64" spans="1:23" ht="12.75" customHeight="1">
      <c r="A64" s="145"/>
      <c r="B64" s="145"/>
      <c r="C64" s="145"/>
      <c r="D64" s="143"/>
      <c r="E64" s="143"/>
      <c r="F64" s="143" t="s">
        <v>15</v>
      </c>
      <c r="G64" s="143"/>
      <c r="H64" s="114">
        <v>34744</v>
      </c>
      <c r="I64" s="114">
        <v>34744</v>
      </c>
      <c r="J64" s="114">
        <v>34744</v>
      </c>
      <c r="K64" s="114">
        <v>9624</v>
      </c>
      <c r="L64" s="114">
        <v>25120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47">
        <v>0</v>
      </c>
      <c r="U64" s="147"/>
      <c r="V64" s="114">
        <v>0</v>
      </c>
      <c r="W64" s="114">
        <v>0</v>
      </c>
    </row>
    <row r="65" spans="1:23" ht="12.75" customHeight="1">
      <c r="A65" s="145"/>
      <c r="B65" s="145"/>
      <c r="C65" s="145"/>
      <c r="D65" s="143"/>
      <c r="E65" s="143"/>
      <c r="F65" s="143" t="s">
        <v>16</v>
      </c>
      <c r="G65" s="143"/>
      <c r="H65" s="114">
        <v>10700710.71</v>
      </c>
      <c r="I65" s="114">
        <v>10323645.71</v>
      </c>
      <c r="J65" s="114">
        <v>10141137.71</v>
      </c>
      <c r="K65" s="114">
        <v>8146751</v>
      </c>
      <c r="L65" s="114">
        <v>1994386.71</v>
      </c>
      <c r="M65" s="114">
        <v>0</v>
      </c>
      <c r="N65" s="114">
        <v>182508</v>
      </c>
      <c r="O65" s="114">
        <v>0</v>
      </c>
      <c r="P65" s="114">
        <v>0</v>
      </c>
      <c r="Q65" s="114">
        <v>0</v>
      </c>
      <c r="R65" s="114">
        <v>377065</v>
      </c>
      <c r="S65" s="114">
        <v>377065</v>
      </c>
      <c r="T65" s="147">
        <v>0</v>
      </c>
      <c r="U65" s="147"/>
      <c r="V65" s="114">
        <v>0</v>
      </c>
      <c r="W65" s="114">
        <v>0</v>
      </c>
    </row>
    <row r="66" spans="1:23" ht="12.75" customHeight="1">
      <c r="A66" s="145" t="s">
        <v>46</v>
      </c>
      <c r="B66" s="145" t="s">
        <v>123</v>
      </c>
      <c r="C66" s="145" t="s">
        <v>46</v>
      </c>
      <c r="D66" s="143" t="s">
        <v>124</v>
      </c>
      <c r="E66" s="143"/>
      <c r="F66" s="143" t="s">
        <v>13</v>
      </c>
      <c r="G66" s="143"/>
      <c r="H66" s="114">
        <v>1355442.54</v>
      </c>
      <c r="I66" s="114">
        <v>1355442.54</v>
      </c>
      <c r="J66" s="114">
        <v>1331434.54</v>
      </c>
      <c r="K66" s="114">
        <v>1174232</v>
      </c>
      <c r="L66" s="114">
        <v>157202.54</v>
      </c>
      <c r="M66" s="114">
        <v>0</v>
      </c>
      <c r="N66" s="114">
        <v>24008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47">
        <v>0</v>
      </c>
      <c r="U66" s="147"/>
      <c r="V66" s="114">
        <v>0</v>
      </c>
      <c r="W66" s="114">
        <v>0</v>
      </c>
    </row>
    <row r="67" spans="1:23" ht="12.75" customHeight="1">
      <c r="A67" s="145"/>
      <c r="B67" s="145"/>
      <c r="C67" s="145"/>
      <c r="D67" s="143"/>
      <c r="E67" s="143"/>
      <c r="F67" s="143" t="s">
        <v>14</v>
      </c>
      <c r="G67" s="143"/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0</v>
      </c>
      <c r="T67" s="147">
        <v>0</v>
      </c>
      <c r="U67" s="147"/>
      <c r="V67" s="114">
        <v>0</v>
      </c>
      <c r="W67" s="114">
        <v>0</v>
      </c>
    </row>
    <row r="68" spans="1:23" ht="12.75" customHeight="1">
      <c r="A68" s="145"/>
      <c r="B68" s="145"/>
      <c r="C68" s="145"/>
      <c r="D68" s="143"/>
      <c r="E68" s="143"/>
      <c r="F68" s="143" t="s">
        <v>15</v>
      </c>
      <c r="G68" s="143"/>
      <c r="H68" s="114">
        <v>1395</v>
      </c>
      <c r="I68" s="114">
        <v>1395</v>
      </c>
      <c r="J68" s="114">
        <v>1395</v>
      </c>
      <c r="K68" s="114">
        <v>0</v>
      </c>
      <c r="L68" s="114">
        <v>1395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47">
        <v>0</v>
      </c>
      <c r="U68" s="147"/>
      <c r="V68" s="114">
        <v>0</v>
      </c>
      <c r="W68" s="114">
        <v>0</v>
      </c>
    </row>
    <row r="69" spans="1:23" ht="12.75" customHeight="1">
      <c r="A69" s="145"/>
      <c r="B69" s="145"/>
      <c r="C69" s="145"/>
      <c r="D69" s="143"/>
      <c r="E69" s="143"/>
      <c r="F69" s="143" t="s">
        <v>16</v>
      </c>
      <c r="G69" s="143"/>
      <c r="H69" s="114">
        <v>1356837.54</v>
      </c>
      <c r="I69" s="114">
        <v>1356837.54</v>
      </c>
      <c r="J69" s="114">
        <v>1332829.54</v>
      </c>
      <c r="K69" s="114">
        <v>1174232</v>
      </c>
      <c r="L69" s="114">
        <v>158597.54</v>
      </c>
      <c r="M69" s="114">
        <v>0</v>
      </c>
      <c r="N69" s="114">
        <v>24008</v>
      </c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47">
        <v>0</v>
      </c>
      <c r="U69" s="147"/>
      <c r="V69" s="114">
        <v>0</v>
      </c>
      <c r="W69" s="114">
        <v>0</v>
      </c>
    </row>
    <row r="70" spans="1:23" ht="12.75" customHeight="1">
      <c r="A70" s="145" t="s">
        <v>46</v>
      </c>
      <c r="B70" s="145" t="s">
        <v>125</v>
      </c>
      <c r="C70" s="145" t="s">
        <v>46</v>
      </c>
      <c r="D70" s="143" t="s">
        <v>126</v>
      </c>
      <c r="E70" s="143"/>
      <c r="F70" s="143" t="s">
        <v>13</v>
      </c>
      <c r="G70" s="143"/>
      <c r="H70" s="114">
        <v>2880665.17</v>
      </c>
      <c r="I70" s="114">
        <v>2626395.17</v>
      </c>
      <c r="J70" s="114">
        <v>2578895.17</v>
      </c>
      <c r="K70" s="114">
        <v>2078970</v>
      </c>
      <c r="L70" s="114">
        <v>499925.17</v>
      </c>
      <c r="M70" s="114">
        <v>0</v>
      </c>
      <c r="N70" s="114">
        <v>47500</v>
      </c>
      <c r="O70" s="114">
        <v>0</v>
      </c>
      <c r="P70" s="114">
        <v>0</v>
      </c>
      <c r="Q70" s="114">
        <v>0</v>
      </c>
      <c r="R70" s="114">
        <v>254270</v>
      </c>
      <c r="S70" s="114">
        <v>254270</v>
      </c>
      <c r="T70" s="147">
        <v>0</v>
      </c>
      <c r="U70" s="147"/>
      <c r="V70" s="114">
        <v>0</v>
      </c>
      <c r="W70" s="114">
        <v>0</v>
      </c>
    </row>
    <row r="71" spans="1:23" ht="12.75" customHeight="1">
      <c r="A71" s="145"/>
      <c r="B71" s="145"/>
      <c r="C71" s="145"/>
      <c r="D71" s="143"/>
      <c r="E71" s="143"/>
      <c r="F71" s="143" t="s">
        <v>14</v>
      </c>
      <c r="G71" s="143"/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47">
        <v>0</v>
      </c>
      <c r="U71" s="147"/>
      <c r="V71" s="114">
        <v>0</v>
      </c>
      <c r="W71" s="114">
        <v>0</v>
      </c>
    </row>
    <row r="72" spans="1:23" ht="12.75" customHeight="1">
      <c r="A72" s="145"/>
      <c r="B72" s="145"/>
      <c r="C72" s="145"/>
      <c r="D72" s="143"/>
      <c r="E72" s="143"/>
      <c r="F72" s="143" t="s">
        <v>15</v>
      </c>
      <c r="G72" s="143"/>
      <c r="H72" s="114">
        <v>33349</v>
      </c>
      <c r="I72" s="114">
        <v>33349</v>
      </c>
      <c r="J72" s="114">
        <v>33349</v>
      </c>
      <c r="K72" s="114">
        <v>9624</v>
      </c>
      <c r="L72" s="114">
        <v>23725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47">
        <v>0</v>
      </c>
      <c r="U72" s="147"/>
      <c r="V72" s="114">
        <v>0</v>
      </c>
      <c r="W72" s="114">
        <v>0</v>
      </c>
    </row>
    <row r="73" spans="1:23" ht="12.75" customHeight="1">
      <c r="A73" s="145"/>
      <c r="B73" s="145"/>
      <c r="C73" s="145"/>
      <c r="D73" s="143"/>
      <c r="E73" s="143"/>
      <c r="F73" s="143" t="s">
        <v>16</v>
      </c>
      <c r="G73" s="143"/>
      <c r="H73" s="114">
        <v>2914014.17</v>
      </c>
      <c r="I73" s="114">
        <v>2659744.17</v>
      </c>
      <c r="J73" s="114">
        <v>2612244.17</v>
      </c>
      <c r="K73" s="114">
        <v>2088594</v>
      </c>
      <c r="L73" s="114">
        <v>523650.17</v>
      </c>
      <c r="M73" s="114">
        <v>0</v>
      </c>
      <c r="N73" s="114">
        <v>47500</v>
      </c>
      <c r="O73" s="114">
        <v>0</v>
      </c>
      <c r="P73" s="114">
        <v>0</v>
      </c>
      <c r="Q73" s="114">
        <v>0</v>
      </c>
      <c r="R73" s="114">
        <v>254270</v>
      </c>
      <c r="S73" s="114">
        <v>254270</v>
      </c>
      <c r="T73" s="147">
        <v>0</v>
      </c>
      <c r="U73" s="147"/>
      <c r="V73" s="114">
        <v>0</v>
      </c>
      <c r="W73" s="114">
        <v>0</v>
      </c>
    </row>
    <row r="74" spans="1:23" ht="12.75">
      <c r="A74" s="146" t="s">
        <v>17</v>
      </c>
      <c r="B74" s="146"/>
      <c r="C74" s="146"/>
      <c r="D74" s="146"/>
      <c r="E74" s="146"/>
      <c r="F74" s="143" t="s">
        <v>13</v>
      </c>
      <c r="G74" s="143"/>
      <c r="H74" s="113">
        <v>168843474.18</v>
      </c>
      <c r="I74" s="44"/>
      <c r="J74" s="44"/>
      <c r="K74" s="113">
        <v>82230190.16</v>
      </c>
      <c r="L74" s="113">
        <v>28516634.03</v>
      </c>
      <c r="M74" s="113">
        <v>4653328.13</v>
      </c>
      <c r="N74" s="113">
        <v>2778766</v>
      </c>
      <c r="O74" s="113">
        <v>86672.1</v>
      </c>
      <c r="P74" s="113">
        <v>598737</v>
      </c>
      <c r="Q74" s="113">
        <v>0</v>
      </c>
      <c r="R74" s="113">
        <v>49979146.76</v>
      </c>
      <c r="S74" s="113">
        <v>49979146.76</v>
      </c>
      <c r="T74" s="144">
        <v>9835517</v>
      </c>
      <c r="U74" s="144"/>
      <c r="V74" s="113">
        <v>0</v>
      </c>
      <c r="W74" s="114">
        <v>0</v>
      </c>
    </row>
    <row r="75" spans="1:23" ht="12.75">
      <c r="A75" s="146"/>
      <c r="B75" s="146"/>
      <c r="C75" s="146"/>
      <c r="D75" s="146"/>
      <c r="E75" s="146"/>
      <c r="F75" s="143" t="s">
        <v>14</v>
      </c>
      <c r="G75" s="143"/>
      <c r="H75" s="113">
        <v>-9997</v>
      </c>
      <c r="I75" s="113">
        <v>-9997</v>
      </c>
      <c r="J75" s="113">
        <v>-8997</v>
      </c>
      <c r="K75" s="113">
        <v>-644.68</v>
      </c>
      <c r="L75" s="113">
        <v>-8352.32</v>
      </c>
      <c r="M75" s="113">
        <v>0</v>
      </c>
      <c r="N75" s="113">
        <v>-1000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44">
        <v>0</v>
      </c>
      <c r="U75" s="144"/>
      <c r="V75" s="113">
        <v>0</v>
      </c>
      <c r="W75" s="114">
        <v>0</v>
      </c>
    </row>
    <row r="76" spans="1:23" ht="12.75">
      <c r="A76" s="146"/>
      <c r="B76" s="146"/>
      <c r="C76" s="146"/>
      <c r="D76" s="146"/>
      <c r="E76" s="146"/>
      <c r="F76" s="143" t="s">
        <v>15</v>
      </c>
      <c r="G76" s="143"/>
      <c r="H76" s="113">
        <v>135517</v>
      </c>
      <c r="I76" s="113">
        <v>135517</v>
      </c>
      <c r="J76" s="113">
        <v>133748</v>
      </c>
      <c r="K76" s="113">
        <v>54920</v>
      </c>
      <c r="L76" s="113">
        <v>78828</v>
      </c>
      <c r="M76" s="113">
        <v>1769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44">
        <v>0</v>
      </c>
      <c r="U76" s="144"/>
      <c r="V76" s="113">
        <v>0</v>
      </c>
      <c r="W76" s="114">
        <v>0</v>
      </c>
    </row>
    <row r="77" spans="1:23" ht="12.75">
      <c r="A77" s="146"/>
      <c r="B77" s="146"/>
      <c r="C77" s="146"/>
      <c r="D77" s="146"/>
      <c r="E77" s="146"/>
      <c r="F77" s="143" t="s">
        <v>16</v>
      </c>
      <c r="G77" s="143"/>
      <c r="H77" s="113">
        <v>168968994.18</v>
      </c>
      <c r="I77" s="44"/>
      <c r="J77" s="44"/>
      <c r="K77" s="113">
        <v>82284465.48</v>
      </c>
      <c r="L77" s="113">
        <v>28587109.71</v>
      </c>
      <c r="M77" s="113">
        <v>4655097.13</v>
      </c>
      <c r="N77" s="113">
        <v>2777766</v>
      </c>
      <c r="O77" s="113">
        <v>86672.1</v>
      </c>
      <c r="P77" s="113">
        <v>598737</v>
      </c>
      <c r="Q77" s="113">
        <v>0</v>
      </c>
      <c r="R77" s="113">
        <v>49979146.76</v>
      </c>
      <c r="S77" s="113">
        <v>49979146.76</v>
      </c>
      <c r="T77" s="144">
        <v>9835517</v>
      </c>
      <c r="U77" s="144"/>
      <c r="V77" s="113">
        <v>0</v>
      </c>
      <c r="W77" s="114">
        <v>0</v>
      </c>
    </row>
  </sheetData>
  <sheetProtection/>
  <mergeCells count="227"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B14:B17"/>
    <mergeCell ref="C14:C17"/>
    <mergeCell ref="D14:E17"/>
    <mergeCell ref="F14:G14"/>
    <mergeCell ref="F11:G11"/>
    <mergeCell ref="F12:G12"/>
    <mergeCell ref="F16:G16"/>
    <mergeCell ref="F17:G17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K7:L7"/>
    <mergeCell ref="M7:M8"/>
    <mergeCell ref="D5:G8"/>
    <mergeCell ref="W7:W8"/>
    <mergeCell ref="T8:U8"/>
    <mergeCell ref="J7:J8"/>
    <mergeCell ref="R6:R8"/>
    <mergeCell ref="S6:W6"/>
    <mergeCell ref="C5:C8"/>
    <mergeCell ref="A54:A57"/>
    <mergeCell ref="B54:B57"/>
    <mergeCell ref="C54:C57"/>
    <mergeCell ref="D54:E57"/>
    <mergeCell ref="A58:A61"/>
    <mergeCell ref="B58:B61"/>
    <mergeCell ref="C58:C61"/>
    <mergeCell ref="D58:E61"/>
    <mergeCell ref="A14:A17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A70:A73"/>
    <mergeCell ref="F67:G67"/>
    <mergeCell ref="T67:U67"/>
    <mergeCell ref="F68:G68"/>
    <mergeCell ref="T68:U68"/>
    <mergeCell ref="F69:G69"/>
    <mergeCell ref="T69:U69"/>
    <mergeCell ref="F76:G76"/>
    <mergeCell ref="T76:U76"/>
    <mergeCell ref="F70:G70"/>
    <mergeCell ref="T70:U70"/>
    <mergeCell ref="F71:G71"/>
    <mergeCell ref="T71:U71"/>
    <mergeCell ref="F72:G72"/>
    <mergeCell ref="T72:U72"/>
    <mergeCell ref="F73:G73"/>
    <mergeCell ref="T73:U73"/>
    <mergeCell ref="F77:G77"/>
    <mergeCell ref="T77:U77"/>
    <mergeCell ref="B70:B73"/>
    <mergeCell ref="C70:C73"/>
    <mergeCell ref="D70:E73"/>
    <mergeCell ref="A74:E77"/>
    <mergeCell ref="F74:G74"/>
    <mergeCell ref="T74:U74"/>
    <mergeCell ref="F75:G75"/>
    <mergeCell ref="T75:U7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54"/>
  <sheetViews>
    <sheetView view="pageLayout" workbookViewId="0" topLeftCell="A1">
      <selection activeCell="A1" sqref="A1:K1"/>
    </sheetView>
  </sheetViews>
  <sheetFormatPr defaultColWidth="9.33203125" defaultRowHeight="12.75"/>
  <cols>
    <col min="1" max="1" width="4.83203125" style="10" customWidth="1"/>
    <col min="2" max="2" width="6.5" style="10" customWidth="1"/>
    <col min="3" max="3" width="7.5" style="10" customWidth="1"/>
    <col min="4" max="4" width="20.83203125" style="10" customWidth="1"/>
    <col min="5" max="5" width="12" style="10" customWidth="1"/>
    <col min="6" max="6" width="11.16015625" style="10" customWidth="1"/>
    <col min="7" max="7" width="12.33203125" style="10" customWidth="1"/>
    <col min="8" max="8" width="8.83203125" style="10" customWidth="1"/>
    <col min="9" max="9" width="7" style="10" customWidth="1"/>
    <col min="10" max="10" width="11.5" style="10" customWidth="1"/>
    <col min="11" max="11" width="9.66015625" style="10" customWidth="1"/>
    <col min="12" max="12" width="9.83203125" style="10" customWidth="1"/>
    <col min="13" max="16384" width="9.33203125" style="10" customWidth="1"/>
  </cols>
  <sheetData>
    <row r="1" spans="1:12" ht="31.5" customHeight="1">
      <c r="A1" s="156" t="s">
        <v>221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12"/>
    </row>
    <row r="2" spans="1:12" ht="18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57" t="s">
        <v>61</v>
      </c>
      <c r="L2" s="157"/>
    </row>
    <row r="3" spans="1:12" ht="10.5" customHeight="1">
      <c r="A3" s="151" t="s">
        <v>106</v>
      </c>
      <c r="B3" s="151" t="s">
        <v>0</v>
      </c>
      <c r="C3" s="151" t="s">
        <v>220</v>
      </c>
      <c r="D3" s="152" t="s">
        <v>219</v>
      </c>
      <c r="E3" s="152" t="s">
        <v>218</v>
      </c>
      <c r="F3" s="152"/>
      <c r="G3" s="152"/>
      <c r="H3" s="152"/>
      <c r="I3" s="152"/>
      <c r="J3" s="152"/>
      <c r="K3" s="152"/>
      <c r="L3" s="152" t="s">
        <v>217</v>
      </c>
    </row>
    <row r="4" spans="1:12" ht="19.5" customHeight="1">
      <c r="A4" s="151"/>
      <c r="B4" s="151"/>
      <c r="C4" s="151"/>
      <c r="D4" s="152"/>
      <c r="E4" s="152" t="s">
        <v>216</v>
      </c>
      <c r="F4" s="152" t="s">
        <v>215</v>
      </c>
      <c r="G4" s="152"/>
      <c r="H4" s="152"/>
      <c r="I4" s="152"/>
      <c r="J4" s="152"/>
      <c r="K4" s="152"/>
      <c r="L4" s="152"/>
    </row>
    <row r="5" spans="1:12" ht="19.5" customHeight="1">
      <c r="A5" s="151"/>
      <c r="B5" s="151"/>
      <c r="C5" s="151"/>
      <c r="D5" s="152"/>
      <c r="E5" s="152"/>
      <c r="F5" s="152" t="s">
        <v>214</v>
      </c>
      <c r="G5" s="153" t="s">
        <v>213</v>
      </c>
      <c r="H5" s="154" t="s">
        <v>212</v>
      </c>
      <c r="I5" s="110" t="s">
        <v>7</v>
      </c>
      <c r="J5" s="152" t="s">
        <v>211</v>
      </c>
      <c r="K5" s="154" t="s">
        <v>210</v>
      </c>
      <c r="L5" s="152"/>
    </row>
    <row r="6" spans="1:12" ht="19.5" customHeight="1">
      <c r="A6" s="151"/>
      <c r="B6" s="151"/>
      <c r="C6" s="151"/>
      <c r="D6" s="152"/>
      <c r="E6" s="152"/>
      <c r="F6" s="152"/>
      <c r="G6" s="153"/>
      <c r="H6" s="154"/>
      <c r="I6" s="155" t="s">
        <v>209</v>
      </c>
      <c r="J6" s="152"/>
      <c r="K6" s="152"/>
      <c r="L6" s="152"/>
    </row>
    <row r="7" spans="1:12" ht="29.25" customHeight="1">
      <c r="A7" s="151"/>
      <c r="B7" s="151"/>
      <c r="C7" s="151"/>
      <c r="D7" s="152"/>
      <c r="E7" s="152"/>
      <c r="F7" s="152"/>
      <c r="G7" s="153"/>
      <c r="H7" s="154"/>
      <c r="I7" s="155"/>
      <c r="J7" s="152"/>
      <c r="K7" s="152"/>
      <c r="L7" s="152"/>
    </row>
    <row r="8" spans="1:12" ht="29.25" customHeight="1">
      <c r="A8" s="151"/>
      <c r="B8" s="151"/>
      <c r="C8" s="151"/>
      <c r="D8" s="152"/>
      <c r="E8" s="152"/>
      <c r="F8" s="152"/>
      <c r="G8" s="153"/>
      <c r="H8" s="154"/>
      <c r="I8" s="155"/>
      <c r="J8" s="152"/>
      <c r="K8" s="152"/>
      <c r="L8" s="152"/>
    </row>
    <row r="9" spans="1:12" ht="15.75" customHeight="1" thickBot="1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</row>
    <row r="10" spans="1:12" ht="45" customHeight="1" thickBot="1">
      <c r="A10" s="92" t="s">
        <v>98</v>
      </c>
      <c r="B10" s="92">
        <v>600</v>
      </c>
      <c r="C10" s="92">
        <v>60014</v>
      </c>
      <c r="D10" s="108" t="s">
        <v>208</v>
      </c>
      <c r="E10" s="107">
        <v>330000</v>
      </c>
      <c r="F10" s="107">
        <v>330000</v>
      </c>
      <c r="G10" s="90">
        <v>0</v>
      </c>
      <c r="H10" s="90">
        <v>0</v>
      </c>
      <c r="I10" s="90">
        <v>0</v>
      </c>
      <c r="J10" s="89" t="s">
        <v>139</v>
      </c>
      <c r="K10" s="88">
        <v>0</v>
      </c>
      <c r="L10" s="87" t="s">
        <v>164</v>
      </c>
    </row>
    <row r="11" spans="1:12" ht="95.25" customHeight="1" thickBot="1">
      <c r="A11" s="92" t="s">
        <v>96</v>
      </c>
      <c r="B11" s="92">
        <v>600</v>
      </c>
      <c r="C11" s="92">
        <v>60014</v>
      </c>
      <c r="D11" s="108" t="s">
        <v>207</v>
      </c>
      <c r="E11" s="107">
        <v>233167</v>
      </c>
      <c r="F11" s="107">
        <v>233167</v>
      </c>
      <c r="G11" s="90">
        <v>0</v>
      </c>
      <c r="H11" s="90">
        <v>0</v>
      </c>
      <c r="I11" s="90">
        <v>0</v>
      </c>
      <c r="J11" s="89" t="s">
        <v>204</v>
      </c>
      <c r="K11" s="88">
        <v>0</v>
      </c>
      <c r="L11" s="87" t="s">
        <v>164</v>
      </c>
    </row>
    <row r="12" spans="1:12" ht="83.25" customHeight="1" thickBot="1">
      <c r="A12" s="92" t="s">
        <v>95</v>
      </c>
      <c r="B12" s="92">
        <v>600</v>
      </c>
      <c r="C12" s="92">
        <v>60014</v>
      </c>
      <c r="D12" s="105" t="s">
        <v>206</v>
      </c>
      <c r="E12" s="103">
        <v>1546864</v>
      </c>
      <c r="F12" s="103">
        <v>1546864</v>
      </c>
      <c r="G12" s="90">
        <v>0</v>
      </c>
      <c r="H12" s="90">
        <v>0</v>
      </c>
      <c r="I12" s="90">
        <v>0</v>
      </c>
      <c r="J12" s="89" t="s">
        <v>204</v>
      </c>
      <c r="K12" s="88">
        <v>0</v>
      </c>
      <c r="L12" s="87" t="s">
        <v>164</v>
      </c>
    </row>
    <row r="13" spans="1:12" ht="74.25" customHeight="1" thickBot="1">
      <c r="A13" s="92" t="s">
        <v>94</v>
      </c>
      <c r="B13" s="92">
        <v>600</v>
      </c>
      <c r="C13" s="92">
        <v>60014</v>
      </c>
      <c r="D13" s="105" t="s">
        <v>205</v>
      </c>
      <c r="E13" s="103">
        <v>20000</v>
      </c>
      <c r="F13" s="103">
        <v>20000</v>
      </c>
      <c r="G13" s="90">
        <v>0</v>
      </c>
      <c r="H13" s="90">
        <v>0</v>
      </c>
      <c r="I13" s="90">
        <v>0</v>
      </c>
      <c r="J13" s="89" t="s">
        <v>204</v>
      </c>
      <c r="K13" s="88">
        <v>0</v>
      </c>
      <c r="L13" s="87" t="s">
        <v>164</v>
      </c>
    </row>
    <row r="14" spans="1:12" ht="93" customHeight="1" thickBot="1">
      <c r="A14" s="92" t="s">
        <v>91</v>
      </c>
      <c r="B14" s="92">
        <v>600</v>
      </c>
      <c r="C14" s="92">
        <v>60014</v>
      </c>
      <c r="D14" s="105" t="s">
        <v>203</v>
      </c>
      <c r="E14" s="103">
        <v>2008228</v>
      </c>
      <c r="F14" s="103">
        <v>1007714</v>
      </c>
      <c r="G14" s="90">
        <v>0</v>
      </c>
      <c r="H14" s="90">
        <v>0</v>
      </c>
      <c r="I14" s="90">
        <v>0</v>
      </c>
      <c r="J14" s="89" t="s">
        <v>202</v>
      </c>
      <c r="K14" s="88">
        <v>0</v>
      </c>
      <c r="L14" s="87" t="s">
        <v>164</v>
      </c>
    </row>
    <row r="15" spans="1:12" ht="54.75" customHeight="1" thickBot="1">
      <c r="A15" s="92" t="s">
        <v>89</v>
      </c>
      <c r="B15" s="92">
        <v>600</v>
      </c>
      <c r="C15" s="92">
        <v>60014</v>
      </c>
      <c r="D15" s="105" t="s">
        <v>201</v>
      </c>
      <c r="E15" s="103">
        <v>127382</v>
      </c>
      <c r="F15" s="103">
        <v>127382</v>
      </c>
      <c r="G15" s="90">
        <v>0</v>
      </c>
      <c r="H15" s="90">
        <v>0</v>
      </c>
      <c r="I15" s="90">
        <v>0</v>
      </c>
      <c r="J15" s="89" t="s">
        <v>139</v>
      </c>
      <c r="K15" s="88">
        <v>0</v>
      </c>
      <c r="L15" s="87" t="s">
        <v>164</v>
      </c>
    </row>
    <row r="16" spans="1:12" ht="58.5" customHeight="1" thickBot="1">
      <c r="A16" s="92" t="s">
        <v>200</v>
      </c>
      <c r="B16" s="92">
        <v>600</v>
      </c>
      <c r="C16" s="92">
        <v>60014</v>
      </c>
      <c r="D16" s="105" t="s">
        <v>199</v>
      </c>
      <c r="E16" s="103">
        <v>78010</v>
      </c>
      <c r="F16" s="103">
        <v>78010</v>
      </c>
      <c r="G16" s="90">
        <v>0</v>
      </c>
      <c r="H16" s="90">
        <v>0</v>
      </c>
      <c r="I16" s="90">
        <v>0</v>
      </c>
      <c r="J16" s="89" t="s">
        <v>139</v>
      </c>
      <c r="K16" s="88">
        <v>0</v>
      </c>
      <c r="L16" s="87" t="s">
        <v>164</v>
      </c>
    </row>
    <row r="17" spans="1:12" ht="66.75" customHeight="1" thickBot="1">
      <c r="A17" s="92" t="s">
        <v>198</v>
      </c>
      <c r="B17" s="92">
        <v>600</v>
      </c>
      <c r="C17" s="92">
        <v>60014</v>
      </c>
      <c r="D17" s="105" t="s">
        <v>197</v>
      </c>
      <c r="E17" s="103">
        <v>134800</v>
      </c>
      <c r="F17" s="103">
        <v>134800</v>
      </c>
      <c r="G17" s="90">
        <v>0</v>
      </c>
      <c r="H17" s="90">
        <v>0</v>
      </c>
      <c r="I17" s="90">
        <v>0</v>
      </c>
      <c r="J17" s="89" t="s">
        <v>139</v>
      </c>
      <c r="K17" s="88">
        <v>0</v>
      </c>
      <c r="L17" s="87" t="s">
        <v>164</v>
      </c>
    </row>
    <row r="18" spans="1:12" ht="62.25" customHeight="1" thickBot="1">
      <c r="A18" s="92" t="s">
        <v>196</v>
      </c>
      <c r="B18" s="92">
        <v>600</v>
      </c>
      <c r="C18" s="92">
        <v>60014</v>
      </c>
      <c r="D18" s="105" t="s">
        <v>195</v>
      </c>
      <c r="E18" s="103">
        <v>158487</v>
      </c>
      <c r="F18" s="103">
        <v>158487</v>
      </c>
      <c r="G18" s="90">
        <v>0</v>
      </c>
      <c r="H18" s="90">
        <v>0</v>
      </c>
      <c r="I18" s="90">
        <v>0</v>
      </c>
      <c r="J18" s="89" t="s">
        <v>139</v>
      </c>
      <c r="K18" s="88">
        <v>0</v>
      </c>
      <c r="L18" s="87" t="s">
        <v>164</v>
      </c>
    </row>
    <row r="19" spans="1:12" ht="60.75" customHeight="1" thickBot="1">
      <c r="A19" s="92" t="s">
        <v>194</v>
      </c>
      <c r="B19" s="92">
        <v>600</v>
      </c>
      <c r="C19" s="92">
        <v>60014</v>
      </c>
      <c r="D19" s="106" t="s">
        <v>193</v>
      </c>
      <c r="E19" s="103">
        <v>101743</v>
      </c>
      <c r="F19" s="103">
        <v>101743</v>
      </c>
      <c r="G19" s="90">
        <v>0</v>
      </c>
      <c r="H19" s="90">
        <v>0</v>
      </c>
      <c r="I19" s="90">
        <v>0</v>
      </c>
      <c r="J19" s="89" t="s">
        <v>139</v>
      </c>
      <c r="K19" s="88">
        <v>0</v>
      </c>
      <c r="L19" s="87" t="s">
        <v>164</v>
      </c>
    </row>
    <row r="20" spans="1:12" ht="54.75" customHeight="1" thickBot="1">
      <c r="A20" s="92" t="s">
        <v>192</v>
      </c>
      <c r="B20" s="92">
        <v>600</v>
      </c>
      <c r="C20" s="92">
        <v>60014</v>
      </c>
      <c r="D20" s="105" t="s">
        <v>191</v>
      </c>
      <c r="E20" s="103">
        <v>147793</v>
      </c>
      <c r="F20" s="103">
        <v>147793</v>
      </c>
      <c r="G20" s="90">
        <v>0</v>
      </c>
      <c r="H20" s="90">
        <v>0</v>
      </c>
      <c r="I20" s="90">
        <v>0</v>
      </c>
      <c r="J20" s="89" t="s">
        <v>139</v>
      </c>
      <c r="K20" s="88">
        <v>0</v>
      </c>
      <c r="L20" s="87" t="s">
        <v>164</v>
      </c>
    </row>
    <row r="21" spans="1:12" ht="71.25" customHeight="1" thickBot="1">
      <c r="A21" s="92" t="s">
        <v>190</v>
      </c>
      <c r="B21" s="92">
        <v>600</v>
      </c>
      <c r="C21" s="92">
        <v>60014</v>
      </c>
      <c r="D21" s="105" t="s">
        <v>189</v>
      </c>
      <c r="E21" s="103">
        <v>145622</v>
      </c>
      <c r="F21" s="103">
        <v>145622</v>
      </c>
      <c r="G21" s="90">
        <v>0</v>
      </c>
      <c r="H21" s="90">
        <v>0</v>
      </c>
      <c r="I21" s="90">
        <v>0</v>
      </c>
      <c r="J21" s="89" t="s">
        <v>139</v>
      </c>
      <c r="K21" s="88">
        <v>0</v>
      </c>
      <c r="L21" s="87" t="s">
        <v>164</v>
      </c>
    </row>
    <row r="22" spans="1:12" ht="63" customHeight="1" thickBot="1">
      <c r="A22" s="92" t="s">
        <v>188</v>
      </c>
      <c r="B22" s="92">
        <v>600</v>
      </c>
      <c r="C22" s="92">
        <v>60014</v>
      </c>
      <c r="D22" s="105" t="s">
        <v>187</v>
      </c>
      <c r="E22" s="103">
        <v>150674</v>
      </c>
      <c r="F22" s="103">
        <v>150674</v>
      </c>
      <c r="G22" s="90">
        <v>0</v>
      </c>
      <c r="H22" s="90">
        <v>0</v>
      </c>
      <c r="I22" s="90">
        <v>0</v>
      </c>
      <c r="J22" s="89" t="s">
        <v>139</v>
      </c>
      <c r="K22" s="88">
        <v>0</v>
      </c>
      <c r="L22" s="87" t="s">
        <v>164</v>
      </c>
    </row>
    <row r="23" spans="1:12" ht="54.75" customHeight="1" thickBot="1">
      <c r="A23" s="92" t="s">
        <v>186</v>
      </c>
      <c r="B23" s="92">
        <v>600</v>
      </c>
      <c r="C23" s="92">
        <v>60014</v>
      </c>
      <c r="D23" s="105" t="s">
        <v>185</v>
      </c>
      <c r="E23" s="103">
        <v>144807</v>
      </c>
      <c r="F23" s="103">
        <v>144807</v>
      </c>
      <c r="G23" s="90">
        <v>0</v>
      </c>
      <c r="H23" s="90">
        <v>0</v>
      </c>
      <c r="I23" s="90">
        <v>0</v>
      </c>
      <c r="J23" s="89" t="s">
        <v>139</v>
      </c>
      <c r="K23" s="88">
        <v>0</v>
      </c>
      <c r="L23" s="87" t="s">
        <v>164</v>
      </c>
    </row>
    <row r="24" spans="1:12" ht="63" customHeight="1" thickBot="1">
      <c r="A24" s="92" t="s">
        <v>184</v>
      </c>
      <c r="B24" s="92">
        <v>600</v>
      </c>
      <c r="C24" s="92">
        <v>60014</v>
      </c>
      <c r="D24" s="105" t="s">
        <v>183</v>
      </c>
      <c r="E24" s="103">
        <v>331347</v>
      </c>
      <c r="F24" s="103">
        <v>331347</v>
      </c>
      <c r="G24" s="90">
        <v>0</v>
      </c>
      <c r="H24" s="90">
        <v>0</v>
      </c>
      <c r="I24" s="90">
        <v>0</v>
      </c>
      <c r="J24" s="89" t="s">
        <v>139</v>
      </c>
      <c r="K24" s="88">
        <v>0</v>
      </c>
      <c r="L24" s="87" t="s">
        <v>164</v>
      </c>
    </row>
    <row r="25" spans="1:12" ht="123" customHeight="1" thickBot="1">
      <c r="A25" s="92" t="s">
        <v>182</v>
      </c>
      <c r="B25" s="92">
        <v>600</v>
      </c>
      <c r="C25" s="92">
        <v>60014</v>
      </c>
      <c r="D25" s="105" t="s">
        <v>181</v>
      </c>
      <c r="E25" s="103">
        <v>50000</v>
      </c>
      <c r="F25" s="103">
        <v>50000</v>
      </c>
      <c r="G25" s="90">
        <v>0</v>
      </c>
      <c r="H25" s="90">
        <v>0</v>
      </c>
      <c r="I25" s="90">
        <v>0</v>
      </c>
      <c r="J25" s="89" t="s">
        <v>139</v>
      </c>
      <c r="K25" s="88">
        <v>0</v>
      </c>
      <c r="L25" s="87" t="s">
        <v>164</v>
      </c>
    </row>
    <row r="26" spans="1:12" ht="112.5" customHeight="1" thickBot="1">
      <c r="A26" s="92" t="s">
        <v>180</v>
      </c>
      <c r="B26" s="92">
        <v>600</v>
      </c>
      <c r="C26" s="92">
        <v>60014</v>
      </c>
      <c r="D26" s="105" t="s">
        <v>179</v>
      </c>
      <c r="E26" s="103">
        <v>79021</v>
      </c>
      <c r="F26" s="103">
        <v>79021</v>
      </c>
      <c r="G26" s="90">
        <v>0</v>
      </c>
      <c r="H26" s="90">
        <v>0</v>
      </c>
      <c r="I26" s="90">
        <v>0</v>
      </c>
      <c r="J26" s="89" t="s">
        <v>139</v>
      </c>
      <c r="K26" s="88">
        <v>0</v>
      </c>
      <c r="L26" s="87" t="s">
        <v>164</v>
      </c>
    </row>
    <row r="27" spans="1:12" ht="137.25" customHeight="1" thickBot="1">
      <c r="A27" s="92" t="s">
        <v>178</v>
      </c>
      <c r="B27" s="92">
        <v>600</v>
      </c>
      <c r="C27" s="92">
        <v>60014</v>
      </c>
      <c r="D27" s="105" t="s">
        <v>177</v>
      </c>
      <c r="E27" s="103">
        <v>50000</v>
      </c>
      <c r="F27" s="103">
        <v>50000</v>
      </c>
      <c r="G27" s="90">
        <v>0</v>
      </c>
      <c r="H27" s="90">
        <v>0</v>
      </c>
      <c r="I27" s="90">
        <v>0</v>
      </c>
      <c r="J27" s="89" t="s">
        <v>139</v>
      </c>
      <c r="K27" s="88">
        <v>0</v>
      </c>
      <c r="L27" s="87" t="s">
        <v>164</v>
      </c>
    </row>
    <row r="28" spans="1:12" ht="93" customHeight="1" thickBot="1">
      <c r="A28" s="92" t="s">
        <v>176</v>
      </c>
      <c r="B28" s="92">
        <v>600</v>
      </c>
      <c r="C28" s="92">
        <v>60014</v>
      </c>
      <c r="D28" s="105" t="s">
        <v>175</v>
      </c>
      <c r="E28" s="103">
        <v>65000</v>
      </c>
      <c r="F28" s="103">
        <v>65000</v>
      </c>
      <c r="G28" s="90">
        <v>0</v>
      </c>
      <c r="H28" s="90">
        <v>0</v>
      </c>
      <c r="I28" s="90">
        <v>0</v>
      </c>
      <c r="J28" s="89" t="s">
        <v>139</v>
      </c>
      <c r="K28" s="88">
        <v>0</v>
      </c>
      <c r="L28" s="87" t="s">
        <v>164</v>
      </c>
    </row>
    <row r="29" spans="1:12" ht="105.75" customHeight="1" thickBot="1">
      <c r="A29" s="92" t="s">
        <v>174</v>
      </c>
      <c r="B29" s="92">
        <v>600</v>
      </c>
      <c r="C29" s="92">
        <v>60014</v>
      </c>
      <c r="D29" s="105" t="s">
        <v>173</v>
      </c>
      <c r="E29" s="103">
        <v>65000</v>
      </c>
      <c r="F29" s="103">
        <v>65000</v>
      </c>
      <c r="G29" s="90">
        <v>0</v>
      </c>
      <c r="H29" s="90">
        <v>0</v>
      </c>
      <c r="I29" s="90">
        <v>0</v>
      </c>
      <c r="J29" s="89" t="s">
        <v>139</v>
      </c>
      <c r="K29" s="88">
        <v>0</v>
      </c>
      <c r="L29" s="87" t="s">
        <v>164</v>
      </c>
    </row>
    <row r="30" spans="1:12" ht="111" customHeight="1" thickBot="1">
      <c r="A30" s="92" t="s">
        <v>172</v>
      </c>
      <c r="B30" s="92">
        <v>600</v>
      </c>
      <c r="C30" s="92">
        <v>60014</v>
      </c>
      <c r="D30" s="105" t="s">
        <v>171</v>
      </c>
      <c r="E30" s="103">
        <v>65000</v>
      </c>
      <c r="F30" s="103">
        <v>65000</v>
      </c>
      <c r="G30" s="90">
        <v>0</v>
      </c>
      <c r="H30" s="90">
        <v>0</v>
      </c>
      <c r="I30" s="90">
        <v>0</v>
      </c>
      <c r="J30" s="89" t="s">
        <v>139</v>
      </c>
      <c r="K30" s="88">
        <v>0</v>
      </c>
      <c r="L30" s="87" t="s">
        <v>164</v>
      </c>
    </row>
    <row r="31" spans="1:12" ht="93.75" customHeight="1" thickBot="1">
      <c r="A31" s="92" t="s">
        <v>170</v>
      </c>
      <c r="B31" s="92">
        <v>600</v>
      </c>
      <c r="C31" s="92">
        <v>60014</v>
      </c>
      <c r="D31" s="105" t="s">
        <v>169</v>
      </c>
      <c r="E31" s="103">
        <v>64458</v>
      </c>
      <c r="F31" s="103">
        <v>64458</v>
      </c>
      <c r="G31" s="90">
        <v>0</v>
      </c>
      <c r="H31" s="90">
        <v>0</v>
      </c>
      <c r="I31" s="90">
        <v>0</v>
      </c>
      <c r="J31" s="89" t="s">
        <v>139</v>
      </c>
      <c r="K31" s="88">
        <v>0</v>
      </c>
      <c r="L31" s="87" t="s">
        <v>164</v>
      </c>
    </row>
    <row r="32" spans="1:12" ht="97.5" customHeight="1" thickBot="1">
      <c r="A32" s="92" t="s">
        <v>168</v>
      </c>
      <c r="B32" s="92">
        <v>600</v>
      </c>
      <c r="C32" s="92">
        <v>60014</v>
      </c>
      <c r="D32" s="105" t="s">
        <v>167</v>
      </c>
      <c r="E32" s="103">
        <v>52521</v>
      </c>
      <c r="F32" s="103">
        <v>52521</v>
      </c>
      <c r="G32" s="90">
        <v>0</v>
      </c>
      <c r="H32" s="90">
        <v>0</v>
      </c>
      <c r="I32" s="90">
        <v>0</v>
      </c>
      <c r="J32" s="89" t="s">
        <v>139</v>
      </c>
      <c r="K32" s="88">
        <v>0</v>
      </c>
      <c r="L32" s="87" t="s">
        <v>164</v>
      </c>
    </row>
    <row r="33" spans="1:12" ht="205.5" customHeight="1" thickBot="1">
      <c r="A33" s="92" t="s">
        <v>166</v>
      </c>
      <c r="B33" s="92">
        <v>600</v>
      </c>
      <c r="C33" s="92">
        <v>60014</v>
      </c>
      <c r="D33" s="104" t="s">
        <v>165</v>
      </c>
      <c r="E33" s="103">
        <v>1573695</v>
      </c>
      <c r="F33" s="103">
        <v>773695</v>
      </c>
      <c r="G33" s="90">
        <v>0</v>
      </c>
      <c r="H33" s="90">
        <v>0</v>
      </c>
      <c r="I33" s="90">
        <v>0</v>
      </c>
      <c r="J33" s="89" t="s">
        <v>139</v>
      </c>
      <c r="K33" s="102">
        <v>800000</v>
      </c>
      <c r="L33" s="87" t="s">
        <v>164</v>
      </c>
    </row>
    <row r="34" spans="1:12" ht="96" customHeight="1">
      <c r="A34" s="92" t="s">
        <v>163</v>
      </c>
      <c r="B34" s="92">
        <v>630</v>
      </c>
      <c r="C34" s="92">
        <v>63095</v>
      </c>
      <c r="D34" s="89" t="s">
        <v>162</v>
      </c>
      <c r="E34" s="91">
        <f>F34</f>
        <v>6765</v>
      </c>
      <c r="F34" s="91">
        <v>6765</v>
      </c>
      <c r="G34" s="90">
        <v>0</v>
      </c>
      <c r="H34" s="90">
        <v>0</v>
      </c>
      <c r="I34" s="90">
        <v>0</v>
      </c>
      <c r="J34" s="89" t="s">
        <v>135</v>
      </c>
      <c r="K34" s="88">
        <v>0</v>
      </c>
      <c r="L34" s="87" t="s">
        <v>134</v>
      </c>
    </row>
    <row r="35" spans="1:12" ht="67.5" customHeight="1">
      <c r="A35" s="92" t="s">
        <v>161</v>
      </c>
      <c r="B35" s="92">
        <v>750</v>
      </c>
      <c r="C35" s="92">
        <v>75020</v>
      </c>
      <c r="D35" s="93" t="s">
        <v>160</v>
      </c>
      <c r="E35" s="91">
        <f>F35</f>
        <v>15000</v>
      </c>
      <c r="F35" s="91">
        <v>15000</v>
      </c>
      <c r="G35" s="90">
        <v>0</v>
      </c>
      <c r="H35" s="90">
        <v>0</v>
      </c>
      <c r="I35" s="90">
        <v>0</v>
      </c>
      <c r="J35" s="89" t="s">
        <v>135</v>
      </c>
      <c r="K35" s="88">
        <v>0</v>
      </c>
      <c r="L35" s="87" t="s">
        <v>134</v>
      </c>
    </row>
    <row r="36" spans="1:12" ht="63.75" customHeight="1">
      <c r="A36" s="92" t="s">
        <v>159</v>
      </c>
      <c r="B36" s="92">
        <v>801</v>
      </c>
      <c r="C36" s="92">
        <v>80195</v>
      </c>
      <c r="D36" s="93" t="s">
        <v>158</v>
      </c>
      <c r="E36" s="91">
        <f>F36</f>
        <v>540463</v>
      </c>
      <c r="F36" s="91">
        <v>540463</v>
      </c>
      <c r="G36" s="90">
        <v>0</v>
      </c>
      <c r="H36" s="90">
        <v>0</v>
      </c>
      <c r="I36" s="90">
        <v>0</v>
      </c>
      <c r="J36" s="89" t="s">
        <v>135</v>
      </c>
      <c r="K36" s="88">
        <v>0</v>
      </c>
      <c r="L36" s="87" t="s">
        <v>142</v>
      </c>
    </row>
    <row r="37" spans="1:12" ht="41.25" customHeight="1">
      <c r="A37" s="92" t="s">
        <v>157</v>
      </c>
      <c r="B37" s="92">
        <v>801</v>
      </c>
      <c r="C37" s="92">
        <v>80195</v>
      </c>
      <c r="D37" s="93" t="s">
        <v>156</v>
      </c>
      <c r="E37" s="91">
        <f>F37</f>
        <v>57036</v>
      </c>
      <c r="F37" s="91">
        <v>57036</v>
      </c>
      <c r="G37" s="90">
        <v>0</v>
      </c>
      <c r="H37" s="90">
        <v>0</v>
      </c>
      <c r="I37" s="90">
        <v>0</v>
      </c>
      <c r="J37" s="89" t="s">
        <v>135</v>
      </c>
      <c r="K37" s="88">
        <v>0</v>
      </c>
      <c r="L37" s="87" t="s">
        <v>155</v>
      </c>
    </row>
    <row r="38" spans="1:12" ht="78.75" customHeight="1">
      <c r="A38" s="100" t="s">
        <v>154</v>
      </c>
      <c r="B38" s="100">
        <v>852</v>
      </c>
      <c r="C38" s="100">
        <v>85202</v>
      </c>
      <c r="D38" s="101" t="s">
        <v>153</v>
      </c>
      <c r="E38" s="98">
        <v>235000</v>
      </c>
      <c r="F38" s="97">
        <v>100000</v>
      </c>
      <c r="G38" s="90">
        <v>0</v>
      </c>
      <c r="H38" s="97">
        <v>0</v>
      </c>
      <c r="I38" s="97">
        <v>0</v>
      </c>
      <c r="J38" s="96" t="s">
        <v>152</v>
      </c>
      <c r="K38" s="95">
        <v>0</v>
      </c>
      <c r="L38" s="94" t="s">
        <v>151</v>
      </c>
    </row>
    <row r="39" spans="1:12" ht="51" customHeight="1">
      <c r="A39" s="100" t="s">
        <v>150</v>
      </c>
      <c r="B39" s="100">
        <v>852</v>
      </c>
      <c r="C39" s="100">
        <v>85202</v>
      </c>
      <c r="D39" s="99" t="s">
        <v>149</v>
      </c>
      <c r="E39" s="98">
        <v>18000</v>
      </c>
      <c r="F39" s="97">
        <v>18000</v>
      </c>
      <c r="G39" s="90">
        <v>0</v>
      </c>
      <c r="H39" s="97">
        <v>0</v>
      </c>
      <c r="I39" s="97">
        <v>0</v>
      </c>
      <c r="J39" s="96" t="s">
        <v>139</v>
      </c>
      <c r="K39" s="95">
        <v>0</v>
      </c>
      <c r="L39" s="94" t="s">
        <v>148</v>
      </c>
    </row>
    <row r="40" spans="1:12" ht="49.5" customHeight="1">
      <c r="A40" s="92" t="s">
        <v>147</v>
      </c>
      <c r="B40" s="92">
        <v>853</v>
      </c>
      <c r="C40" s="92">
        <v>85333</v>
      </c>
      <c r="D40" s="93" t="s">
        <v>146</v>
      </c>
      <c r="E40" s="91">
        <v>95000</v>
      </c>
      <c r="F40" s="91">
        <v>95000</v>
      </c>
      <c r="G40" s="90">
        <v>0</v>
      </c>
      <c r="H40" s="90">
        <v>0</v>
      </c>
      <c r="I40" s="90">
        <v>0</v>
      </c>
      <c r="J40" s="89" t="s">
        <v>139</v>
      </c>
      <c r="K40" s="88">
        <v>0</v>
      </c>
      <c r="L40" s="87" t="s">
        <v>145</v>
      </c>
    </row>
    <row r="41" spans="1:12" ht="49.5" customHeight="1">
      <c r="A41" s="92" t="s">
        <v>144</v>
      </c>
      <c r="B41" s="92">
        <v>854</v>
      </c>
      <c r="C41" s="92">
        <v>85403</v>
      </c>
      <c r="D41" s="89" t="s">
        <v>140</v>
      </c>
      <c r="E41" s="91">
        <v>122795</v>
      </c>
      <c r="F41" s="91">
        <v>122795</v>
      </c>
      <c r="G41" s="90">
        <v>0</v>
      </c>
      <c r="H41" s="90">
        <v>0</v>
      </c>
      <c r="I41" s="90">
        <v>0</v>
      </c>
      <c r="J41" s="89" t="s">
        <v>139</v>
      </c>
      <c r="K41" s="88">
        <v>0</v>
      </c>
      <c r="L41" s="87" t="s">
        <v>138</v>
      </c>
    </row>
    <row r="42" spans="1:12" ht="117" customHeight="1">
      <c r="A42" s="92" t="s">
        <v>141</v>
      </c>
      <c r="B42" s="92">
        <v>854</v>
      </c>
      <c r="C42" s="92">
        <v>85410</v>
      </c>
      <c r="D42" s="89" t="s">
        <v>143</v>
      </c>
      <c r="E42" s="91">
        <f>F42</f>
        <v>102980</v>
      </c>
      <c r="F42" s="91">
        <v>102980</v>
      </c>
      <c r="G42" s="90">
        <v>0</v>
      </c>
      <c r="H42" s="90">
        <v>0</v>
      </c>
      <c r="I42" s="90">
        <v>0</v>
      </c>
      <c r="J42" s="89" t="s">
        <v>135</v>
      </c>
      <c r="K42" s="88">
        <v>0</v>
      </c>
      <c r="L42" s="87" t="s">
        <v>142</v>
      </c>
    </row>
    <row r="43" spans="1:12" ht="75" customHeight="1">
      <c r="A43" s="92" t="s">
        <v>137</v>
      </c>
      <c r="B43" s="92">
        <v>854</v>
      </c>
      <c r="C43" s="92">
        <v>85410</v>
      </c>
      <c r="D43" s="89" t="s">
        <v>136</v>
      </c>
      <c r="E43" s="91">
        <v>151290</v>
      </c>
      <c r="F43" s="91">
        <v>151290</v>
      </c>
      <c r="G43" s="90"/>
      <c r="H43" s="90"/>
      <c r="I43" s="90"/>
      <c r="J43" s="89" t="s">
        <v>135</v>
      </c>
      <c r="K43" s="88">
        <v>0</v>
      </c>
      <c r="L43" s="87" t="s">
        <v>134</v>
      </c>
    </row>
    <row r="44" spans="1:12" ht="37.5" customHeight="1">
      <c r="A44" s="151" t="s">
        <v>133</v>
      </c>
      <c r="B44" s="151"/>
      <c r="C44" s="151"/>
      <c r="D44" s="151"/>
      <c r="E44" s="86">
        <f>SUM(E10:E43)</f>
        <v>9067948</v>
      </c>
      <c r="F44" s="86">
        <f>SUM(F10:F43)</f>
        <v>7132434</v>
      </c>
      <c r="G44" s="84">
        <f>SUM(G10:G43)</f>
        <v>0</v>
      </c>
      <c r="H44" s="84">
        <f>SUM(H10:H43)</f>
        <v>0</v>
      </c>
      <c r="I44" s="84">
        <f>SUM(I10:I43)</f>
        <v>0</v>
      </c>
      <c r="J44" s="85">
        <v>1135514</v>
      </c>
      <c r="K44" s="84">
        <f>SUM(K10:K43)</f>
        <v>800000</v>
      </c>
      <c r="L44" s="83" t="s">
        <v>132</v>
      </c>
    </row>
    <row r="45" spans="1:12" ht="16.5" customHeight="1">
      <c r="A45" s="81"/>
      <c r="B45" s="81"/>
      <c r="C45" s="81"/>
      <c r="D45" s="81"/>
      <c r="E45" s="82"/>
      <c r="F45" s="81"/>
      <c r="G45" s="81"/>
      <c r="H45" s="81"/>
      <c r="I45" s="81"/>
      <c r="J45" s="81"/>
      <c r="K45" s="81"/>
      <c r="L45" s="81"/>
    </row>
    <row r="46" spans="1:12" ht="12.75">
      <c r="A46" s="81" t="s">
        <v>131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1:12" ht="12.75">
      <c r="A47" s="81" t="s">
        <v>130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81" t="s">
        <v>129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 ht="12.75">
      <c r="A49" s="81" t="s">
        <v>128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2.75">
      <c r="A50" s="81" t="s">
        <v>127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4" ht="12.75">
      <c r="E54" s="11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44:D44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Zarządu Powiatu w Opatowie nr 238.63.2023 
z dnia 26 lipca 2023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37"/>
  <sheetViews>
    <sheetView view="pageLayout" zoomScaleNormal="90" workbookViewId="0" topLeftCell="A1">
      <selection activeCell="N10" sqref="N10:N11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10.66015625" style="10" customWidth="1"/>
    <col min="10" max="10" width="12.66015625" style="10" customWidth="1"/>
    <col min="11" max="11" width="10.83203125" style="9" customWidth="1"/>
    <col min="12" max="12" width="15" style="9" customWidth="1"/>
    <col min="13" max="14" width="12.33203125" style="9" customWidth="1"/>
    <col min="15" max="15" width="12.16015625" style="9" customWidth="1"/>
    <col min="16" max="16384" width="9.33203125" style="9" customWidth="1"/>
  </cols>
  <sheetData>
    <row r="1" spans="1:17" ht="36" customHeight="1">
      <c r="A1" s="162" t="s">
        <v>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36"/>
    </row>
    <row r="2" spans="1:16" ht="18.75">
      <c r="A2" s="35"/>
      <c r="B2" s="35"/>
      <c r="C2" s="35"/>
      <c r="D2" s="35"/>
      <c r="E2" s="35"/>
      <c r="F2" s="35"/>
      <c r="G2" s="35"/>
      <c r="H2" s="15"/>
      <c r="I2" s="15"/>
      <c r="J2" s="15"/>
      <c r="K2" s="14"/>
      <c r="L2" s="14"/>
      <c r="M2" s="14"/>
      <c r="N2" s="14"/>
      <c r="O2" s="14"/>
      <c r="P2" s="14"/>
    </row>
    <row r="3" spans="1:16" s="29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4"/>
      <c r="M3" s="14"/>
      <c r="N3" s="14"/>
      <c r="O3" s="14"/>
      <c r="P3" s="34" t="s">
        <v>72</v>
      </c>
    </row>
    <row r="4" spans="1:16" s="29" customFormat="1" ht="12.75" customHeight="1">
      <c r="A4" s="163" t="s">
        <v>0</v>
      </c>
      <c r="B4" s="163" t="s">
        <v>1</v>
      </c>
      <c r="C4" s="163" t="s">
        <v>60</v>
      </c>
      <c r="D4" s="163" t="s">
        <v>71</v>
      </c>
      <c r="E4" s="160" t="s">
        <v>70</v>
      </c>
      <c r="F4" s="160" t="s">
        <v>4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s="29" customFormat="1" ht="12.75" customHeight="1">
      <c r="A5" s="163"/>
      <c r="B5" s="163"/>
      <c r="C5" s="163"/>
      <c r="D5" s="163"/>
      <c r="E5" s="160"/>
      <c r="F5" s="160" t="s">
        <v>29</v>
      </c>
      <c r="G5" s="160" t="s">
        <v>4</v>
      </c>
      <c r="H5" s="160"/>
      <c r="I5" s="160"/>
      <c r="J5" s="160"/>
      <c r="K5" s="160"/>
      <c r="L5" s="160" t="s">
        <v>69</v>
      </c>
      <c r="M5" s="159" t="s">
        <v>4</v>
      </c>
      <c r="N5" s="159"/>
      <c r="O5" s="159"/>
      <c r="P5" s="159"/>
    </row>
    <row r="6" spans="1:16" s="29" customFormat="1" ht="25.5" customHeight="1">
      <c r="A6" s="163"/>
      <c r="B6" s="163"/>
      <c r="C6" s="163"/>
      <c r="D6" s="163"/>
      <c r="E6" s="160"/>
      <c r="F6" s="160"/>
      <c r="G6" s="160" t="s">
        <v>68</v>
      </c>
      <c r="H6" s="160"/>
      <c r="I6" s="160" t="s">
        <v>67</v>
      </c>
      <c r="J6" s="160" t="s">
        <v>66</v>
      </c>
      <c r="K6" s="160" t="s">
        <v>65</v>
      </c>
      <c r="L6" s="160"/>
      <c r="M6" s="161" t="s">
        <v>6</v>
      </c>
      <c r="N6" s="33" t="s">
        <v>7</v>
      </c>
      <c r="O6" s="160" t="s">
        <v>33</v>
      </c>
      <c r="P6" s="160" t="s">
        <v>64</v>
      </c>
    </row>
    <row r="7" spans="1:16" s="29" customFormat="1" ht="72">
      <c r="A7" s="163"/>
      <c r="B7" s="163"/>
      <c r="C7" s="163"/>
      <c r="D7" s="163"/>
      <c r="E7" s="160"/>
      <c r="F7" s="160"/>
      <c r="G7" s="32" t="s">
        <v>11</v>
      </c>
      <c r="H7" s="32" t="s">
        <v>63</v>
      </c>
      <c r="I7" s="160"/>
      <c r="J7" s="160"/>
      <c r="K7" s="160"/>
      <c r="L7" s="160"/>
      <c r="M7" s="161"/>
      <c r="N7" s="31" t="s">
        <v>10</v>
      </c>
      <c r="O7" s="160"/>
      <c r="P7" s="160"/>
    </row>
    <row r="8" spans="1:16" s="29" customFormat="1" ht="10.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</row>
    <row r="9" spans="1:16" s="29" customFormat="1" ht="12.75">
      <c r="A9" s="26">
        <v>600</v>
      </c>
      <c r="B9" s="37"/>
      <c r="C9" s="25"/>
      <c r="D9" s="40">
        <f aca="true" t="shared" si="0" ref="D9:N9">SUM(D10:D10)</f>
        <v>2041</v>
      </c>
      <c r="E9" s="40">
        <f t="shared" si="0"/>
        <v>2041</v>
      </c>
      <c r="F9" s="40">
        <f t="shared" si="0"/>
        <v>2041</v>
      </c>
      <c r="G9" s="40">
        <f t="shared" si="0"/>
        <v>2041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>O11</f>
        <v>0</v>
      </c>
      <c r="P9" s="27">
        <f>P11</f>
        <v>0</v>
      </c>
    </row>
    <row r="10" spans="1:16" s="29" customFormat="1" ht="12.75">
      <c r="A10" s="23">
        <v>600</v>
      </c>
      <c r="B10" s="22">
        <v>60095</v>
      </c>
      <c r="C10" s="80">
        <v>2110</v>
      </c>
      <c r="D10" s="39">
        <v>2041</v>
      </c>
      <c r="E10" s="39">
        <f>SUM(F10)</f>
        <v>2041</v>
      </c>
      <c r="F10" s="39">
        <f>SUM(G10:H10)</f>
        <v>2041</v>
      </c>
      <c r="G10" s="42">
        <v>2041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>SUM(O10+Q10+R10)</f>
        <v>0</v>
      </c>
      <c r="O10" s="18">
        <v>0</v>
      </c>
      <c r="P10" s="18">
        <v>0</v>
      </c>
    </row>
    <row r="11" spans="1:16" s="29" customFormat="1" ht="12.75">
      <c r="A11" s="45" t="s">
        <v>47</v>
      </c>
      <c r="B11" s="46"/>
      <c r="C11" s="25"/>
      <c r="D11" s="40">
        <f aca="true" t="shared" si="1" ref="D11:M11">SUM(D12)</f>
        <v>104400</v>
      </c>
      <c r="E11" s="40">
        <f t="shared" si="1"/>
        <v>104400</v>
      </c>
      <c r="F11" s="40">
        <f t="shared" si="1"/>
        <v>104400</v>
      </c>
      <c r="G11" s="40">
        <f t="shared" si="1"/>
        <v>48856</v>
      </c>
      <c r="H11" s="40">
        <f t="shared" si="1"/>
        <v>55544</v>
      </c>
      <c r="I11" s="38">
        <f t="shared" si="1"/>
        <v>0</v>
      </c>
      <c r="J11" s="38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v>0</v>
      </c>
      <c r="O11" s="27">
        <f>SUM(O12)</f>
        <v>0</v>
      </c>
      <c r="P11" s="27">
        <f>SUM(P12)</f>
        <v>0</v>
      </c>
    </row>
    <row r="12" spans="1:18" s="29" customFormat="1" ht="12.75">
      <c r="A12" s="23">
        <v>700</v>
      </c>
      <c r="B12" s="22">
        <v>70005</v>
      </c>
      <c r="C12" s="80">
        <v>2110</v>
      </c>
      <c r="D12" s="39">
        <v>104400</v>
      </c>
      <c r="E12" s="39">
        <f>SUM(F12)</f>
        <v>104400</v>
      </c>
      <c r="F12" s="39">
        <f>SUM(G12:H12)</f>
        <v>104400</v>
      </c>
      <c r="G12" s="42">
        <v>48856</v>
      </c>
      <c r="H12" s="42">
        <v>55544</v>
      </c>
      <c r="I12" s="21">
        <v>0</v>
      </c>
      <c r="J12" s="21">
        <v>0</v>
      </c>
      <c r="K12" s="18">
        <v>0</v>
      </c>
      <c r="L12" s="18">
        <v>0</v>
      </c>
      <c r="M12" s="18">
        <v>0</v>
      </c>
      <c r="N12" s="18">
        <f>SUM(O12+Q12+R12)</f>
        <v>0</v>
      </c>
      <c r="O12" s="18">
        <v>0</v>
      </c>
      <c r="P12" s="18">
        <v>0</v>
      </c>
      <c r="Q12" s="20"/>
      <c r="R12" s="20"/>
    </row>
    <row r="13" spans="1:16" s="29" customFormat="1" ht="12.75">
      <c r="A13" s="26">
        <v>710</v>
      </c>
      <c r="B13" s="37"/>
      <c r="C13" s="25"/>
      <c r="D13" s="40">
        <f aca="true" t="shared" si="2" ref="D13:P13">SUM(D14:D15)</f>
        <v>923000</v>
      </c>
      <c r="E13" s="40">
        <f t="shared" si="2"/>
        <v>923000</v>
      </c>
      <c r="F13" s="40">
        <f t="shared" si="2"/>
        <v>923000</v>
      </c>
      <c r="G13" s="40">
        <f t="shared" si="2"/>
        <v>688774</v>
      </c>
      <c r="H13" s="40">
        <f t="shared" si="2"/>
        <v>233226</v>
      </c>
      <c r="I13" s="38">
        <f t="shared" si="2"/>
        <v>0</v>
      </c>
      <c r="J13" s="40">
        <f t="shared" si="2"/>
        <v>1000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2"/>
        <v>0</v>
      </c>
      <c r="P13" s="27">
        <f t="shared" si="2"/>
        <v>0</v>
      </c>
    </row>
    <row r="14" spans="1:18" s="29" customFormat="1" ht="12.75">
      <c r="A14" s="23">
        <v>710</v>
      </c>
      <c r="B14" s="22">
        <v>71012</v>
      </c>
      <c r="C14" s="80">
        <v>2110</v>
      </c>
      <c r="D14" s="39">
        <v>364000</v>
      </c>
      <c r="E14" s="39">
        <f>SUM(N14+F14)</f>
        <v>364000</v>
      </c>
      <c r="F14" s="39">
        <f>SUM(G14:K14)</f>
        <v>364000</v>
      </c>
      <c r="G14" s="42">
        <v>210000</v>
      </c>
      <c r="H14" s="42">
        <v>154000</v>
      </c>
      <c r="I14" s="21">
        <v>0</v>
      </c>
      <c r="J14" s="21">
        <v>0</v>
      </c>
      <c r="K14" s="18">
        <v>0</v>
      </c>
      <c r="L14" s="18">
        <v>0</v>
      </c>
      <c r="M14" s="18">
        <v>0</v>
      </c>
      <c r="N14" s="18">
        <f>SUM(O14+Q14+R14)</f>
        <v>0</v>
      </c>
      <c r="O14" s="18">
        <v>0</v>
      </c>
      <c r="P14" s="18">
        <v>0</v>
      </c>
      <c r="Q14" s="20"/>
      <c r="R14" s="20"/>
    </row>
    <row r="15" spans="1:16" s="29" customFormat="1" ht="12.75">
      <c r="A15" s="23">
        <v>710</v>
      </c>
      <c r="B15" s="22">
        <v>71015</v>
      </c>
      <c r="C15" s="80">
        <v>2110</v>
      </c>
      <c r="D15" s="39">
        <v>559000</v>
      </c>
      <c r="E15" s="39">
        <f>SUM(F15)</f>
        <v>559000</v>
      </c>
      <c r="F15" s="39">
        <f>SUM(G15:J15)</f>
        <v>559000</v>
      </c>
      <c r="G15" s="42">
        <v>478774</v>
      </c>
      <c r="H15" s="42">
        <v>79226</v>
      </c>
      <c r="I15" s="21">
        <v>0</v>
      </c>
      <c r="J15" s="42">
        <v>1000</v>
      </c>
      <c r="K15" s="18">
        <v>0</v>
      </c>
      <c r="L15" s="18">
        <v>0</v>
      </c>
      <c r="M15" s="18">
        <v>0</v>
      </c>
      <c r="N15" s="18">
        <f>SUM(O15+Q15+R15)</f>
        <v>0</v>
      </c>
      <c r="O15" s="18">
        <v>0</v>
      </c>
      <c r="P15" s="18">
        <v>0</v>
      </c>
    </row>
    <row r="16" spans="1:16" s="29" customFormat="1" ht="12.75">
      <c r="A16" s="26">
        <v>752</v>
      </c>
      <c r="B16" s="37"/>
      <c r="C16" s="25"/>
      <c r="D16" s="40">
        <f aca="true" t="shared" si="3" ref="D16:P16">SUM(D17:D17)</f>
        <v>27803</v>
      </c>
      <c r="E16" s="40">
        <f t="shared" si="3"/>
        <v>27803</v>
      </c>
      <c r="F16" s="40">
        <f t="shared" si="3"/>
        <v>27803</v>
      </c>
      <c r="G16" s="40">
        <f t="shared" si="3"/>
        <v>20516.32</v>
      </c>
      <c r="H16" s="40">
        <f t="shared" si="3"/>
        <v>7286.68</v>
      </c>
      <c r="I16" s="38">
        <f t="shared" si="3"/>
        <v>0</v>
      </c>
      <c r="J16" s="38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</row>
    <row r="17" spans="1:16" s="29" customFormat="1" ht="12.75">
      <c r="A17" s="23">
        <v>752</v>
      </c>
      <c r="B17" s="22">
        <v>75224</v>
      </c>
      <c r="C17" s="122">
        <v>2110</v>
      </c>
      <c r="D17" s="39">
        <v>27803</v>
      </c>
      <c r="E17" s="39">
        <f>SUM(F17)</f>
        <v>27803</v>
      </c>
      <c r="F17" s="39">
        <f>SUM(G17:H17)</f>
        <v>27803</v>
      </c>
      <c r="G17" s="42">
        <v>20516.32</v>
      </c>
      <c r="H17" s="42">
        <v>7286.68</v>
      </c>
      <c r="I17" s="21">
        <v>0</v>
      </c>
      <c r="J17" s="21">
        <v>0</v>
      </c>
      <c r="K17" s="18">
        <v>0</v>
      </c>
      <c r="L17" s="18">
        <v>0</v>
      </c>
      <c r="M17" s="18">
        <v>0</v>
      </c>
      <c r="N17" s="18">
        <f>SUM(O17+Q17+R17)</f>
        <v>0</v>
      </c>
      <c r="O17" s="18">
        <v>0</v>
      </c>
      <c r="P17" s="18">
        <v>0</v>
      </c>
    </row>
    <row r="18" spans="1:16" s="28" customFormat="1" ht="14.25" customHeight="1">
      <c r="A18" s="26">
        <v>754</v>
      </c>
      <c r="B18" s="37"/>
      <c r="C18" s="25"/>
      <c r="D18" s="40">
        <f>SUM(D19:D19)</f>
        <v>5603907</v>
      </c>
      <c r="E18" s="40">
        <f>E19</f>
        <v>5603907</v>
      </c>
      <c r="F18" s="40">
        <f aca="true" t="shared" si="4" ref="F18:K18">SUM(F19)</f>
        <v>5603907</v>
      </c>
      <c r="G18" s="40">
        <f t="shared" si="4"/>
        <v>5064134</v>
      </c>
      <c r="H18" s="40">
        <f t="shared" si="4"/>
        <v>355173</v>
      </c>
      <c r="I18" s="38">
        <f t="shared" si="4"/>
        <v>0</v>
      </c>
      <c r="J18" s="40">
        <f t="shared" si="4"/>
        <v>184600</v>
      </c>
      <c r="K18" s="27">
        <f t="shared" si="4"/>
        <v>0</v>
      </c>
      <c r="L18" s="27">
        <f>SUM(L19:L19)</f>
        <v>0</v>
      </c>
      <c r="M18" s="27">
        <f>SUM(M19:M19)</f>
        <v>0</v>
      </c>
      <c r="N18" s="27">
        <f>SUM(N19)</f>
        <v>0</v>
      </c>
      <c r="O18" s="27">
        <f>SUM(O19)</f>
        <v>0</v>
      </c>
      <c r="P18" s="27">
        <f>SUM(P19)</f>
        <v>0</v>
      </c>
    </row>
    <row r="19" spans="1:16" ht="12.75" customHeight="1">
      <c r="A19" s="23">
        <v>754</v>
      </c>
      <c r="B19" s="22">
        <v>75411</v>
      </c>
      <c r="C19" s="122">
        <v>2110</v>
      </c>
      <c r="D19" s="39">
        <v>5603907</v>
      </c>
      <c r="E19" s="39">
        <f>SUM(F19)</f>
        <v>5603907</v>
      </c>
      <c r="F19" s="39">
        <f>SUM(G19:J19)</f>
        <v>5603907</v>
      </c>
      <c r="G19" s="42">
        <v>5064134</v>
      </c>
      <c r="H19" s="42">
        <v>355173</v>
      </c>
      <c r="I19" s="21">
        <v>0</v>
      </c>
      <c r="J19" s="42">
        <v>184600</v>
      </c>
      <c r="K19" s="18">
        <v>0</v>
      </c>
      <c r="L19" s="18">
        <v>0</v>
      </c>
      <c r="M19" s="18">
        <v>0</v>
      </c>
      <c r="N19" s="18">
        <f>SUM(O19+Q19+R19)</f>
        <v>0</v>
      </c>
      <c r="O19" s="18">
        <v>0</v>
      </c>
      <c r="P19" s="18"/>
    </row>
    <row r="20" spans="1:16" ht="12.75" customHeight="1">
      <c r="A20" s="26">
        <v>755</v>
      </c>
      <c r="B20" s="37"/>
      <c r="C20" s="25"/>
      <c r="D20" s="40">
        <f>SUM(D21:D21)</f>
        <v>132000</v>
      </c>
      <c r="E20" s="40">
        <f>E21</f>
        <v>132000</v>
      </c>
      <c r="F20" s="40">
        <f aca="true" t="shared" si="5" ref="F20:K20">SUM(F21)</f>
        <v>132000</v>
      </c>
      <c r="G20" s="38">
        <f t="shared" si="5"/>
        <v>0</v>
      </c>
      <c r="H20" s="40">
        <f t="shared" si="5"/>
        <v>67980</v>
      </c>
      <c r="I20" s="40">
        <f t="shared" si="5"/>
        <v>64020</v>
      </c>
      <c r="J20" s="38">
        <f t="shared" si="5"/>
        <v>0</v>
      </c>
      <c r="K20" s="27">
        <f t="shared" si="5"/>
        <v>0</v>
      </c>
      <c r="L20" s="27">
        <f>SUM(L21:L21)</f>
        <v>0</v>
      </c>
      <c r="M20" s="27">
        <f>SUM(M21:M21)</f>
        <v>0</v>
      </c>
      <c r="N20" s="27">
        <f>SUM(N21)</f>
        <v>0</v>
      </c>
      <c r="O20" s="27">
        <f>SUM(O21)</f>
        <v>0</v>
      </c>
      <c r="P20" s="27">
        <f>SUM(P21)</f>
        <v>0</v>
      </c>
    </row>
    <row r="21" spans="1:16" ht="17.25" customHeight="1">
      <c r="A21" s="23">
        <v>755</v>
      </c>
      <c r="B21" s="22">
        <v>75515</v>
      </c>
      <c r="C21" s="122">
        <v>2110</v>
      </c>
      <c r="D21" s="39">
        <v>132000</v>
      </c>
      <c r="E21" s="39">
        <f>SUM(F21)</f>
        <v>132000</v>
      </c>
      <c r="F21" s="39">
        <f>SUM(G21:J21)</f>
        <v>132000</v>
      </c>
      <c r="G21" s="21">
        <v>0</v>
      </c>
      <c r="H21" s="42">
        <v>67980</v>
      </c>
      <c r="I21" s="42">
        <v>64020</v>
      </c>
      <c r="J21" s="21">
        <v>0</v>
      </c>
      <c r="K21" s="18">
        <v>0</v>
      </c>
      <c r="L21" s="18">
        <v>0</v>
      </c>
      <c r="M21" s="18">
        <v>0</v>
      </c>
      <c r="N21" s="18">
        <f>SUM(O21+Q21+R21)</f>
        <v>0</v>
      </c>
      <c r="O21" s="18">
        <v>0</v>
      </c>
      <c r="P21" s="18"/>
    </row>
    <row r="22" spans="1:17" ht="12.75">
      <c r="A22" s="26">
        <v>852</v>
      </c>
      <c r="B22" s="123"/>
      <c r="C22" s="25"/>
      <c r="D22" s="41">
        <f>SUM(D23:D24)</f>
        <v>1544051.52</v>
      </c>
      <c r="E22" s="41">
        <f>SUM(E23:E24)</f>
        <v>1544051.52</v>
      </c>
      <c r="F22" s="41">
        <f>SUM(F23:F24)</f>
        <v>1544051.52</v>
      </c>
      <c r="G22" s="41">
        <f>SUM(G23:G24)</f>
        <v>819124</v>
      </c>
      <c r="H22" s="41">
        <f>SUM(H23:H24)</f>
        <v>719927.52</v>
      </c>
      <c r="I22" s="24">
        <f>SUM(I23)</f>
        <v>0</v>
      </c>
      <c r="J22" s="41">
        <f>SUM(J23:J24)</f>
        <v>5000</v>
      </c>
      <c r="K22" s="19">
        <f aca="true" t="shared" si="6" ref="K22:P22">SUM(K23)</f>
        <v>0</v>
      </c>
      <c r="L22" s="19">
        <f t="shared" si="6"/>
        <v>0</v>
      </c>
      <c r="M22" s="19">
        <f t="shared" si="6"/>
        <v>0</v>
      </c>
      <c r="N22" s="19">
        <f t="shared" si="6"/>
        <v>0</v>
      </c>
      <c r="O22" s="19">
        <f t="shared" si="6"/>
        <v>0</v>
      </c>
      <c r="P22" s="19">
        <f t="shared" si="6"/>
        <v>0</v>
      </c>
      <c r="Q22" s="20"/>
    </row>
    <row r="23" spans="1:17" ht="12.75">
      <c r="A23" s="23">
        <v>852</v>
      </c>
      <c r="B23" s="22">
        <v>85203</v>
      </c>
      <c r="C23" s="122">
        <v>2110</v>
      </c>
      <c r="D23" s="42">
        <v>1531451.52</v>
      </c>
      <c r="E23" s="39">
        <f>SUM(F23)</f>
        <v>1531451.52</v>
      </c>
      <c r="F23" s="39">
        <f>SUM(G23:J23)</f>
        <v>1531451.52</v>
      </c>
      <c r="G23" s="42">
        <v>806924</v>
      </c>
      <c r="H23" s="42">
        <v>719527.52</v>
      </c>
      <c r="I23" s="21">
        <v>0</v>
      </c>
      <c r="J23" s="42">
        <v>5000</v>
      </c>
      <c r="K23" s="18">
        <v>0</v>
      </c>
      <c r="L23" s="18">
        <v>0</v>
      </c>
      <c r="M23" s="18">
        <v>0</v>
      </c>
      <c r="N23" s="18">
        <f>SUM(O23+Q23+R23)</f>
        <v>0</v>
      </c>
      <c r="O23" s="18">
        <v>0</v>
      </c>
      <c r="P23" s="18">
        <v>0</v>
      </c>
      <c r="Q23" s="20"/>
    </row>
    <row r="24" spans="1:17" ht="12.75">
      <c r="A24" s="23">
        <v>852</v>
      </c>
      <c r="B24" s="22">
        <v>85205</v>
      </c>
      <c r="C24" s="122">
        <v>2110</v>
      </c>
      <c r="D24" s="42">
        <v>12600</v>
      </c>
      <c r="E24" s="39">
        <f>SUM(F24)</f>
        <v>12600</v>
      </c>
      <c r="F24" s="39">
        <f>SUM(G24:J24)</f>
        <v>12600</v>
      </c>
      <c r="G24" s="42">
        <v>12200</v>
      </c>
      <c r="H24" s="42">
        <v>400</v>
      </c>
      <c r="I24" s="21">
        <v>0</v>
      </c>
      <c r="J24" s="21">
        <v>0</v>
      </c>
      <c r="K24" s="18"/>
      <c r="L24" s="18"/>
      <c r="M24" s="18"/>
      <c r="N24" s="18"/>
      <c r="O24" s="18"/>
      <c r="P24" s="18"/>
      <c r="Q24" s="20"/>
    </row>
    <row r="25" spans="1:16" ht="12.75">
      <c r="A25" s="26">
        <v>853</v>
      </c>
      <c r="B25" s="123"/>
      <c r="C25" s="25"/>
      <c r="D25" s="41">
        <f>SUM(D26)</f>
        <v>841154</v>
      </c>
      <c r="E25" s="41">
        <f>E26</f>
        <v>841154</v>
      </c>
      <c r="F25" s="41">
        <f>F26</f>
        <v>841154</v>
      </c>
      <c r="G25" s="41">
        <f>G26</f>
        <v>665332</v>
      </c>
      <c r="H25" s="41">
        <f>H26</f>
        <v>175322</v>
      </c>
      <c r="I25" s="24">
        <f aca="true" t="shared" si="7" ref="I25:P25">SUM(I26)</f>
        <v>0</v>
      </c>
      <c r="J25" s="41">
        <f t="shared" si="7"/>
        <v>500</v>
      </c>
      <c r="K25" s="19">
        <f t="shared" si="7"/>
        <v>0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 t="shared" si="7"/>
        <v>0</v>
      </c>
    </row>
    <row r="26" spans="1:16" ht="12.75">
      <c r="A26" s="23">
        <v>853</v>
      </c>
      <c r="B26" s="22">
        <v>85321</v>
      </c>
      <c r="C26" s="122">
        <v>2110</v>
      </c>
      <c r="D26" s="42">
        <v>841154</v>
      </c>
      <c r="E26" s="39">
        <f>SUM(H26+G26+J26)</f>
        <v>841154</v>
      </c>
      <c r="F26" s="42">
        <f>SUM(G26:K26)</f>
        <v>841154</v>
      </c>
      <c r="G26" s="42">
        <v>665332</v>
      </c>
      <c r="H26" s="42">
        <v>175322</v>
      </c>
      <c r="I26" s="21">
        <v>0</v>
      </c>
      <c r="J26" s="42">
        <v>500</v>
      </c>
      <c r="K26" s="18">
        <v>0</v>
      </c>
      <c r="L26" s="18">
        <v>0</v>
      </c>
      <c r="M26" s="18">
        <f>SUM(N26+P26+Q26)</f>
        <v>0</v>
      </c>
      <c r="N26" s="18">
        <v>0</v>
      </c>
      <c r="O26" s="18">
        <v>0</v>
      </c>
      <c r="P26" s="18">
        <v>0</v>
      </c>
    </row>
    <row r="27" spans="1:16" ht="15" customHeight="1">
      <c r="A27" s="158" t="s">
        <v>62</v>
      </c>
      <c r="B27" s="158"/>
      <c r="C27" s="158"/>
      <c r="D27" s="43">
        <f aca="true" t="shared" si="8" ref="D27:P27">SUM(D9+D11+D13+D16+D18+D20+D22+D25)</f>
        <v>9178356.52</v>
      </c>
      <c r="E27" s="43">
        <f t="shared" si="8"/>
        <v>9178356.52</v>
      </c>
      <c r="F27" s="43">
        <f t="shared" si="8"/>
        <v>9178356.52</v>
      </c>
      <c r="G27" s="43">
        <f t="shared" si="8"/>
        <v>7308777.32</v>
      </c>
      <c r="H27" s="43">
        <f t="shared" si="8"/>
        <v>1614459.2</v>
      </c>
      <c r="I27" s="43">
        <f t="shared" si="8"/>
        <v>64020</v>
      </c>
      <c r="J27" s="43">
        <f t="shared" si="8"/>
        <v>191100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</row>
    <row r="28" spans="1:16" ht="12.75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4"/>
      <c r="L28" s="14"/>
      <c r="M28" s="14"/>
      <c r="N28" s="14"/>
      <c r="O28" s="14"/>
      <c r="P28" s="14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4"/>
      <c r="L29" s="14"/>
      <c r="M29" s="14"/>
      <c r="N29" s="14"/>
      <c r="O29" s="14"/>
      <c r="P29" s="14"/>
    </row>
    <row r="30" spans="7:8" ht="12.75">
      <c r="G30" s="11"/>
      <c r="H30" s="11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2"/>
      <c r="L31" s="12"/>
      <c r="M31" s="12"/>
      <c r="N31" s="12"/>
      <c r="O31" s="12"/>
      <c r="P31" s="12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11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7:C2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238.63.2023
z dnia 26 lipca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O20" sqref="O19:O20"/>
    </sheetView>
  </sheetViews>
  <sheetFormatPr defaultColWidth="9.33203125" defaultRowHeight="12.75"/>
  <cols>
    <col min="1" max="1" width="6.16015625" style="48" customWidth="1"/>
    <col min="2" max="2" width="9" style="48" customWidth="1"/>
    <col min="3" max="3" width="7.16015625" style="48" customWidth="1"/>
    <col min="4" max="4" width="12.16015625" style="48" customWidth="1"/>
    <col min="5" max="5" width="11.83203125" style="48" customWidth="1"/>
    <col min="6" max="6" width="11.66015625" style="48" customWidth="1"/>
    <col min="7" max="7" width="14.33203125" style="48" customWidth="1"/>
    <col min="8" max="8" width="12.66015625" style="48" customWidth="1"/>
    <col min="9" max="9" width="8.33203125" style="48" customWidth="1"/>
    <col min="10" max="10" width="12" style="48" customWidth="1"/>
    <col min="11" max="11" width="9.83203125" style="48" customWidth="1"/>
    <col min="12" max="12" width="11.16015625" style="47" customWidth="1"/>
    <col min="13" max="13" width="10.83203125" style="47" customWidth="1"/>
    <col min="14" max="14" width="10.33203125" style="47" customWidth="1"/>
    <col min="15" max="15" width="9.33203125" style="47" customWidth="1"/>
    <col min="16" max="16" width="11.83203125" style="47" customWidth="1"/>
    <col min="17" max="16384" width="9.33203125" style="47" customWidth="1"/>
  </cols>
  <sheetData>
    <row r="1" spans="1:16" ht="39.75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8.75">
      <c r="A2" s="59"/>
      <c r="B2" s="59"/>
      <c r="C2" s="59"/>
      <c r="D2" s="59"/>
      <c r="E2" s="59"/>
      <c r="F2" s="59"/>
      <c r="G2" s="59"/>
      <c r="H2" s="59"/>
      <c r="I2" s="57"/>
      <c r="J2" s="57"/>
      <c r="K2" s="57"/>
      <c r="L2" s="56"/>
      <c r="M2" s="56"/>
      <c r="N2" s="56"/>
      <c r="O2" s="56"/>
      <c r="P2" s="56"/>
    </row>
    <row r="3" spans="1:16" ht="12.75">
      <c r="A3" s="58"/>
      <c r="B3" s="58"/>
      <c r="C3" s="58"/>
      <c r="D3" s="58"/>
      <c r="E3" s="58"/>
      <c r="F3" s="58"/>
      <c r="G3" s="57"/>
      <c r="H3" s="57"/>
      <c r="I3" s="57"/>
      <c r="J3" s="57"/>
      <c r="K3" s="57"/>
      <c r="L3" s="56"/>
      <c r="M3" s="56"/>
      <c r="N3" s="56"/>
      <c r="O3" s="56"/>
      <c r="P3" s="55" t="s">
        <v>72</v>
      </c>
    </row>
    <row r="4" spans="1:16" ht="12.75" customHeight="1">
      <c r="A4" s="165" t="s">
        <v>0</v>
      </c>
      <c r="B4" s="165" t="s">
        <v>1</v>
      </c>
      <c r="C4" s="165" t="s">
        <v>60</v>
      </c>
      <c r="D4" s="165" t="s">
        <v>71</v>
      </c>
      <c r="E4" s="165" t="s">
        <v>70</v>
      </c>
      <c r="F4" s="165" t="s">
        <v>4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customHeight="1">
      <c r="A5" s="165"/>
      <c r="B5" s="165"/>
      <c r="C5" s="165"/>
      <c r="D5" s="165"/>
      <c r="E5" s="165"/>
      <c r="F5" s="165" t="s">
        <v>29</v>
      </c>
      <c r="G5" s="165" t="s">
        <v>4</v>
      </c>
      <c r="H5" s="165"/>
      <c r="I5" s="165"/>
      <c r="J5" s="165"/>
      <c r="K5" s="165"/>
      <c r="L5" s="165" t="s">
        <v>69</v>
      </c>
      <c r="M5" s="167" t="s">
        <v>4</v>
      </c>
      <c r="N5" s="167"/>
      <c r="O5" s="167"/>
      <c r="P5" s="167"/>
    </row>
    <row r="6" spans="1:16" ht="23.25" customHeight="1">
      <c r="A6" s="165"/>
      <c r="B6" s="165"/>
      <c r="C6" s="165"/>
      <c r="D6" s="165"/>
      <c r="E6" s="165"/>
      <c r="F6" s="165"/>
      <c r="G6" s="165" t="s">
        <v>68</v>
      </c>
      <c r="H6" s="165"/>
      <c r="I6" s="165" t="s">
        <v>67</v>
      </c>
      <c r="J6" s="165" t="s">
        <v>66</v>
      </c>
      <c r="K6" s="165" t="s">
        <v>65</v>
      </c>
      <c r="L6" s="165"/>
      <c r="M6" s="168" t="s">
        <v>6</v>
      </c>
      <c r="N6" s="54" t="s">
        <v>7</v>
      </c>
      <c r="O6" s="165" t="s">
        <v>33</v>
      </c>
      <c r="P6" s="165" t="s">
        <v>64</v>
      </c>
    </row>
    <row r="7" spans="1:16" ht="112.5">
      <c r="A7" s="165"/>
      <c r="B7" s="165"/>
      <c r="C7" s="165"/>
      <c r="D7" s="165"/>
      <c r="E7" s="165"/>
      <c r="F7" s="165"/>
      <c r="G7" s="53" t="s">
        <v>11</v>
      </c>
      <c r="H7" s="53" t="s">
        <v>63</v>
      </c>
      <c r="I7" s="165"/>
      <c r="J7" s="165"/>
      <c r="K7" s="165"/>
      <c r="L7" s="165"/>
      <c r="M7" s="168"/>
      <c r="N7" s="79" t="s">
        <v>10</v>
      </c>
      <c r="O7" s="165"/>
      <c r="P7" s="165"/>
    </row>
    <row r="8" spans="1:16" ht="9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</row>
    <row r="9" spans="1:16" ht="19.5" customHeight="1">
      <c r="A9" s="23">
        <v>752</v>
      </c>
      <c r="B9" s="23">
        <v>75224</v>
      </c>
      <c r="C9" s="64">
        <v>2120</v>
      </c>
      <c r="D9" s="76">
        <v>21000</v>
      </c>
      <c r="E9" s="76">
        <f>SUM(F9)</f>
        <v>21000</v>
      </c>
      <c r="F9" s="76">
        <f>SUM(G9:J9)</f>
        <v>21000</v>
      </c>
      <c r="G9" s="77">
        <v>0</v>
      </c>
      <c r="H9" s="78">
        <v>0</v>
      </c>
      <c r="I9" s="78">
        <v>0</v>
      </c>
      <c r="J9" s="78">
        <v>21000</v>
      </c>
      <c r="K9" s="78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</row>
    <row r="10" spans="1:16" ht="19.5" customHeight="1">
      <c r="A10" s="23">
        <v>801</v>
      </c>
      <c r="B10" s="23">
        <v>80195</v>
      </c>
      <c r="C10" s="64">
        <v>2120</v>
      </c>
      <c r="D10" s="76">
        <v>216273</v>
      </c>
      <c r="E10" s="76">
        <f>SUM(F10)</f>
        <v>216273</v>
      </c>
      <c r="F10" s="76">
        <f>SUM(G10:J10)</f>
        <v>216273</v>
      </c>
      <c r="G10" s="77">
        <v>164832</v>
      </c>
      <c r="H10" s="78">
        <v>51441</v>
      </c>
      <c r="I10" s="78">
        <v>0</v>
      </c>
      <c r="J10" s="78">
        <v>0</v>
      </c>
      <c r="K10" s="78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</row>
    <row r="11" spans="1:16" s="49" customFormat="1" ht="24.75" customHeight="1">
      <c r="A11" s="166" t="s">
        <v>62</v>
      </c>
      <c r="B11" s="166"/>
      <c r="C11" s="166"/>
      <c r="D11" s="50">
        <f aca="true" t="shared" si="0" ref="D11:P11">SUM(D9:D10)</f>
        <v>237273</v>
      </c>
      <c r="E11" s="50">
        <f t="shared" si="0"/>
        <v>237273</v>
      </c>
      <c r="F11" s="50">
        <f t="shared" si="0"/>
        <v>237273</v>
      </c>
      <c r="G11" s="50">
        <f t="shared" si="0"/>
        <v>164832</v>
      </c>
      <c r="H11" s="50">
        <f t="shared" si="0"/>
        <v>51441</v>
      </c>
      <c r="I11" s="50">
        <f t="shared" si="0"/>
        <v>0</v>
      </c>
      <c r="J11" s="50">
        <f t="shared" si="0"/>
        <v>21000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</row>
  </sheetData>
  <sheetProtection selectLockedCells="1" selectUnlockedCells="1"/>
  <mergeCells count="19">
    <mergeCell ref="A11:C11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Zarządu Powiatu w Opatowie nr 238.63.2023
z dnia 26 lipca 2023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F15"/>
  <sheetViews>
    <sheetView view="pageLayout" workbookViewId="0" topLeftCell="A1">
      <selection activeCell="G9" sqref="G9"/>
    </sheetView>
  </sheetViews>
  <sheetFormatPr defaultColWidth="9.33203125" defaultRowHeight="12.75"/>
  <cols>
    <col min="1" max="2" width="9.33203125" style="9" customWidth="1"/>
    <col min="3" max="3" width="13.16015625" style="9" customWidth="1"/>
    <col min="4" max="4" width="23.16015625" style="9" customWidth="1"/>
    <col min="5" max="5" width="22.16015625" style="9" customWidth="1"/>
    <col min="6" max="6" width="18.5" style="9" customWidth="1"/>
    <col min="7" max="16384" width="9.33203125" style="9" customWidth="1"/>
  </cols>
  <sheetData>
    <row r="2" spans="1:6" ht="12.75" customHeight="1">
      <c r="A2" s="164" t="s">
        <v>107</v>
      </c>
      <c r="B2" s="164"/>
      <c r="C2" s="164"/>
      <c r="D2" s="164"/>
      <c r="E2" s="164"/>
      <c r="F2" s="164"/>
    </row>
    <row r="3" spans="1:6" ht="12.75">
      <c r="A3" s="56"/>
      <c r="B3" s="56"/>
      <c r="C3" s="56"/>
      <c r="D3" s="57"/>
      <c r="E3" s="57"/>
      <c r="F3" s="68" t="s">
        <v>61</v>
      </c>
    </row>
    <row r="4" spans="1:6" ht="51" customHeight="1">
      <c r="A4" s="61" t="s">
        <v>106</v>
      </c>
      <c r="B4" s="61" t="s">
        <v>0</v>
      </c>
      <c r="C4" s="61" t="s">
        <v>1</v>
      </c>
      <c r="D4" s="67" t="s">
        <v>105</v>
      </c>
      <c r="E4" s="61" t="s">
        <v>104</v>
      </c>
      <c r="F4" s="67" t="s">
        <v>103</v>
      </c>
    </row>
    <row r="5" spans="1:6" ht="12.75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 ht="21" customHeight="1">
      <c r="A6" s="169" t="s">
        <v>102</v>
      </c>
      <c r="B6" s="169"/>
      <c r="C6" s="169"/>
      <c r="D6" s="169"/>
      <c r="E6" s="169"/>
      <c r="F6" s="121">
        <f>SUM(F7)</f>
        <v>420000</v>
      </c>
    </row>
    <row r="7" spans="1:6" ht="72">
      <c r="A7" s="51" t="s">
        <v>98</v>
      </c>
      <c r="B7" s="51">
        <v>921</v>
      </c>
      <c r="C7" s="51">
        <v>92113</v>
      </c>
      <c r="D7" s="62" t="s">
        <v>101</v>
      </c>
      <c r="E7" s="65" t="s">
        <v>100</v>
      </c>
      <c r="F7" s="119">
        <v>420000</v>
      </c>
    </row>
    <row r="8" spans="1:6" ht="27.75" customHeight="1">
      <c r="A8" s="169" t="s">
        <v>99</v>
      </c>
      <c r="B8" s="169"/>
      <c r="C8" s="169"/>
      <c r="D8" s="169"/>
      <c r="E8" s="169"/>
      <c r="F8" s="121">
        <f>SUM(F9:F14)</f>
        <v>3051630.13</v>
      </c>
    </row>
    <row r="9" spans="1:6" ht="44.25" customHeight="1">
      <c r="A9" s="64" t="s">
        <v>98</v>
      </c>
      <c r="B9" s="64">
        <v>801</v>
      </c>
      <c r="C9" s="64">
        <v>80115</v>
      </c>
      <c r="D9" s="63" t="s">
        <v>93</v>
      </c>
      <c r="E9" s="124" t="s">
        <v>97</v>
      </c>
      <c r="F9" s="120">
        <v>13228.13</v>
      </c>
    </row>
    <row r="10" spans="1:6" ht="30.75" customHeight="1">
      <c r="A10" s="64" t="s">
        <v>96</v>
      </c>
      <c r="B10" s="64">
        <v>801</v>
      </c>
      <c r="C10" s="64">
        <v>80115</v>
      </c>
      <c r="D10" s="63" t="s">
        <v>93</v>
      </c>
      <c r="E10" s="63" t="s">
        <v>92</v>
      </c>
      <c r="F10" s="120">
        <v>1385000</v>
      </c>
    </row>
    <row r="11" spans="1:6" ht="31.5" customHeight="1">
      <c r="A11" s="51" t="s">
        <v>95</v>
      </c>
      <c r="B11" s="51">
        <v>801</v>
      </c>
      <c r="C11" s="51">
        <v>80116</v>
      </c>
      <c r="D11" s="62" t="s">
        <v>93</v>
      </c>
      <c r="E11" s="62" t="s">
        <v>92</v>
      </c>
      <c r="F11" s="119">
        <v>1110000</v>
      </c>
    </row>
    <row r="12" spans="1:6" ht="31.5" customHeight="1">
      <c r="A12" s="51" t="s">
        <v>94</v>
      </c>
      <c r="B12" s="51">
        <v>801</v>
      </c>
      <c r="C12" s="51">
        <v>80120</v>
      </c>
      <c r="D12" s="62" t="s">
        <v>93</v>
      </c>
      <c r="E12" s="62" t="s">
        <v>92</v>
      </c>
      <c r="F12" s="119">
        <v>54000</v>
      </c>
    </row>
    <row r="13" spans="1:6" ht="57.75" customHeight="1">
      <c r="A13" s="51" t="s">
        <v>91</v>
      </c>
      <c r="B13" s="51">
        <v>853</v>
      </c>
      <c r="C13" s="51">
        <v>85311</v>
      </c>
      <c r="D13" s="62" t="s">
        <v>90</v>
      </c>
      <c r="E13" s="62" t="s">
        <v>87</v>
      </c>
      <c r="F13" s="119">
        <v>304722</v>
      </c>
    </row>
    <row r="14" spans="1:6" ht="67.5" customHeight="1">
      <c r="A14" s="51" t="s">
        <v>89</v>
      </c>
      <c r="B14" s="51">
        <v>853</v>
      </c>
      <c r="C14" s="51">
        <v>85311</v>
      </c>
      <c r="D14" s="62" t="s">
        <v>88</v>
      </c>
      <c r="E14" s="62" t="s">
        <v>87</v>
      </c>
      <c r="F14" s="119">
        <v>184680</v>
      </c>
    </row>
    <row r="15" spans="1:6" ht="28.5" customHeight="1">
      <c r="A15" s="170" t="s">
        <v>62</v>
      </c>
      <c r="B15" s="170"/>
      <c r="C15" s="170"/>
      <c r="D15" s="170"/>
      <c r="E15" s="60"/>
      <c r="F15" s="118">
        <f>(F6+F8)</f>
        <v>3471630.13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Zarządu Powiatu w Opatowie nr 238.63.2023 r.
z dnia 26 lipca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2023-07-25T08:34:44Z</cp:lastPrinted>
  <dcterms:modified xsi:type="dcterms:W3CDTF">2023-07-28T09:14:51Z</dcterms:modified>
  <cp:category/>
  <cp:version/>
  <cp:contentType/>
  <cp:contentStatus/>
</cp:coreProperties>
</file>