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<sst xmlns="http://schemas.openxmlformats.org/spreadsheetml/2006/main" count="544" uniqueCount="279">
  <si>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</si>
  <si>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</si>
  <si>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</si>
  <si>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</si>
  <si>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</si>
  <si>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</si>
  <si>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</si>
  <si>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</si>
  <si>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</si>
  <si>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</si>
  <si>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</si>
  <si>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</si>
  <si>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</si>
  <si>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</si>
  <si>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</si>
  <si>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</si>
  <si>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</si>
  <si>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</si>
  <si>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</si>
  <si>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</si>
  <si>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</si>
  <si>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</si>
  <si>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</si>
  <si>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</si>
  <si>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</si>
  <si>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</si>
  <si>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</si>
  <si>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</si>
  <si>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</si>
  <si>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</si>
  <si>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</si>
  <si>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</si>
  <si>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</si>
  <si>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</si>
  <si>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</si>
  <si>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</si>
  <si>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</si>
  <si>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</si>
  <si>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</si>
  <si>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</si>
  <si>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</si>
  <si>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</si>
  <si>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</si>
  <si>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</si>
  <si>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</si>
  <si>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</si>
  <si>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</si>
  <si>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</si>
  <si>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</si>
  <si>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</si>
  <si>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</si>
  <si>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</si>
  <si>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</si>
  <si>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</si>
  <si>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</si>
  <si>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</si>
  <si>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</si>
  <si>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</si>
  <si>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</si>
  <si>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</si>
  <si>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</si>
  <si>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Gospodarka mieszkaniowa</t>
  </si>
  <si>
    <t>70005</t>
  </si>
  <si>
    <t>Gospodarka gruntami i nieruchomościami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</si>
  <si>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</si>
  <si>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</si>
  <si>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</si>
  <si>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</si>
  <si>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</si>
  <si>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</si>
  <si>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</si>
  <si>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</si>
  <si>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</si>
  <si>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</si>
  <si>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</si>
  <si>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</si>
  <si>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</si>
  <si>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</si>
  <si>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</si>
  <si>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</si>
  <si>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</si>
  <si>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</si>
  <si>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</si>
  <si>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</si>
  <si>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</si>
  <si>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</si>
  <si>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</si>
  <si>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</si>
  <si>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</si>
  <si>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</si>
  <si>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</si>
  <si>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</si>
  <si>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</si>
  <si>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</si>
  <si>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</si>
  <si>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</si>
  <si>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</si>
  <si>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</si>
  <si>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</si>
  <si>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</si>
  <si>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</si>
  <si>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</si>
  <si>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</si>
  <si>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</si>
  <si>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</si>
  <si>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</si>
  <si>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</si>
  <si>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</si>
  <si>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</si>
  <si>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</si>
  <si>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</si>
  <si>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</si>
  <si>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</si>
  <si>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</si>
  <si>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</si>
  <si>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</si>
  <si>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</si>
  <si>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</si>
  <si>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</si>
  <si>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</si>
  <si>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</si>
  <si>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</si>
  <si>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</si>
  <si>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</si>
  <si>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154 000,00
B.
C.
D. </t>
  </si>
  <si>
    <t>Modernizacja ewidencji gruntów i budynków obrębu Łopatno gm. Iwaniska, powiat opatowski (2023-2024)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</si>
  <si>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</si>
  <si>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</si>
  <si>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</si>
  <si>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</si>
  <si>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</si>
  <si>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</si>
  <si>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</si>
  <si>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</si>
  <si>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</si>
  <si>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</si>
  <si>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</si>
  <si>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</si>
  <si>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</si>
  <si>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</si>
  <si>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</si>
  <si>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</si>
  <si>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</si>
  <si>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</si>
  <si>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</si>
  <si>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</si>
  <si>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</si>
  <si>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</si>
  <si>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</si>
  <si>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</si>
  <si>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</si>
  <si>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</si>
  <si>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</si>
  <si>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</si>
  <si>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</si>
  <si>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</si>
  <si>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</si>
  <si>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</si>
  <si>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</si>
  <si>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</si>
  <si>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</si>
  <si>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</si>
  <si>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</si>
  <si>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</si>
  <si>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</si>
  <si>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</si>
  <si>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</si>
  <si>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</si>
  <si>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</si>
  <si>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</si>
  <si>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</si>
  <si>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</si>
  <si>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</si>
  <si>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</si>
  <si>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</si>
  <si>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</si>
  <si>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</si>
  <si>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</si>
  <si>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</si>
  <si>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</si>
  <si>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</si>
  <si>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</si>
  <si>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</si>
  <si>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</si>
  <si>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</si>
  <si>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</si>
  <si>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</si>
  <si>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</si>
  <si>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</si>
  <si>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</si>
  <si>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</si>
  <si>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</si>
  <si>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</si>
  <si>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</si>
  <si>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</si>
  <si>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</si>
  <si>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</si>
  <si>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</si>
  <si>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</si>
  <si>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</si>
  <si>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</si>
  <si>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</si>
  <si>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</si>
  <si>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</si>
  <si>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</si>
  <si>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</si>
  <si>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</si>
  <si>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</si>
  <si>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</si>
  <si>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</si>
  <si>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</si>
  <si>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</si>
  <si>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</si>
  <si>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</si>
  <si>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</si>
  <si>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</si>
  <si>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750</t>
  </si>
  <si>
    <t>Administracja publiczna</t>
  </si>
  <si>
    <t>75020</t>
  </si>
  <si>
    <t>Starostwa powiatowe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</si>
  <si>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</si>
  <si>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</si>
  <si>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</si>
  <si>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</si>
  <si>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</si>
  <si>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</si>
  <si>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</si>
  <si>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</si>
  <si>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</si>
  <si>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</si>
  <si>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</si>
  <si>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</si>
  <si>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</si>
  <si>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</si>
  <si>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</si>
  <si>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</si>
  <si>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</si>
  <si>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</si>
  <si>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</si>
  <si>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>Przebudowa przejść dla pieszych na skrzyżowaniu drogi powiatowej nr 0720T i 0722T w m. Mydłów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</si>
  <si>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</si>
  <si>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</si>
  <si>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</si>
  <si>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</si>
  <si>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</si>
  <si>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</si>
  <si>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</si>
  <si>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</si>
  <si>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</si>
  <si>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</si>
  <si>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</si>
  <si>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</si>
  <si>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</si>
  <si>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</si>
  <si>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</si>
  <si>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</si>
  <si>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</si>
  <si>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</si>
  <si>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27.</t>
  </si>
  <si>
    <t>Przebudowa parkingu przed budynkiem SP w Opatowie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</si>
  <si>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</si>
  <si>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</si>
  <si>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</si>
  <si>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</si>
  <si>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</si>
  <si>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</si>
  <si>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</si>
  <si>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</si>
  <si>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</si>
  <si>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</si>
  <si>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</si>
  <si>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</si>
  <si>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</si>
  <si>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32.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</si>
  <si>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</si>
  <si>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</si>
  <si>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</si>
  <si>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 xml:space="preserve">                          Załącznik Nr 1                                                                                                      do uchwały Rady Powiatu w Opatowie Nr LXXIX.49.2023                                                z dnia 7 czerwca 2023 r.</t>
  </si>
  <si>
    <t>Załącznik Nr 2                                                                                                                                do uchwały Rady Powiatu w Opatowie nr LXXIX.49.2023                                                     z dnia 7 czerwca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</si>
</sst>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73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7"/>
      <name val="Arial CE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0" fontId="2" fillId="0" borderId="0" xfId="54">
      <alignment/>
      <protection/>
    </xf>
    <xf numFmtId="0" fontId="6" fillId="33" borderId="0" xfId="54" applyFont="1" applyFill="1" applyAlignment="1">
      <alignment vertical="center"/>
      <protection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4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3" borderId="0" xfId="54" applyFont="1" applyFill="1" applyAlignment="1">
      <alignment vertical="center" wrapText="1"/>
      <protection/>
    </xf>
    <xf numFmtId="3" fontId="7" fillId="33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42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49" fontId="43" fillId="36" borderId="10" xfId="54" applyNumberFormat="1" applyFont="1" applyFill="1" applyBorder="1" applyAlignment="1">
      <alignment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43" fillId="36" borderId="10" xfId="54" applyFont="1" applyFill="1" applyBorder="1" applyAlignment="1">
      <alignment vertical="center" wrapText="1"/>
      <protection/>
    </xf>
    <xf numFmtId="49" fontId="43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43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43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43" fillId="36" borderId="10" xfId="54" applyNumberFormat="1" applyFont="1" applyFill="1" applyBorder="1" applyAlignment="1">
      <alignment horizontal="center" vertical="center" wrapText="1"/>
      <protection/>
    </xf>
    <xf numFmtId="167" fontId="44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4" applyFont="1" applyFill="1" applyAlignment="1">
      <alignment vertical="center" wrapText="1"/>
      <protection/>
    </xf>
    <xf numFmtId="0" fontId="6" fillId="33" borderId="0" xfId="52" applyNumberFormat="1" applyFont="1" applyFill="1" applyBorder="1" applyAlignment="1" applyProtection="1">
      <alignment horizontal="left"/>
      <protection locked="0"/>
    </xf>
    <xf numFmtId="0" fontId="2" fillId="33" borderId="0" xfId="54" applyFill="1" applyAlignment="1">
      <alignment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3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16" fillId="33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center"/>
      <protection/>
    </xf>
    <xf numFmtId="0" fontId="19" fillId="0" borderId="0" xfId="54" applyFont="1">
      <alignment/>
      <protection/>
    </xf>
    <xf numFmtId="0" fontId="20" fillId="33" borderId="0" xfId="54" applyFont="1" applyFill="1" applyAlignment="1">
      <alignment horizontal="right" vertical="top"/>
      <protection/>
    </xf>
    <xf numFmtId="0" fontId="10" fillId="33" borderId="0" xfId="54" applyFont="1" applyFill="1" applyAlignment="1">
      <alignment horizontal="left" vertical="center"/>
      <protection/>
    </xf>
    <xf numFmtId="0" fontId="2" fillId="33" borderId="0" xfId="54" applyFill="1">
      <alignment/>
      <protection/>
    </xf>
    <xf numFmtId="0" fontId="8" fillId="36" borderId="10" xfId="54" applyFont="1" applyFill="1" applyBorder="1" applyAlignment="1">
      <alignment vertical="center" wrapText="1"/>
      <protection/>
    </xf>
    <xf numFmtId="0" fontId="42" fillId="36" borderId="10" xfId="54" applyFont="1" applyFill="1" applyBorder="1" applyAlignment="1">
      <alignment horizontal="center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45" fillId="0" borderId="0" xfId="54" applyFont="1" applyAlignment="1">
      <alignment vertical="center"/>
      <protection/>
    </xf>
    <xf numFmtId="0" fontId="2" fillId="0" borderId="0" xfId="54" applyAlignment="1">
      <alignment vertical="center"/>
      <protection/>
    </xf>
    <xf numFmtId="0" fontId="8" fillId="36" borderId="15" xfId="54" applyFont="1" applyFill="1" applyBorder="1" applyAlignment="1">
      <alignment horizontal="center" vertical="center" wrapText="1"/>
      <protection/>
    </xf>
    <xf numFmtId="0" fontId="44" fillId="36" borderId="10" xfId="54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167" fontId="43" fillId="36" borderId="10" xfId="54" applyNumberFormat="1" applyFont="1" applyFill="1" applyBorder="1" applyAlignment="1">
      <alignment vertical="center"/>
      <protection/>
    </xf>
    <xf numFmtId="167" fontId="43" fillId="36" borderId="10" xfId="54" applyNumberFormat="1" applyFont="1" applyFill="1" applyBorder="1" applyAlignment="1">
      <alignment vertical="center" wrapText="1"/>
      <protection/>
    </xf>
    <xf numFmtId="167" fontId="43" fillId="36" borderId="10" xfId="54" applyNumberFormat="1" applyFont="1" applyFill="1" applyBorder="1" applyAlignment="1">
      <alignment horizontal="left" vertical="center" wrapText="1"/>
      <protection/>
    </xf>
    <xf numFmtId="0" fontId="7" fillId="35" borderId="18" xfId="0" applyFont="1" applyFill="1" applyBorder="1" applyAlignment="1">
      <alignment vertical="center" wrapText="1"/>
    </xf>
    <xf numFmtId="3" fontId="7" fillId="35" borderId="19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43" fillId="35" borderId="18" xfId="0" applyFont="1" applyFill="1" applyBorder="1" applyAlignment="1">
      <alignment vertical="center" wrapText="1"/>
    </xf>
    <xf numFmtId="167" fontId="7" fillId="36" borderId="10" xfId="54" applyNumberFormat="1" applyFont="1" applyFill="1" applyBorder="1" applyAlignment="1">
      <alignment vertical="center" wrapText="1"/>
      <protection/>
    </xf>
    <xf numFmtId="167" fontId="7" fillId="36" borderId="10" xfId="54" applyNumberFormat="1" applyFont="1" applyFill="1" applyBorder="1" applyAlignment="1">
      <alignment vertical="center"/>
      <protection/>
    </xf>
    <xf numFmtId="0" fontId="13" fillId="35" borderId="11" xfId="54" applyFont="1" applyFill="1" applyBorder="1" applyAlignment="1">
      <alignment horizontal="center" vertical="center"/>
      <protection/>
    </xf>
    <xf numFmtId="0" fontId="43" fillId="35" borderId="11" xfId="54" applyFont="1" applyFill="1" applyBorder="1" applyAlignment="1">
      <alignment vertical="center" wrapText="1"/>
      <protection/>
    </xf>
    <xf numFmtId="168" fontId="21" fillId="35" borderId="11" xfId="54" applyNumberFormat="1" applyFont="1" applyFill="1" applyBorder="1" applyAlignment="1">
      <alignment vertical="center"/>
      <protection/>
    </xf>
    <xf numFmtId="164" fontId="21" fillId="35" borderId="11" xfId="54" applyNumberFormat="1" applyFont="1" applyFill="1" applyBorder="1" applyAlignment="1">
      <alignment vertical="center"/>
      <protection/>
    </xf>
    <xf numFmtId="0" fontId="21" fillId="35" borderId="11" xfId="54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horizontal="left" vertical="center" wrapText="1"/>
      <protection/>
    </xf>
    <xf numFmtId="167" fontId="8" fillId="36" borderId="10" xfId="54" applyNumberFormat="1" applyFont="1" applyFill="1" applyBorder="1" applyAlignment="1">
      <alignment vertical="center"/>
      <protection/>
    </xf>
    <xf numFmtId="167" fontId="42" fillId="36" borderId="10" xfId="54" applyNumberFormat="1" applyFont="1" applyFill="1" applyBorder="1" applyAlignment="1">
      <alignment vertical="center"/>
      <protection/>
    </xf>
    <xf numFmtId="167" fontId="42" fillId="36" borderId="10" xfId="54" applyNumberFormat="1" applyFont="1" applyFill="1" applyBorder="1" applyAlignment="1">
      <alignment vertical="center" wrapText="1"/>
      <protection/>
    </xf>
    <xf numFmtId="0" fontId="42" fillId="36" borderId="10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69" fillId="37" borderId="20" xfId="0" applyFont="1" applyFill="1" applyBorder="1" applyAlignment="1">
      <alignment horizontal="center" vertical="center" wrapText="1"/>
    </xf>
    <xf numFmtId="0" fontId="70" fillId="37" borderId="20" xfId="0" applyFont="1" applyFill="1" applyBorder="1" applyAlignment="1">
      <alignment horizontal="center" vertical="center" wrapText="1"/>
    </xf>
    <xf numFmtId="0" fontId="9" fillId="33" borderId="0" xfId="54" applyFont="1" applyFill="1" applyAlignment="1">
      <alignment horizontal="center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22" fillId="37" borderId="0" xfId="0" applyFont="1" applyFill="1" applyAlignment="1">
      <alignment horizontal="left" vertical="top" wrapText="1"/>
    </xf>
    <xf numFmtId="39" fontId="69" fillId="37" borderId="20" xfId="0" applyNumberFormat="1" applyFont="1" applyFill="1" applyBorder="1" applyAlignment="1">
      <alignment horizontal="left" vertical="center" wrapText="1"/>
    </xf>
    <xf numFmtId="39" fontId="71" fillId="37" borderId="20" xfId="0" applyNumberFormat="1" applyFont="1" applyFill="1" applyBorder="1" applyAlignment="1">
      <alignment horizontal="left" vertical="center" wrapText="1"/>
    </xf>
    <xf numFmtId="174" fontId="16" fillId="36" borderId="10" xfId="54" applyNumberFormat="1" applyFont="1" applyFill="1" applyBorder="1" applyAlignment="1">
      <alignment vertical="center"/>
      <protection/>
    </xf>
    <xf numFmtId="0" fontId="70" fillId="37" borderId="20" xfId="0" applyFont="1" applyFill="1" applyBorder="1" applyAlignment="1">
      <alignment horizontal="left" vertical="center" wrapText="1"/>
    </xf>
    <xf numFmtId="39" fontId="71" fillId="37" borderId="20" xfId="0" applyNumberFormat="1" applyFont="1" applyFill="1" applyBorder="1" applyAlignment="1">
      <alignment horizontal="left" vertical="center" wrapText="1"/>
    </xf>
    <xf numFmtId="39" fontId="69" fillId="37" borderId="20" xfId="0" applyNumberFormat="1" applyFont="1" applyFill="1" applyBorder="1" applyAlignment="1">
      <alignment horizontal="left" vertical="center" wrapText="1"/>
    </xf>
    <xf numFmtId="0" fontId="70" fillId="37" borderId="20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72" fillId="37" borderId="20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4" borderId="0" xfId="53" applyFont="1" applyFill="1" applyAlignment="1" applyProtection="1">
      <alignment horizontal="center" vertical="center" wrapText="1" shrinkToFit="1"/>
      <protection locked="0"/>
    </xf>
    <xf numFmtId="0" fontId="7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9" fillId="33" borderId="0" xfId="54" applyFont="1" applyFill="1" applyAlignment="1">
      <alignment horizontal="center" vertical="center" wrapText="1"/>
      <protection/>
    </xf>
    <xf numFmtId="0" fontId="7" fillId="33" borderId="21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42" fillId="36" borderId="10" xfId="54" applyFont="1" applyFill="1" applyBorder="1" applyAlignment="1">
      <alignment horizontal="center" vertical="center" wrapText="1"/>
      <protection/>
    </xf>
    <xf numFmtId="0" fontId="48" fillId="36" borderId="10" xfId="54" applyFont="1" applyFill="1" applyBorder="1" applyAlignment="1">
      <alignment horizontal="center" vertical="center" wrapText="1"/>
      <protection/>
    </xf>
    <xf numFmtId="0" fontId="4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22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8" fillId="36" borderId="23" xfId="54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9" fillId="33" borderId="0" xfId="54" applyFont="1" applyFill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32</xdr:row>
      <xdr:rowOff>0</xdr:rowOff>
    </xdr:from>
    <xdr:to>
      <xdr:col>8</xdr:col>
      <xdr:colOff>476250</xdr:colOff>
      <xdr:row>32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2103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476250</xdr:colOff>
      <xdr:row>32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2103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476250</xdr:colOff>
      <xdr:row>35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696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476250</xdr:colOff>
      <xdr:row>35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69607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6"/>
  <sheetViews>
    <sheetView showGridLines="0" tabSelected="1" zoomScalePageLayoutView="0" workbookViewId="0" topLeftCell="A1">
      <selection activeCell="AC7" sqref="AC7"/>
    </sheetView>
  </sheetViews>
  <sheetFormatPr defaultColWidth="9.33203125" defaultRowHeight="11.25"/>
  <cols>
    <col min="1" max="1" width="4.5" style="3" customWidth="1"/>
    <col min="2" max="2" width="5.66015625" style="3" customWidth="1"/>
    <col min="3" max="3" width="5" style="3" customWidth="1"/>
    <col min="4" max="4" width="5.16015625" style="3" customWidth="1"/>
    <col min="5" max="5" width="6.83203125" style="3" customWidth="1"/>
    <col min="6" max="6" width="5.16015625" style="3" customWidth="1"/>
    <col min="7" max="7" width="3.16015625" style="3" customWidth="1"/>
    <col min="8" max="9" width="12" style="3" customWidth="1"/>
    <col min="10" max="10" width="10.83203125" style="3" customWidth="1"/>
    <col min="11" max="12" width="11.33203125" style="3" customWidth="1"/>
    <col min="13" max="13" width="8.66015625" style="3" customWidth="1"/>
    <col min="14" max="14" width="8.83203125" style="3" customWidth="1"/>
    <col min="15" max="15" width="9.16015625" style="3" customWidth="1"/>
    <col min="16" max="16" width="9.33203125" style="3" customWidth="1"/>
    <col min="17" max="17" width="8.66015625" style="3" customWidth="1"/>
    <col min="18" max="18" width="10" style="3" customWidth="1"/>
    <col min="19" max="19" width="9.83203125" style="3" customWidth="1"/>
    <col min="20" max="20" width="4.83203125" style="3" customWidth="1"/>
    <col min="21" max="21" width="4" style="3" customWidth="1"/>
    <col min="22" max="22" width="8.83203125" style="3" customWidth="1"/>
    <col min="23" max="23" width="5.5" style="3" customWidth="1"/>
    <col min="24" max="24" width="2.16015625" style="3" customWidth="1"/>
    <col min="25" max="25" width="1.3359375" style="3" customWidth="1"/>
    <col min="26" max="16384" width="9.33203125" style="3" customWidth="1"/>
  </cols>
  <sheetData>
    <row r="1" spans="1:23" ht="4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3" t="s">
        <v>277</v>
      </c>
      <c r="O1" s="123"/>
      <c r="P1" s="123"/>
      <c r="Q1" s="123"/>
      <c r="R1" s="123"/>
      <c r="S1" s="123"/>
      <c r="T1" s="123"/>
      <c r="U1" s="5"/>
      <c r="V1" s="5"/>
      <c r="W1" s="4"/>
    </row>
    <row r="2" spans="1:23" ht="21.75" customHeight="1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4"/>
    </row>
    <row r="3" ht="6.75" customHeight="1"/>
    <row r="4" spans="1:23" ht="12.75" customHeight="1">
      <c r="A4" s="120" t="s">
        <v>1</v>
      </c>
      <c r="B4" s="120" t="s">
        <v>2</v>
      </c>
      <c r="C4" s="120" t="s">
        <v>60</v>
      </c>
      <c r="D4" s="120" t="s">
        <v>3</v>
      </c>
      <c r="E4" s="120"/>
      <c r="F4" s="120"/>
      <c r="G4" s="120"/>
      <c r="H4" s="120" t="s">
        <v>12</v>
      </c>
      <c r="I4" s="120" t="s">
        <v>13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12.75" customHeight="1">
      <c r="A5" s="120"/>
      <c r="B5" s="120"/>
      <c r="C5" s="120"/>
      <c r="D5" s="120"/>
      <c r="E5" s="120"/>
      <c r="F5" s="120"/>
      <c r="G5" s="120"/>
      <c r="H5" s="120"/>
      <c r="I5" s="120" t="s">
        <v>14</v>
      </c>
      <c r="J5" s="120" t="s">
        <v>15</v>
      </c>
      <c r="K5" s="120"/>
      <c r="L5" s="120"/>
      <c r="M5" s="120"/>
      <c r="N5" s="120"/>
      <c r="O5" s="120"/>
      <c r="P5" s="120"/>
      <c r="Q5" s="120"/>
      <c r="R5" s="120" t="s">
        <v>16</v>
      </c>
      <c r="S5" s="120" t="s">
        <v>15</v>
      </c>
      <c r="T5" s="120"/>
      <c r="U5" s="120"/>
      <c r="V5" s="120"/>
      <c r="W5" s="120"/>
    </row>
    <row r="6" spans="1:23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 t="s">
        <v>56</v>
      </c>
      <c r="K6" s="120" t="s">
        <v>15</v>
      </c>
      <c r="L6" s="120"/>
      <c r="M6" s="120" t="s">
        <v>17</v>
      </c>
      <c r="N6" s="120" t="s">
        <v>18</v>
      </c>
      <c r="O6" s="120" t="s">
        <v>19</v>
      </c>
      <c r="P6" s="120" t="s">
        <v>20</v>
      </c>
      <c r="Q6" s="120" t="s">
        <v>21</v>
      </c>
      <c r="R6" s="120"/>
      <c r="S6" s="120" t="s">
        <v>22</v>
      </c>
      <c r="T6" s="120" t="s">
        <v>23</v>
      </c>
      <c r="U6" s="120"/>
      <c r="V6" s="120" t="s">
        <v>24</v>
      </c>
      <c r="W6" s="120" t="s">
        <v>25</v>
      </c>
    </row>
    <row r="7" spans="1:23" ht="61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09" t="s">
        <v>26</v>
      </c>
      <c r="L7" s="109" t="s">
        <v>57</v>
      </c>
      <c r="M7" s="120"/>
      <c r="N7" s="120"/>
      <c r="O7" s="120"/>
      <c r="P7" s="120"/>
      <c r="Q7" s="120"/>
      <c r="R7" s="120"/>
      <c r="S7" s="120"/>
      <c r="T7" s="120" t="s">
        <v>27</v>
      </c>
      <c r="U7" s="120"/>
      <c r="V7" s="120"/>
      <c r="W7" s="120"/>
    </row>
    <row r="8" spans="1:23" ht="8.25">
      <c r="A8" s="108" t="s">
        <v>4</v>
      </c>
      <c r="B8" s="108" t="s">
        <v>5</v>
      </c>
      <c r="C8" s="108" t="s">
        <v>6</v>
      </c>
      <c r="D8" s="121" t="s">
        <v>7</v>
      </c>
      <c r="E8" s="121"/>
      <c r="F8" s="121"/>
      <c r="G8" s="121"/>
      <c r="H8" s="108" t="s">
        <v>8</v>
      </c>
      <c r="I8" s="108" t="s">
        <v>37</v>
      </c>
      <c r="J8" s="108" t="s">
        <v>38</v>
      </c>
      <c r="K8" s="108" t="s">
        <v>39</v>
      </c>
      <c r="L8" s="108" t="s">
        <v>40</v>
      </c>
      <c r="M8" s="108" t="s">
        <v>41</v>
      </c>
      <c r="N8" s="108" t="s">
        <v>42</v>
      </c>
      <c r="O8" s="108" t="s">
        <v>43</v>
      </c>
      <c r="P8" s="108" t="s">
        <v>44</v>
      </c>
      <c r="Q8" s="108" t="s">
        <v>45</v>
      </c>
      <c r="R8" s="108" t="s">
        <v>46</v>
      </c>
      <c r="S8" s="108" t="s">
        <v>47</v>
      </c>
      <c r="T8" s="121" t="s">
        <v>48</v>
      </c>
      <c r="U8" s="121"/>
      <c r="V8" s="108" t="s">
        <v>49</v>
      </c>
      <c r="W8" s="108" t="s">
        <v>50</v>
      </c>
    </row>
    <row r="9" spans="1:23" ht="12.75" customHeight="1">
      <c r="A9" s="120" t="s">
        <v>10</v>
      </c>
      <c r="B9" s="120" t="s">
        <v>36</v>
      </c>
      <c r="C9" s="120" t="s">
        <v>36</v>
      </c>
      <c r="D9" s="117" t="s">
        <v>61</v>
      </c>
      <c r="E9" s="117"/>
      <c r="F9" s="117" t="s">
        <v>51</v>
      </c>
      <c r="G9" s="117"/>
      <c r="H9" s="114">
        <v>26999835.1</v>
      </c>
      <c r="I9" s="114">
        <v>354610.1</v>
      </c>
      <c r="J9" s="114">
        <v>323274</v>
      </c>
      <c r="K9" s="114">
        <v>58856</v>
      </c>
      <c r="L9" s="114">
        <v>264418</v>
      </c>
      <c r="M9" s="114">
        <v>0</v>
      </c>
      <c r="N9" s="114">
        <v>0</v>
      </c>
      <c r="O9" s="114">
        <v>31336.1</v>
      </c>
      <c r="P9" s="114">
        <v>0</v>
      </c>
      <c r="Q9" s="114">
        <v>0</v>
      </c>
      <c r="R9" s="114">
        <v>26645225</v>
      </c>
      <c r="S9" s="114">
        <v>26645225</v>
      </c>
      <c r="T9" s="119">
        <v>5883915</v>
      </c>
      <c r="U9" s="119"/>
      <c r="V9" s="114">
        <v>0</v>
      </c>
      <c r="W9" s="114">
        <v>0</v>
      </c>
    </row>
    <row r="10" spans="1:23" ht="12.75" customHeight="1">
      <c r="A10" s="120"/>
      <c r="B10" s="120"/>
      <c r="C10" s="120"/>
      <c r="D10" s="117"/>
      <c r="E10" s="117"/>
      <c r="F10" s="117" t="s">
        <v>52</v>
      </c>
      <c r="G10" s="117"/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9">
        <v>0</v>
      </c>
      <c r="U10" s="119"/>
      <c r="V10" s="114">
        <v>0</v>
      </c>
      <c r="W10" s="114">
        <v>0</v>
      </c>
    </row>
    <row r="11" spans="1:23" ht="12.75" customHeight="1">
      <c r="A11" s="120"/>
      <c r="B11" s="120"/>
      <c r="C11" s="120"/>
      <c r="D11" s="117"/>
      <c r="E11" s="117"/>
      <c r="F11" s="117" t="s">
        <v>53</v>
      </c>
      <c r="G11" s="117"/>
      <c r="H11" s="114">
        <v>7000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7000</v>
      </c>
      <c r="S11" s="114">
        <v>7000</v>
      </c>
      <c r="T11" s="119">
        <v>0</v>
      </c>
      <c r="U11" s="119"/>
      <c r="V11" s="114">
        <v>0</v>
      </c>
      <c r="W11" s="114">
        <v>0</v>
      </c>
    </row>
    <row r="12" spans="1:23" ht="12.75" customHeight="1">
      <c r="A12" s="120"/>
      <c r="B12" s="120"/>
      <c r="C12" s="120"/>
      <c r="D12" s="117"/>
      <c r="E12" s="117"/>
      <c r="F12" s="117" t="s">
        <v>54</v>
      </c>
      <c r="G12" s="117"/>
      <c r="H12" s="114">
        <v>27006835.1</v>
      </c>
      <c r="I12" s="114">
        <v>354610.1</v>
      </c>
      <c r="J12" s="114">
        <v>323274</v>
      </c>
      <c r="K12" s="114">
        <v>58856</v>
      </c>
      <c r="L12" s="114">
        <v>264418</v>
      </c>
      <c r="M12" s="114">
        <v>0</v>
      </c>
      <c r="N12" s="114">
        <v>0</v>
      </c>
      <c r="O12" s="114">
        <v>31336.1</v>
      </c>
      <c r="P12" s="114">
        <v>0</v>
      </c>
      <c r="Q12" s="114">
        <v>0</v>
      </c>
      <c r="R12" s="114">
        <v>26652225</v>
      </c>
      <c r="S12" s="114">
        <v>26652225</v>
      </c>
      <c r="T12" s="119">
        <v>5883915</v>
      </c>
      <c r="U12" s="119"/>
      <c r="V12" s="114">
        <v>0</v>
      </c>
      <c r="W12" s="114">
        <v>0</v>
      </c>
    </row>
    <row r="13" spans="1:23" ht="12.75" customHeight="1">
      <c r="A13" s="120" t="s">
        <v>36</v>
      </c>
      <c r="B13" s="120" t="s">
        <v>62</v>
      </c>
      <c r="C13" s="120" t="s">
        <v>36</v>
      </c>
      <c r="D13" s="117" t="s">
        <v>63</v>
      </c>
      <c r="E13" s="117"/>
      <c r="F13" s="117" t="s">
        <v>51</v>
      </c>
      <c r="G13" s="117"/>
      <c r="H13" s="114">
        <v>26999835.1</v>
      </c>
      <c r="I13" s="114">
        <v>354610.1</v>
      </c>
      <c r="J13" s="114">
        <v>323274</v>
      </c>
      <c r="K13" s="114">
        <v>58856</v>
      </c>
      <c r="L13" s="114">
        <v>264418</v>
      </c>
      <c r="M13" s="114">
        <v>0</v>
      </c>
      <c r="N13" s="114">
        <v>0</v>
      </c>
      <c r="O13" s="114">
        <v>31336.1</v>
      </c>
      <c r="P13" s="114">
        <v>0</v>
      </c>
      <c r="Q13" s="114">
        <v>0</v>
      </c>
      <c r="R13" s="114">
        <v>26645225</v>
      </c>
      <c r="S13" s="114">
        <v>26645225</v>
      </c>
      <c r="T13" s="119">
        <v>5883915</v>
      </c>
      <c r="U13" s="119"/>
      <c r="V13" s="114">
        <v>0</v>
      </c>
      <c r="W13" s="114">
        <v>0</v>
      </c>
    </row>
    <row r="14" spans="1:23" ht="12.75" customHeight="1">
      <c r="A14" s="120"/>
      <c r="B14" s="120"/>
      <c r="C14" s="120"/>
      <c r="D14" s="117"/>
      <c r="E14" s="117"/>
      <c r="F14" s="117" t="s">
        <v>52</v>
      </c>
      <c r="G14" s="117"/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9">
        <v>0</v>
      </c>
      <c r="U14" s="119"/>
      <c r="V14" s="114">
        <v>0</v>
      </c>
      <c r="W14" s="114">
        <v>0</v>
      </c>
    </row>
    <row r="15" spans="1:23" ht="12.75" customHeight="1">
      <c r="A15" s="120"/>
      <c r="B15" s="120"/>
      <c r="C15" s="120"/>
      <c r="D15" s="117"/>
      <c r="E15" s="117"/>
      <c r="F15" s="117" t="s">
        <v>53</v>
      </c>
      <c r="G15" s="117"/>
      <c r="H15" s="114">
        <v>7000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7000</v>
      </c>
      <c r="S15" s="114">
        <v>7000</v>
      </c>
      <c r="T15" s="119">
        <v>0</v>
      </c>
      <c r="U15" s="119"/>
      <c r="V15" s="114">
        <v>0</v>
      </c>
      <c r="W15" s="114">
        <v>0</v>
      </c>
    </row>
    <row r="16" spans="1:23" ht="12.75" customHeight="1">
      <c r="A16" s="120"/>
      <c r="B16" s="120"/>
      <c r="C16" s="120"/>
      <c r="D16" s="117"/>
      <c r="E16" s="117"/>
      <c r="F16" s="117" t="s">
        <v>54</v>
      </c>
      <c r="G16" s="117"/>
      <c r="H16" s="114">
        <v>27006835.1</v>
      </c>
      <c r="I16" s="114">
        <v>354610.1</v>
      </c>
      <c r="J16" s="114">
        <v>323274</v>
      </c>
      <c r="K16" s="114">
        <v>58856</v>
      </c>
      <c r="L16" s="114">
        <v>264418</v>
      </c>
      <c r="M16" s="114">
        <v>0</v>
      </c>
      <c r="N16" s="114">
        <v>0</v>
      </c>
      <c r="O16" s="114">
        <v>31336.1</v>
      </c>
      <c r="P16" s="114">
        <v>0</v>
      </c>
      <c r="Q16" s="114">
        <v>0</v>
      </c>
      <c r="R16" s="114">
        <v>26652225</v>
      </c>
      <c r="S16" s="114">
        <v>26652225</v>
      </c>
      <c r="T16" s="119">
        <v>5883915</v>
      </c>
      <c r="U16" s="119"/>
      <c r="V16" s="114">
        <v>0</v>
      </c>
      <c r="W16" s="114">
        <v>0</v>
      </c>
    </row>
    <row r="17" spans="1:23" ht="12.75" customHeight="1">
      <c r="A17" s="120" t="s">
        <v>216</v>
      </c>
      <c r="B17" s="120" t="s">
        <v>36</v>
      </c>
      <c r="C17" s="120" t="s">
        <v>36</v>
      </c>
      <c r="D17" s="117" t="s">
        <v>217</v>
      </c>
      <c r="E17" s="117"/>
      <c r="F17" s="117" t="s">
        <v>51</v>
      </c>
      <c r="G17" s="117"/>
      <c r="H17" s="114">
        <v>17678575</v>
      </c>
      <c r="I17" s="114">
        <v>15553662</v>
      </c>
      <c r="J17" s="114">
        <v>15006662</v>
      </c>
      <c r="K17" s="114">
        <v>11200447</v>
      </c>
      <c r="L17" s="114">
        <v>3806215</v>
      </c>
      <c r="M17" s="114">
        <v>0</v>
      </c>
      <c r="N17" s="114">
        <v>547000</v>
      </c>
      <c r="O17" s="114">
        <v>0</v>
      </c>
      <c r="P17" s="114">
        <v>0</v>
      </c>
      <c r="Q17" s="114">
        <v>0</v>
      </c>
      <c r="R17" s="114">
        <v>2124913</v>
      </c>
      <c r="S17" s="114">
        <v>2124913</v>
      </c>
      <c r="T17" s="119">
        <v>0</v>
      </c>
      <c r="U17" s="119"/>
      <c r="V17" s="114">
        <v>0</v>
      </c>
      <c r="W17" s="114">
        <v>0</v>
      </c>
    </row>
    <row r="18" spans="1:23" ht="12.75" customHeight="1">
      <c r="A18" s="120"/>
      <c r="B18" s="120"/>
      <c r="C18" s="120"/>
      <c r="D18" s="117"/>
      <c r="E18" s="117"/>
      <c r="F18" s="117" t="s">
        <v>52</v>
      </c>
      <c r="G18" s="117"/>
      <c r="H18" s="114">
        <v>-2836</v>
      </c>
      <c r="I18" s="114">
        <v>-2836</v>
      </c>
      <c r="J18" s="114">
        <v>-2836</v>
      </c>
      <c r="K18" s="114">
        <v>0</v>
      </c>
      <c r="L18" s="114">
        <v>-2836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9">
        <v>0</v>
      </c>
      <c r="U18" s="119"/>
      <c r="V18" s="114">
        <v>0</v>
      </c>
      <c r="W18" s="114">
        <v>0</v>
      </c>
    </row>
    <row r="19" spans="1:23" ht="12.75" customHeight="1">
      <c r="A19" s="120"/>
      <c r="B19" s="120"/>
      <c r="C19" s="120"/>
      <c r="D19" s="117"/>
      <c r="E19" s="117"/>
      <c r="F19" s="117" t="s">
        <v>53</v>
      </c>
      <c r="G19" s="117"/>
      <c r="H19" s="114">
        <v>2836</v>
      </c>
      <c r="I19" s="114">
        <v>2836</v>
      </c>
      <c r="J19" s="114">
        <v>2836</v>
      </c>
      <c r="K19" s="114">
        <v>2836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9">
        <v>0</v>
      </c>
      <c r="U19" s="119"/>
      <c r="V19" s="114">
        <v>0</v>
      </c>
      <c r="W19" s="114">
        <v>0</v>
      </c>
    </row>
    <row r="20" spans="1:23" ht="12.75" customHeight="1">
      <c r="A20" s="120"/>
      <c r="B20" s="120"/>
      <c r="C20" s="120"/>
      <c r="D20" s="117"/>
      <c r="E20" s="117"/>
      <c r="F20" s="117" t="s">
        <v>54</v>
      </c>
      <c r="G20" s="117"/>
      <c r="H20" s="114">
        <v>17678575</v>
      </c>
      <c r="I20" s="114">
        <v>15553662</v>
      </c>
      <c r="J20" s="114">
        <v>15006662</v>
      </c>
      <c r="K20" s="114">
        <v>11203283</v>
      </c>
      <c r="L20" s="114">
        <v>3803379</v>
      </c>
      <c r="M20" s="114">
        <v>0</v>
      </c>
      <c r="N20" s="114">
        <v>547000</v>
      </c>
      <c r="O20" s="114">
        <v>0</v>
      </c>
      <c r="P20" s="114">
        <v>0</v>
      </c>
      <c r="Q20" s="114">
        <v>0</v>
      </c>
      <c r="R20" s="114">
        <v>2124913</v>
      </c>
      <c r="S20" s="114">
        <v>2124913</v>
      </c>
      <c r="T20" s="119">
        <v>0</v>
      </c>
      <c r="U20" s="119"/>
      <c r="V20" s="114">
        <v>0</v>
      </c>
      <c r="W20" s="114">
        <v>0</v>
      </c>
    </row>
    <row r="21" spans="1:23" ht="12.75" customHeight="1">
      <c r="A21" s="120" t="s">
        <v>36</v>
      </c>
      <c r="B21" s="120" t="s">
        <v>218</v>
      </c>
      <c r="C21" s="120" t="s">
        <v>36</v>
      </c>
      <c r="D21" s="117" t="s">
        <v>219</v>
      </c>
      <c r="E21" s="117"/>
      <c r="F21" s="117" t="s">
        <v>51</v>
      </c>
      <c r="G21" s="117"/>
      <c r="H21" s="114">
        <v>15623050</v>
      </c>
      <c r="I21" s="114">
        <v>13498137</v>
      </c>
      <c r="J21" s="114">
        <v>13451137</v>
      </c>
      <c r="K21" s="114">
        <v>11200447</v>
      </c>
      <c r="L21" s="114">
        <v>2250690</v>
      </c>
      <c r="M21" s="114">
        <v>0</v>
      </c>
      <c r="N21" s="114">
        <v>47000</v>
      </c>
      <c r="O21" s="114">
        <v>0</v>
      </c>
      <c r="P21" s="114">
        <v>0</v>
      </c>
      <c r="Q21" s="114">
        <v>0</v>
      </c>
      <c r="R21" s="114">
        <v>2124913</v>
      </c>
      <c r="S21" s="114">
        <v>2124913</v>
      </c>
      <c r="T21" s="119">
        <v>0</v>
      </c>
      <c r="U21" s="119"/>
      <c r="V21" s="114">
        <v>0</v>
      </c>
      <c r="W21" s="114">
        <v>0</v>
      </c>
    </row>
    <row r="22" spans="1:23" ht="12.75" customHeight="1">
      <c r="A22" s="120"/>
      <c r="B22" s="120"/>
      <c r="C22" s="120"/>
      <c r="D22" s="117"/>
      <c r="E22" s="117"/>
      <c r="F22" s="117" t="s">
        <v>52</v>
      </c>
      <c r="G22" s="117"/>
      <c r="H22" s="114">
        <v>-2836</v>
      </c>
      <c r="I22" s="114">
        <v>-2836</v>
      </c>
      <c r="J22" s="114">
        <v>-2836</v>
      </c>
      <c r="K22" s="114">
        <v>0</v>
      </c>
      <c r="L22" s="114">
        <v>-2836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9">
        <v>0</v>
      </c>
      <c r="U22" s="119"/>
      <c r="V22" s="114">
        <v>0</v>
      </c>
      <c r="W22" s="114">
        <v>0</v>
      </c>
    </row>
    <row r="23" spans="1:23" ht="12.75" customHeight="1">
      <c r="A23" s="120"/>
      <c r="B23" s="120"/>
      <c r="C23" s="120"/>
      <c r="D23" s="117"/>
      <c r="E23" s="117"/>
      <c r="F23" s="117" t="s">
        <v>53</v>
      </c>
      <c r="G23" s="117"/>
      <c r="H23" s="114">
        <v>2836</v>
      </c>
      <c r="I23" s="114">
        <v>2836</v>
      </c>
      <c r="J23" s="114">
        <v>2836</v>
      </c>
      <c r="K23" s="114">
        <v>2836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9">
        <v>0</v>
      </c>
      <c r="U23" s="119"/>
      <c r="V23" s="114">
        <v>0</v>
      </c>
      <c r="W23" s="114">
        <v>0</v>
      </c>
    </row>
    <row r="24" spans="1:23" ht="12.75" customHeight="1">
      <c r="A24" s="120"/>
      <c r="B24" s="120"/>
      <c r="C24" s="120"/>
      <c r="D24" s="117"/>
      <c r="E24" s="117"/>
      <c r="F24" s="117" t="s">
        <v>54</v>
      </c>
      <c r="G24" s="117"/>
      <c r="H24" s="114">
        <v>15623050</v>
      </c>
      <c r="I24" s="114">
        <v>13498137</v>
      </c>
      <c r="J24" s="114">
        <v>13451137</v>
      </c>
      <c r="K24" s="114">
        <v>11203283</v>
      </c>
      <c r="L24" s="114">
        <v>2247854</v>
      </c>
      <c r="M24" s="114">
        <v>0</v>
      </c>
      <c r="N24" s="114">
        <v>47000</v>
      </c>
      <c r="O24" s="114">
        <v>0</v>
      </c>
      <c r="P24" s="114">
        <v>0</v>
      </c>
      <c r="Q24" s="114">
        <v>0</v>
      </c>
      <c r="R24" s="114">
        <v>2124913</v>
      </c>
      <c r="S24" s="114">
        <v>2124913</v>
      </c>
      <c r="T24" s="119">
        <v>0</v>
      </c>
      <c r="U24" s="119"/>
      <c r="V24" s="114">
        <v>0</v>
      </c>
      <c r="W24" s="114">
        <v>0</v>
      </c>
    </row>
    <row r="25" spans="1:23" ht="12.75" customHeight="1">
      <c r="A25" s="120" t="s">
        <v>59</v>
      </c>
      <c r="B25" s="120" t="s">
        <v>36</v>
      </c>
      <c r="C25" s="120" t="s">
        <v>36</v>
      </c>
      <c r="D25" s="117" t="s">
        <v>58</v>
      </c>
      <c r="E25" s="117"/>
      <c r="F25" s="117" t="s">
        <v>51</v>
      </c>
      <c r="G25" s="117"/>
      <c r="H25" s="114">
        <v>31112734</v>
      </c>
      <c r="I25" s="114">
        <v>30977434</v>
      </c>
      <c r="J25" s="114">
        <v>27844535</v>
      </c>
      <c r="K25" s="114">
        <v>24615652</v>
      </c>
      <c r="L25" s="114">
        <v>3228883</v>
      </c>
      <c r="M25" s="114">
        <v>2555998</v>
      </c>
      <c r="N25" s="114">
        <v>576901</v>
      </c>
      <c r="O25" s="114">
        <v>0</v>
      </c>
      <c r="P25" s="114">
        <v>0</v>
      </c>
      <c r="Q25" s="114">
        <v>0</v>
      </c>
      <c r="R25" s="114">
        <v>135300</v>
      </c>
      <c r="S25" s="114">
        <v>135300</v>
      </c>
      <c r="T25" s="119">
        <v>0</v>
      </c>
      <c r="U25" s="119"/>
      <c r="V25" s="114">
        <v>0</v>
      </c>
      <c r="W25" s="114">
        <v>0</v>
      </c>
    </row>
    <row r="26" spans="1:23" ht="12.75" customHeight="1">
      <c r="A26" s="120"/>
      <c r="B26" s="120"/>
      <c r="C26" s="120"/>
      <c r="D26" s="117"/>
      <c r="E26" s="117"/>
      <c r="F26" s="117" t="s">
        <v>52</v>
      </c>
      <c r="G26" s="117"/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9">
        <v>0</v>
      </c>
      <c r="U26" s="119"/>
      <c r="V26" s="114">
        <v>0</v>
      </c>
      <c r="W26" s="114">
        <v>0</v>
      </c>
    </row>
    <row r="27" spans="1:23" ht="12.75" customHeight="1">
      <c r="A27" s="120"/>
      <c r="B27" s="120"/>
      <c r="C27" s="120"/>
      <c r="D27" s="117"/>
      <c r="E27" s="117"/>
      <c r="F27" s="117" t="s">
        <v>53</v>
      </c>
      <c r="G27" s="117"/>
      <c r="H27" s="114">
        <v>405163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405163</v>
      </c>
      <c r="S27" s="114">
        <v>405163</v>
      </c>
      <c r="T27" s="119">
        <v>0</v>
      </c>
      <c r="U27" s="119"/>
      <c r="V27" s="114">
        <v>0</v>
      </c>
      <c r="W27" s="114">
        <v>0</v>
      </c>
    </row>
    <row r="28" spans="1:23" ht="12.75" customHeight="1">
      <c r="A28" s="120"/>
      <c r="B28" s="120"/>
      <c r="C28" s="120"/>
      <c r="D28" s="117"/>
      <c r="E28" s="117"/>
      <c r="F28" s="117" t="s">
        <v>54</v>
      </c>
      <c r="G28" s="117"/>
      <c r="H28" s="114">
        <v>31517897</v>
      </c>
      <c r="I28" s="114">
        <v>30977434</v>
      </c>
      <c r="J28" s="114">
        <v>27844535</v>
      </c>
      <c r="K28" s="114">
        <v>24615652</v>
      </c>
      <c r="L28" s="114">
        <v>3228883</v>
      </c>
      <c r="M28" s="114">
        <v>2555998</v>
      </c>
      <c r="N28" s="114">
        <v>576901</v>
      </c>
      <c r="O28" s="114">
        <v>0</v>
      </c>
      <c r="P28" s="114">
        <v>0</v>
      </c>
      <c r="Q28" s="114">
        <v>0</v>
      </c>
      <c r="R28" s="114">
        <v>540463</v>
      </c>
      <c r="S28" s="114">
        <v>540463</v>
      </c>
      <c r="T28" s="119">
        <v>0</v>
      </c>
      <c r="U28" s="119"/>
      <c r="V28" s="114">
        <v>0</v>
      </c>
      <c r="W28" s="114">
        <v>0</v>
      </c>
    </row>
    <row r="29" spans="1:23" ht="12.75" customHeight="1">
      <c r="A29" s="120" t="s">
        <v>36</v>
      </c>
      <c r="B29" s="120" t="s">
        <v>64</v>
      </c>
      <c r="C29" s="120" t="s">
        <v>36</v>
      </c>
      <c r="D29" s="117" t="s">
        <v>9</v>
      </c>
      <c r="E29" s="117"/>
      <c r="F29" s="117" t="s">
        <v>51</v>
      </c>
      <c r="G29" s="117"/>
      <c r="H29" s="114">
        <v>427769</v>
      </c>
      <c r="I29" s="114">
        <v>292469</v>
      </c>
      <c r="J29" s="114">
        <v>292469</v>
      </c>
      <c r="K29" s="114">
        <v>168832</v>
      </c>
      <c r="L29" s="114">
        <v>123637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135300</v>
      </c>
      <c r="S29" s="114">
        <v>135300</v>
      </c>
      <c r="T29" s="119">
        <v>0</v>
      </c>
      <c r="U29" s="119"/>
      <c r="V29" s="114">
        <v>0</v>
      </c>
      <c r="W29" s="114">
        <v>0</v>
      </c>
    </row>
    <row r="30" spans="1:23" ht="12.75" customHeight="1">
      <c r="A30" s="120"/>
      <c r="B30" s="120"/>
      <c r="C30" s="120"/>
      <c r="D30" s="117"/>
      <c r="E30" s="117"/>
      <c r="F30" s="117" t="s">
        <v>52</v>
      </c>
      <c r="G30" s="117"/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9">
        <v>0</v>
      </c>
      <c r="U30" s="119"/>
      <c r="V30" s="114">
        <v>0</v>
      </c>
      <c r="W30" s="114">
        <v>0</v>
      </c>
    </row>
    <row r="31" spans="1:23" ht="12.75" customHeight="1">
      <c r="A31" s="120"/>
      <c r="B31" s="120"/>
      <c r="C31" s="120"/>
      <c r="D31" s="117"/>
      <c r="E31" s="117"/>
      <c r="F31" s="117" t="s">
        <v>53</v>
      </c>
      <c r="G31" s="117"/>
      <c r="H31" s="114">
        <v>405163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405163</v>
      </c>
      <c r="S31" s="114">
        <v>405163</v>
      </c>
      <c r="T31" s="119">
        <v>0</v>
      </c>
      <c r="U31" s="119"/>
      <c r="V31" s="114">
        <v>0</v>
      </c>
      <c r="W31" s="114">
        <v>0</v>
      </c>
    </row>
    <row r="32" spans="1:23" ht="12.75" customHeight="1">
      <c r="A32" s="120"/>
      <c r="B32" s="120"/>
      <c r="C32" s="120"/>
      <c r="D32" s="117"/>
      <c r="E32" s="117"/>
      <c r="F32" s="117" t="s">
        <v>54</v>
      </c>
      <c r="G32" s="117"/>
      <c r="H32" s="114">
        <v>832932</v>
      </c>
      <c r="I32" s="114">
        <v>292469</v>
      </c>
      <c r="J32" s="114">
        <v>292469</v>
      </c>
      <c r="K32" s="114">
        <v>168832</v>
      </c>
      <c r="L32" s="114">
        <v>123637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540463</v>
      </c>
      <c r="S32" s="114">
        <v>540463</v>
      </c>
      <c r="T32" s="119">
        <v>0</v>
      </c>
      <c r="U32" s="119"/>
      <c r="V32" s="114">
        <v>0</v>
      </c>
      <c r="W32" s="114">
        <v>0</v>
      </c>
    </row>
    <row r="33" spans="1:23" ht="12.75" customHeight="1">
      <c r="A33" s="122" t="s">
        <v>55</v>
      </c>
      <c r="B33" s="122"/>
      <c r="C33" s="122"/>
      <c r="D33" s="122"/>
      <c r="E33" s="122"/>
      <c r="F33" s="117" t="s">
        <v>51</v>
      </c>
      <c r="G33" s="117"/>
      <c r="H33" s="115">
        <v>164313434.96</v>
      </c>
      <c r="I33" s="113"/>
      <c r="J33" s="113"/>
      <c r="K33" s="115">
        <v>81315886</v>
      </c>
      <c r="L33" s="115">
        <v>28312008.46</v>
      </c>
      <c r="M33" s="115">
        <v>4648867</v>
      </c>
      <c r="N33" s="115">
        <v>2778766</v>
      </c>
      <c r="O33" s="115">
        <v>79671.1</v>
      </c>
      <c r="P33" s="115">
        <v>598737</v>
      </c>
      <c r="Q33" s="115">
        <v>0</v>
      </c>
      <c r="R33" s="115">
        <v>46579499.4</v>
      </c>
      <c r="S33" s="115">
        <v>46579499.4</v>
      </c>
      <c r="T33" s="118">
        <v>9782518</v>
      </c>
      <c r="U33" s="118"/>
      <c r="V33" s="115">
        <v>0</v>
      </c>
      <c r="W33" s="114">
        <v>0</v>
      </c>
    </row>
    <row r="34" spans="1:23" ht="12.75" customHeight="1">
      <c r="A34" s="122"/>
      <c r="B34" s="122"/>
      <c r="C34" s="122"/>
      <c r="D34" s="122"/>
      <c r="E34" s="122"/>
      <c r="F34" s="117" t="s">
        <v>52</v>
      </c>
      <c r="G34" s="117"/>
      <c r="H34" s="115">
        <v>-2836</v>
      </c>
      <c r="I34" s="115">
        <v>-2836</v>
      </c>
      <c r="J34" s="115">
        <v>-2836</v>
      </c>
      <c r="K34" s="115">
        <v>0</v>
      </c>
      <c r="L34" s="115">
        <v>-2836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8">
        <v>0</v>
      </c>
      <c r="U34" s="118"/>
      <c r="V34" s="115">
        <v>0</v>
      </c>
      <c r="W34" s="114">
        <v>0</v>
      </c>
    </row>
    <row r="35" spans="1:23" ht="12.75" customHeight="1">
      <c r="A35" s="122"/>
      <c r="B35" s="122"/>
      <c r="C35" s="122"/>
      <c r="D35" s="122"/>
      <c r="E35" s="122"/>
      <c r="F35" s="117" t="s">
        <v>53</v>
      </c>
      <c r="G35" s="117"/>
      <c r="H35" s="115">
        <v>414999</v>
      </c>
      <c r="I35" s="115">
        <v>2836</v>
      </c>
      <c r="J35" s="115">
        <v>2836</v>
      </c>
      <c r="K35" s="115">
        <v>2836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412163</v>
      </c>
      <c r="S35" s="115">
        <v>412163</v>
      </c>
      <c r="T35" s="118">
        <v>0</v>
      </c>
      <c r="U35" s="118"/>
      <c r="V35" s="115">
        <v>0</v>
      </c>
      <c r="W35" s="114">
        <v>0</v>
      </c>
    </row>
    <row r="36" spans="1:23" ht="12.75" customHeight="1">
      <c r="A36" s="122"/>
      <c r="B36" s="122"/>
      <c r="C36" s="122"/>
      <c r="D36" s="122"/>
      <c r="E36" s="122"/>
      <c r="F36" s="117" t="s">
        <v>54</v>
      </c>
      <c r="G36" s="117"/>
      <c r="H36" s="115">
        <v>164725597.96</v>
      </c>
      <c r="I36" s="113"/>
      <c r="J36" s="113"/>
      <c r="K36" s="115">
        <v>81318722</v>
      </c>
      <c r="L36" s="115">
        <v>28309172.46</v>
      </c>
      <c r="M36" s="115">
        <v>4648867</v>
      </c>
      <c r="N36" s="115">
        <v>2778766</v>
      </c>
      <c r="O36" s="115">
        <v>79671.1</v>
      </c>
      <c r="P36" s="115">
        <v>598737</v>
      </c>
      <c r="Q36" s="115">
        <v>0</v>
      </c>
      <c r="R36" s="115">
        <v>46991662.4</v>
      </c>
      <c r="S36" s="115">
        <v>46991662.4</v>
      </c>
      <c r="T36" s="118">
        <v>9782518</v>
      </c>
      <c r="U36" s="118"/>
      <c r="V36" s="115">
        <v>0</v>
      </c>
      <c r="W36" s="114">
        <v>0</v>
      </c>
    </row>
  </sheetData>
  <sheetProtection/>
  <mergeCells count="107">
    <mergeCell ref="A33:E36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0"/>
  <sheetViews>
    <sheetView zoomScalePageLayoutView="0" workbookViewId="0" topLeftCell="A1">
      <selection activeCell="U9" sqref="U9"/>
    </sheetView>
  </sheetViews>
  <sheetFormatPr defaultColWidth="9.33203125" defaultRowHeight="11.25"/>
  <cols>
    <col min="1" max="1" width="4.16015625" style="6" customWidth="1"/>
    <col min="2" max="2" width="5.66015625" style="6" customWidth="1"/>
    <col min="3" max="3" width="8.16015625" style="6" customWidth="1"/>
    <col min="4" max="4" width="22.16015625" style="6" customWidth="1"/>
    <col min="5" max="5" width="15.33203125" style="6" customWidth="1"/>
    <col min="6" max="6" width="14" style="6" customWidth="1"/>
    <col min="7" max="7" width="13.83203125" style="6" customWidth="1"/>
    <col min="8" max="8" width="12.5" style="6" customWidth="1"/>
    <col min="9" max="9" width="10.33203125" style="6" customWidth="1"/>
    <col min="10" max="10" width="9.33203125" style="6" customWidth="1"/>
    <col min="11" max="11" width="5.83203125" style="6" customWidth="1"/>
    <col min="12" max="12" width="3.83203125" style="6" customWidth="1"/>
    <col min="13" max="13" width="10.33203125" style="6" customWidth="1"/>
    <col min="14" max="14" width="13.33203125" style="6" customWidth="1"/>
    <col min="15" max="16384" width="9.33203125" style="6" customWidth="1"/>
  </cols>
  <sheetData>
    <row r="1" spans="1:15" ht="49.5" customHeight="1">
      <c r="A1" s="49"/>
      <c r="B1" s="49"/>
      <c r="C1" s="49"/>
      <c r="D1" s="49"/>
      <c r="E1" s="49"/>
      <c r="F1" s="49"/>
      <c r="G1" s="49"/>
      <c r="H1" s="49"/>
      <c r="I1" s="49"/>
      <c r="J1" s="125" t="s">
        <v>278</v>
      </c>
      <c r="K1" s="125"/>
      <c r="L1" s="125"/>
      <c r="M1" s="125"/>
      <c r="N1" s="125"/>
      <c r="O1" s="125"/>
    </row>
    <row r="2" spans="1:15" ht="12.75" customHeight="1">
      <c r="A2" s="126" t="s">
        <v>153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8"/>
      <c r="O2" s="48"/>
    </row>
    <row r="3" spans="1:15" ht="27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27" t="s">
        <v>0</v>
      </c>
      <c r="N3" s="127"/>
      <c r="O3" s="127"/>
    </row>
    <row r="4" spans="1:15" ht="15" customHeight="1">
      <c r="A4" s="128" t="s">
        <v>28</v>
      </c>
      <c r="B4" s="128" t="s">
        <v>1</v>
      </c>
      <c r="C4" s="128" t="s">
        <v>152</v>
      </c>
      <c r="D4" s="128" t="s">
        <v>151</v>
      </c>
      <c r="E4" s="128" t="s">
        <v>150</v>
      </c>
      <c r="F4" s="129" t="s">
        <v>149</v>
      </c>
      <c r="G4" s="129"/>
      <c r="H4" s="129"/>
      <c r="I4" s="129"/>
      <c r="J4" s="129"/>
      <c r="K4" s="129"/>
      <c r="L4" s="129"/>
      <c r="M4" s="129"/>
      <c r="N4" s="129"/>
      <c r="O4" s="128" t="s">
        <v>148</v>
      </c>
    </row>
    <row r="5" spans="1:15" ht="15" customHeight="1">
      <c r="A5" s="128"/>
      <c r="B5" s="128"/>
      <c r="C5" s="128"/>
      <c r="D5" s="128"/>
      <c r="E5" s="128"/>
      <c r="F5" s="128" t="s">
        <v>147</v>
      </c>
      <c r="G5" s="128" t="s">
        <v>146</v>
      </c>
      <c r="H5" s="128"/>
      <c r="I5" s="128"/>
      <c r="J5" s="128"/>
      <c r="K5" s="128"/>
      <c r="L5" s="128"/>
      <c r="M5" s="128"/>
      <c r="N5" s="128"/>
      <c r="O5" s="128"/>
    </row>
    <row r="6" spans="1:15" ht="27.75" customHeight="1">
      <c r="A6" s="128"/>
      <c r="B6" s="128"/>
      <c r="C6" s="128"/>
      <c r="D6" s="128"/>
      <c r="E6" s="128"/>
      <c r="F6" s="128"/>
      <c r="G6" s="128" t="s">
        <v>145</v>
      </c>
      <c r="H6" s="130" t="s">
        <v>144</v>
      </c>
      <c r="I6" s="131" t="s">
        <v>143</v>
      </c>
      <c r="J6" s="128" t="s">
        <v>142</v>
      </c>
      <c r="K6" s="18" t="s">
        <v>23</v>
      </c>
      <c r="L6" s="128" t="s">
        <v>141</v>
      </c>
      <c r="M6" s="128"/>
      <c r="N6" s="128" t="s">
        <v>140</v>
      </c>
      <c r="O6" s="128"/>
    </row>
    <row r="7" spans="1:15" ht="12.75" customHeight="1">
      <c r="A7" s="128"/>
      <c r="B7" s="128"/>
      <c r="C7" s="128"/>
      <c r="D7" s="128"/>
      <c r="E7" s="128"/>
      <c r="F7" s="128"/>
      <c r="G7" s="128"/>
      <c r="H7" s="130"/>
      <c r="I7" s="131"/>
      <c r="J7" s="128"/>
      <c r="K7" s="132" t="s">
        <v>139</v>
      </c>
      <c r="L7" s="128"/>
      <c r="M7" s="128"/>
      <c r="N7" s="128"/>
      <c r="O7" s="128"/>
    </row>
    <row r="8" spans="1:15" ht="12.75">
      <c r="A8" s="128"/>
      <c r="B8" s="128"/>
      <c r="C8" s="128"/>
      <c r="D8" s="128"/>
      <c r="E8" s="128"/>
      <c r="F8" s="128"/>
      <c r="G8" s="128"/>
      <c r="H8" s="130"/>
      <c r="I8" s="131"/>
      <c r="J8" s="128"/>
      <c r="K8" s="132"/>
      <c r="L8" s="128"/>
      <c r="M8" s="128"/>
      <c r="N8" s="128"/>
      <c r="O8" s="128"/>
    </row>
    <row r="9" spans="1:15" ht="61.5" customHeight="1">
      <c r="A9" s="128"/>
      <c r="B9" s="128"/>
      <c r="C9" s="128"/>
      <c r="D9" s="128"/>
      <c r="E9" s="128"/>
      <c r="F9" s="128"/>
      <c r="G9" s="128"/>
      <c r="H9" s="130"/>
      <c r="I9" s="131"/>
      <c r="J9" s="128"/>
      <c r="K9" s="132"/>
      <c r="L9" s="128"/>
      <c r="M9" s="128"/>
      <c r="N9" s="128"/>
      <c r="O9" s="128"/>
    </row>
    <row r="10" spans="1:15" ht="12.7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135">
        <v>12</v>
      </c>
      <c r="M10" s="135"/>
      <c r="N10" s="22">
        <v>13</v>
      </c>
      <c r="O10" s="22">
        <v>14</v>
      </c>
    </row>
    <row r="11" spans="1:16" ht="104.25" customHeight="1">
      <c r="A11" s="22" t="s">
        <v>29</v>
      </c>
      <c r="B11" s="22">
        <v>600</v>
      </c>
      <c r="C11" s="22">
        <v>60014</v>
      </c>
      <c r="D11" s="46" t="s">
        <v>138</v>
      </c>
      <c r="E11" s="20">
        <v>70000</v>
      </c>
      <c r="F11" s="20">
        <v>50000</v>
      </c>
      <c r="G11" s="20">
        <v>50000</v>
      </c>
      <c r="H11" s="20">
        <v>0</v>
      </c>
      <c r="I11" s="20">
        <v>0</v>
      </c>
      <c r="J11" s="20">
        <v>0</v>
      </c>
      <c r="K11" s="20">
        <v>0</v>
      </c>
      <c r="L11" s="133" t="s">
        <v>115</v>
      </c>
      <c r="M11" s="133"/>
      <c r="N11" s="20">
        <v>0</v>
      </c>
      <c r="O11" s="19" t="s">
        <v>137</v>
      </c>
      <c r="P11" s="15"/>
    </row>
    <row r="12" spans="1:16" ht="12.75" customHeight="1">
      <c r="A12" s="22"/>
      <c r="B12" s="22"/>
      <c r="C12" s="22"/>
      <c r="D12" s="21" t="s">
        <v>73</v>
      </c>
      <c r="E12" s="20">
        <v>0</v>
      </c>
      <c r="F12" s="20">
        <f>G12+J12++L12+N12</f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4">
        <v>0</v>
      </c>
      <c r="M12" s="134"/>
      <c r="N12" s="20">
        <v>0</v>
      </c>
      <c r="O12" s="19"/>
      <c r="P12" s="15"/>
    </row>
    <row r="13" spans="1:16" ht="12.75" customHeight="1">
      <c r="A13" s="22"/>
      <c r="B13" s="22"/>
      <c r="C13" s="22"/>
      <c r="D13" s="21" t="s">
        <v>72</v>
      </c>
      <c r="E13" s="20">
        <v>70000</v>
      </c>
      <c r="F13" s="20">
        <v>50000</v>
      </c>
      <c r="G13" s="20">
        <v>50000</v>
      </c>
      <c r="H13" s="20">
        <v>0</v>
      </c>
      <c r="I13" s="20">
        <v>0</v>
      </c>
      <c r="J13" s="20">
        <v>0</v>
      </c>
      <c r="K13" s="20">
        <v>0</v>
      </c>
      <c r="L13" s="134">
        <v>0</v>
      </c>
      <c r="M13" s="134"/>
      <c r="N13" s="20">
        <f>N11</f>
        <v>0</v>
      </c>
      <c r="O13" s="19"/>
      <c r="P13" s="15"/>
    </row>
    <row r="14" spans="1:16" ht="52.5" customHeight="1">
      <c r="A14" s="112" t="s">
        <v>31</v>
      </c>
      <c r="B14" s="112">
        <v>700</v>
      </c>
      <c r="C14" s="112">
        <v>70005</v>
      </c>
      <c r="D14" s="36" t="s">
        <v>136</v>
      </c>
      <c r="E14" s="111">
        <v>37557860</v>
      </c>
      <c r="F14" s="111">
        <v>20733310</v>
      </c>
      <c r="G14" s="111">
        <v>6364810</v>
      </c>
      <c r="H14" s="111">
        <v>0</v>
      </c>
      <c r="I14" s="111">
        <v>0</v>
      </c>
      <c r="J14" s="111">
        <v>0</v>
      </c>
      <c r="K14" s="111">
        <v>0</v>
      </c>
      <c r="L14" s="133" t="s">
        <v>135</v>
      </c>
      <c r="M14" s="133"/>
      <c r="N14" s="111">
        <v>0</v>
      </c>
      <c r="O14" s="19" t="s">
        <v>74</v>
      </c>
      <c r="P14" s="15"/>
    </row>
    <row r="15" spans="1:16" ht="12.75" customHeight="1">
      <c r="A15" s="112"/>
      <c r="B15" s="112"/>
      <c r="C15" s="112"/>
      <c r="D15" s="21" t="s">
        <v>73</v>
      </c>
      <c r="E15" s="111">
        <v>0</v>
      </c>
      <c r="F15" s="111">
        <f>G15+J15++L15+N15</f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34">
        <v>0</v>
      </c>
      <c r="M15" s="134"/>
      <c r="N15" s="111">
        <v>0</v>
      </c>
      <c r="O15" s="19"/>
      <c r="P15" s="15"/>
    </row>
    <row r="16" spans="1:16" ht="12.75" customHeight="1">
      <c r="A16" s="112"/>
      <c r="B16" s="112"/>
      <c r="C16" s="112"/>
      <c r="D16" s="21" t="s">
        <v>72</v>
      </c>
      <c r="E16" s="111">
        <v>37557860</v>
      </c>
      <c r="F16" s="111">
        <v>20733310</v>
      </c>
      <c r="G16" s="111">
        <v>6364810</v>
      </c>
      <c r="H16" s="111">
        <v>0</v>
      </c>
      <c r="I16" s="111">
        <v>0</v>
      </c>
      <c r="J16" s="111">
        <v>0</v>
      </c>
      <c r="K16" s="111">
        <v>0</v>
      </c>
      <c r="L16" s="134">
        <v>14368500</v>
      </c>
      <c r="M16" s="134"/>
      <c r="N16" s="111">
        <f>N14</f>
        <v>0</v>
      </c>
      <c r="O16" s="19"/>
      <c r="P16" s="15"/>
    </row>
    <row r="17" spans="1:16" ht="45" customHeight="1">
      <c r="A17" s="22" t="s">
        <v>32</v>
      </c>
      <c r="B17" s="22">
        <v>700</v>
      </c>
      <c r="C17" s="22">
        <v>70005</v>
      </c>
      <c r="D17" s="21" t="s">
        <v>134</v>
      </c>
      <c r="E17" s="20">
        <v>139550</v>
      </c>
      <c r="F17" s="20">
        <f>G17</f>
        <v>35000</v>
      </c>
      <c r="G17" s="20">
        <f>SUM(G18:G19)</f>
        <v>35000</v>
      </c>
      <c r="H17" s="20">
        <v>0</v>
      </c>
      <c r="I17" s="20">
        <v>0</v>
      </c>
      <c r="J17" s="20">
        <v>0</v>
      </c>
      <c r="K17" s="20">
        <v>0</v>
      </c>
      <c r="L17" s="133" t="s">
        <v>82</v>
      </c>
      <c r="M17" s="133"/>
      <c r="N17" s="20">
        <v>0</v>
      </c>
      <c r="O17" s="19" t="s">
        <v>74</v>
      </c>
      <c r="P17" s="15"/>
    </row>
    <row r="18" spans="1:16" ht="12.75" customHeight="1">
      <c r="A18" s="22"/>
      <c r="B18" s="22"/>
      <c r="C18" s="22"/>
      <c r="D18" s="21" t="s">
        <v>73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4">
        <v>0</v>
      </c>
      <c r="M18" s="134"/>
      <c r="N18" s="20">
        <v>0</v>
      </c>
      <c r="O18" s="19"/>
      <c r="P18" s="15"/>
    </row>
    <row r="19" spans="1:16" ht="12.75" customHeight="1">
      <c r="A19" s="22"/>
      <c r="B19" s="22"/>
      <c r="C19" s="22"/>
      <c r="D19" s="21" t="s">
        <v>72</v>
      </c>
      <c r="E19" s="20">
        <f>E17</f>
        <v>139550</v>
      </c>
      <c r="F19" s="20">
        <f>G19</f>
        <v>35000</v>
      </c>
      <c r="G19" s="20">
        <v>35000</v>
      </c>
      <c r="H19" s="20">
        <v>0</v>
      </c>
      <c r="I19" s="20">
        <v>0</v>
      </c>
      <c r="J19" s="20">
        <v>0</v>
      </c>
      <c r="K19" s="20">
        <v>0</v>
      </c>
      <c r="L19" s="134">
        <v>0</v>
      </c>
      <c r="M19" s="134"/>
      <c r="N19" s="20">
        <f>N17</f>
        <v>0</v>
      </c>
      <c r="O19" s="19"/>
      <c r="P19" s="15"/>
    </row>
    <row r="20" spans="1:16" ht="71.25" customHeight="1">
      <c r="A20" s="22" t="s">
        <v>33</v>
      </c>
      <c r="B20" s="45" t="s">
        <v>133</v>
      </c>
      <c r="C20" s="22" t="s">
        <v>132</v>
      </c>
      <c r="D20" s="21" t="s">
        <v>131</v>
      </c>
      <c r="E20" s="20">
        <f>SUM(E21:E23)</f>
        <v>6810299</v>
      </c>
      <c r="F20" s="20">
        <f>SUM(F21:F23)</f>
        <v>6696715.1</v>
      </c>
      <c r="G20" s="20">
        <f>SUM(G21:G23)</f>
        <v>2844694.8200000003</v>
      </c>
      <c r="H20" s="20">
        <v>0</v>
      </c>
      <c r="I20" s="20">
        <v>0</v>
      </c>
      <c r="J20" s="20">
        <v>0</v>
      </c>
      <c r="K20" s="20">
        <v>0</v>
      </c>
      <c r="L20" s="133" t="s">
        <v>130</v>
      </c>
      <c r="M20" s="133"/>
      <c r="N20" s="20">
        <f>SUM(N21:N23)</f>
        <v>3840334.28</v>
      </c>
      <c r="O20" s="19" t="s">
        <v>74</v>
      </c>
      <c r="P20" s="15"/>
    </row>
    <row r="21" spans="1:16" ht="12.75" customHeight="1">
      <c r="A21" s="22"/>
      <c r="B21" s="22"/>
      <c r="C21" s="22"/>
      <c r="D21" s="21" t="s">
        <v>73</v>
      </c>
      <c r="E21" s="20">
        <v>44404</v>
      </c>
      <c r="F21" s="20">
        <f>G21+H21+N21</f>
        <v>31336.1</v>
      </c>
      <c r="G21" s="44">
        <v>4700.82</v>
      </c>
      <c r="H21" s="20">
        <v>0</v>
      </c>
      <c r="I21" s="20">
        <v>0</v>
      </c>
      <c r="J21" s="20">
        <v>0</v>
      </c>
      <c r="K21" s="20">
        <v>0</v>
      </c>
      <c r="L21" s="134">
        <v>0</v>
      </c>
      <c r="M21" s="134"/>
      <c r="N21" s="44">
        <v>26635.28</v>
      </c>
      <c r="O21" s="43"/>
      <c r="P21" s="15"/>
    </row>
    <row r="22" spans="1:16" ht="22.5" customHeight="1">
      <c r="A22" s="22"/>
      <c r="B22" s="22"/>
      <c r="C22" s="22"/>
      <c r="D22" s="21" t="s">
        <v>129</v>
      </c>
      <c r="E22" s="20">
        <v>5883915</v>
      </c>
      <c r="F22" s="20">
        <f>G22+N22+L22</f>
        <v>5883915</v>
      </c>
      <c r="G22" s="20">
        <v>2070216</v>
      </c>
      <c r="H22" s="20">
        <v>0</v>
      </c>
      <c r="I22" s="20">
        <v>0</v>
      </c>
      <c r="J22" s="20">
        <v>0</v>
      </c>
      <c r="K22" s="20">
        <v>0</v>
      </c>
      <c r="L22" s="134">
        <v>0</v>
      </c>
      <c r="M22" s="134"/>
      <c r="N22" s="20">
        <v>3813699</v>
      </c>
      <c r="O22" s="43"/>
      <c r="P22" s="15"/>
    </row>
    <row r="23" spans="1:16" ht="22.5" customHeight="1">
      <c r="A23" s="22"/>
      <c r="B23" s="22"/>
      <c r="C23" s="22"/>
      <c r="D23" s="21" t="s">
        <v>128</v>
      </c>
      <c r="E23" s="20">
        <v>881980</v>
      </c>
      <c r="F23" s="20">
        <f>G23+H23+L23</f>
        <v>781464</v>
      </c>
      <c r="G23" s="20">
        <v>769778</v>
      </c>
      <c r="H23" s="20">
        <v>0</v>
      </c>
      <c r="I23" s="20">
        <v>0</v>
      </c>
      <c r="J23" s="20">
        <v>0</v>
      </c>
      <c r="K23" s="20">
        <v>0</v>
      </c>
      <c r="L23" s="134">
        <v>11686</v>
      </c>
      <c r="M23" s="134"/>
      <c r="N23" s="20">
        <v>0</v>
      </c>
      <c r="O23" s="43"/>
      <c r="P23" s="15"/>
    </row>
    <row r="24" spans="1:16" ht="67.5" customHeight="1">
      <c r="A24" s="22" t="s">
        <v>34</v>
      </c>
      <c r="B24" s="22">
        <v>710</v>
      </c>
      <c r="C24" s="22">
        <v>71012</v>
      </c>
      <c r="D24" s="21" t="s">
        <v>127</v>
      </c>
      <c r="E24" s="20">
        <v>178618</v>
      </c>
      <c r="F24" s="20">
        <f>SUM(F25:F26)</f>
        <v>18681</v>
      </c>
      <c r="G24" s="20">
        <f>SUM(G25:G26)</f>
        <v>18681</v>
      </c>
      <c r="H24" s="20">
        <v>0</v>
      </c>
      <c r="I24" s="20">
        <v>0</v>
      </c>
      <c r="J24" s="20">
        <v>0</v>
      </c>
      <c r="K24" s="20">
        <v>0</v>
      </c>
      <c r="L24" s="133" t="s">
        <v>126</v>
      </c>
      <c r="M24" s="133"/>
      <c r="N24" s="20">
        <f>SUM(N25:N26)</f>
        <v>0</v>
      </c>
      <c r="O24" s="19" t="s">
        <v>74</v>
      </c>
      <c r="P24" s="15"/>
    </row>
    <row r="25" spans="1:16" ht="12.75" customHeight="1">
      <c r="A25" s="22"/>
      <c r="B25" s="22"/>
      <c r="C25" s="22"/>
      <c r="D25" s="21" t="s">
        <v>73</v>
      </c>
      <c r="E25" s="20">
        <v>178618</v>
      </c>
      <c r="F25" s="20">
        <f>G25+J25+N25+L25</f>
        <v>18681</v>
      </c>
      <c r="G25" s="20">
        <v>18681</v>
      </c>
      <c r="H25" s="20">
        <v>0</v>
      </c>
      <c r="I25" s="20">
        <v>0</v>
      </c>
      <c r="J25" s="20">
        <v>0</v>
      </c>
      <c r="K25" s="20">
        <v>0</v>
      </c>
      <c r="L25" s="134">
        <v>0</v>
      </c>
      <c r="M25" s="134"/>
      <c r="N25" s="20">
        <v>0</v>
      </c>
      <c r="O25" s="19"/>
      <c r="P25" s="15"/>
    </row>
    <row r="26" spans="1:16" ht="12.75" customHeight="1">
      <c r="A26" s="22"/>
      <c r="B26" s="22"/>
      <c r="C26" s="22"/>
      <c r="D26" s="21" t="s">
        <v>72</v>
      </c>
      <c r="E26" s="20">
        <v>0</v>
      </c>
      <c r="F26" s="20">
        <f>G26+J26+N26</f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4">
        <v>0</v>
      </c>
      <c r="M26" s="134"/>
      <c r="N26" s="20">
        <v>0</v>
      </c>
      <c r="O26" s="19"/>
      <c r="P26" s="15"/>
    </row>
    <row r="27" spans="1:16" ht="72" customHeight="1">
      <c r="A27" s="22" t="s">
        <v>35</v>
      </c>
      <c r="B27" s="22">
        <v>710</v>
      </c>
      <c r="C27" s="22">
        <v>71012</v>
      </c>
      <c r="D27" s="21" t="s">
        <v>125</v>
      </c>
      <c r="E27" s="20">
        <v>240000</v>
      </c>
      <c r="F27" s="20">
        <f>SUM(F28:F29)</f>
        <v>168000</v>
      </c>
      <c r="G27" s="20">
        <f>SUM(G28:G29)</f>
        <v>14000</v>
      </c>
      <c r="H27" s="20">
        <v>0</v>
      </c>
      <c r="I27" s="20">
        <v>0</v>
      </c>
      <c r="J27" s="20">
        <v>0</v>
      </c>
      <c r="K27" s="20">
        <v>0</v>
      </c>
      <c r="L27" s="133" t="s">
        <v>124</v>
      </c>
      <c r="M27" s="133"/>
      <c r="N27" s="20">
        <f>SUM(N28:N29)</f>
        <v>0</v>
      </c>
      <c r="O27" s="19" t="s">
        <v>74</v>
      </c>
      <c r="P27" s="15"/>
    </row>
    <row r="28" spans="1:16" ht="12.75" customHeight="1">
      <c r="A28" s="22"/>
      <c r="B28" s="22"/>
      <c r="C28" s="22"/>
      <c r="D28" s="21" t="s">
        <v>73</v>
      </c>
      <c r="E28" s="20">
        <v>240000</v>
      </c>
      <c r="F28" s="20">
        <f>G28+J28+N28+L28</f>
        <v>168000</v>
      </c>
      <c r="G28" s="20">
        <v>14000</v>
      </c>
      <c r="H28" s="20">
        <v>0</v>
      </c>
      <c r="I28" s="20">
        <v>0</v>
      </c>
      <c r="J28" s="20">
        <v>0</v>
      </c>
      <c r="K28" s="20">
        <v>0</v>
      </c>
      <c r="L28" s="134">
        <v>154000</v>
      </c>
      <c r="M28" s="134"/>
      <c r="N28" s="20">
        <v>0</v>
      </c>
      <c r="O28" s="19"/>
      <c r="P28" s="15"/>
    </row>
    <row r="29" spans="1:16" ht="12.75" customHeight="1">
      <c r="A29" s="22"/>
      <c r="B29" s="22"/>
      <c r="C29" s="22"/>
      <c r="D29" s="21" t="s">
        <v>72</v>
      </c>
      <c r="E29" s="20">
        <v>0</v>
      </c>
      <c r="F29" s="20">
        <f>G29+J29+N29</f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4">
        <v>0</v>
      </c>
      <c r="M29" s="134"/>
      <c r="N29" s="20">
        <v>0</v>
      </c>
      <c r="O29" s="19"/>
      <c r="P29" s="15"/>
    </row>
    <row r="30" spans="1:16" ht="39.75" customHeight="1">
      <c r="A30" s="42" t="s">
        <v>123</v>
      </c>
      <c r="B30" s="28">
        <v>710</v>
      </c>
      <c r="C30" s="28">
        <v>71012</v>
      </c>
      <c r="D30" s="27" t="s">
        <v>122</v>
      </c>
      <c r="E30" s="40">
        <v>50000</v>
      </c>
      <c r="F30" s="40">
        <f>SUM(F31:F32)</f>
        <v>50000</v>
      </c>
      <c r="G30" s="40">
        <f>SUM(G31:G32)</f>
        <v>50000</v>
      </c>
      <c r="H30" s="40">
        <v>0</v>
      </c>
      <c r="I30" s="40">
        <v>0</v>
      </c>
      <c r="J30" s="40">
        <v>0</v>
      </c>
      <c r="K30" s="40">
        <v>0</v>
      </c>
      <c r="L30" s="136" t="s">
        <v>75</v>
      </c>
      <c r="M30" s="137"/>
      <c r="N30" s="40">
        <f>SUM(N31:N32)</f>
        <v>0</v>
      </c>
      <c r="O30" s="39" t="s">
        <v>74</v>
      </c>
      <c r="P30" s="15"/>
    </row>
    <row r="31" spans="1:16" ht="16.5" customHeight="1">
      <c r="A31" s="42"/>
      <c r="B31" s="42"/>
      <c r="C31" s="42"/>
      <c r="D31" s="41" t="s">
        <v>73</v>
      </c>
      <c r="E31" s="40">
        <v>0</v>
      </c>
      <c r="F31" s="40">
        <f>G31+J31+N31+L31</f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138">
        <v>0</v>
      </c>
      <c r="M31" s="139"/>
      <c r="N31" s="40">
        <v>0</v>
      </c>
      <c r="O31" s="39"/>
      <c r="P31" s="15"/>
    </row>
    <row r="32" spans="1:16" ht="18.75" customHeight="1">
      <c r="A32" s="42"/>
      <c r="B32" s="42"/>
      <c r="C32" s="42"/>
      <c r="D32" s="41" t="s">
        <v>72</v>
      </c>
      <c r="E32" s="40">
        <v>50000</v>
      </c>
      <c r="F32" s="40">
        <f>G32+J32+N32</f>
        <v>50000</v>
      </c>
      <c r="G32" s="40">
        <v>50000</v>
      </c>
      <c r="H32" s="40">
        <v>0</v>
      </c>
      <c r="I32" s="40">
        <v>0</v>
      </c>
      <c r="J32" s="40">
        <v>0</v>
      </c>
      <c r="K32" s="40">
        <v>0</v>
      </c>
      <c r="L32" s="138">
        <v>0</v>
      </c>
      <c r="M32" s="139"/>
      <c r="N32" s="40">
        <v>0</v>
      </c>
      <c r="O32" s="39"/>
      <c r="P32" s="15"/>
    </row>
    <row r="33" spans="1:16" ht="80.25" customHeight="1">
      <c r="A33" s="22" t="s">
        <v>121</v>
      </c>
      <c r="B33" s="22">
        <v>710</v>
      </c>
      <c r="C33" s="22">
        <v>71095</v>
      </c>
      <c r="D33" s="21" t="s">
        <v>120</v>
      </c>
      <c r="E33" s="20">
        <f>SUM(E34:E35)</f>
        <v>3002600</v>
      </c>
      <c r="F33" s="20">
        <f>G33+J33+N33</f>
        <v>1343494</v>
      </c>
      <c r="G33" s="20">
        <f>SUM(G34:G35)</f>
        <v>201524</v>
      </c>
      <c r="H33" s="20">
        <v>0</v>
      </c>
      <c r="I33" s="20">
        <v>0</v>
      </c>
      <c r="J33" s="20">
        <v>0</v>
      </c>
      <c r="K33" s="20">
        <v>0</v>
      </c>
      <c r="L33" s="133" t="s">
        <v>82</v>
      </c>
      <c r="M33" s="133"/>
      <c r="N33" s="20">
        <f>SUM(N34:N35)</f>
        <v>1141970</v>
      </c>
      <c r="O33" s="19" t="s">
        <v>74</v>
      </c>
      <c r="P33" s="15"/>
    </row>
    <row r="34" spans="1:16" ht="12.75" customHeight="1">
      <c r="A34" s="22"/>
      <c r="B34" s="22"/>
      <c r="C34" s="22"/>
      <c r="D34" s="21" t="s">
        <v>73</v>
      </c>
      <c r="E34" s="20">
        <v>18000</v>
      </c>
      <c r="F34" s="20">
        <f>G34+J34+N34</f>
        <v>18000</v>
      </c>
      <c r="G34" s="20">
        <v>2700</v>
      </c>
      <c r="H34" s="20">
        <v>0</v>
      </c>
      <c r="I34" s="20">
        <v>0</v>
      </c>
      <c r="J34" s="20">
        <v>0</v>
      </c>
      <c r="K34" s="20">
        <v>0</v>
      </c>
      <c r="L34" s="134">
        <v>0</v>
      </c>
      <c r="M34" s="134"/>
      <c r="N34" s="20">
        <v>15300</v>
      </c>
      <c r="O34" s="19"/>
      <c r="P34" s="15"/>
    </row>
    <row r="35" spans="1:16" ht="19.5" customHeight="1">
      <c r="A35" s="22"/>
      <c r="B35" s="22"/>
      <c r="C35" s="22"/>
      <c r="D35" s="21" t="s">
        <v>72</v>
      </c>
      <c r="E35" s="20">
        <v>2984600</v>
      </c>
      <c r="F35" s="20">
        <f>G35+J35+N35</f>
        <v>1325494</v>
      </c>
      <c r="G35" s="20">
        <v>198824</v>
      </c>
      <c r="H35" s="20">
        <v>0</v>
      </c>
      <c r="I35" s="20">
        <v>0</v>
      </c>
      <c r="J35" s="20">
        <v>0</v>
      </c>
      <c r="K35" s="20">
        <v>0</v>
      </c>
      <c r="L35" s="134">
        <v>0</v>
      </c>
      <c r="M35" s="134"/>
      <c r="N35" s="20">
        <v>1126670</v>
      </c>
      <c r="O35" s="19"/>
      <c r="P35" s="15"/>
    </row>
    <row r="36" spans="1:16" ht="78" customHeight="1">
      <c r="A36" s="22" t="s">
        <v>119</v>
      </c>
      <c r="B36" s="22">
        <v>710</v>
      </c>
      <c r="C36" s="22">
        <v>71095</v>
      </c>
      <c r="D36" s="24" t="s">
        <v>118</v>
      </c>
      <c r="E36" s="20">
        <v>5000</v>
      </c>
      <c r="F36" s="20">
        <f>G36+J36+N36</f>
        <v>5000</v>
      </c>
      <c r="G36" s="20">
        <v>5000</v>
      </c>
      <c r="H36" s="20">
        <v>0</v>
      </c>
      <c r="I36" s="20">
        <v>0</v>
      </c>
      <c r="J36" s="20">
        <v>0</v>
      </c>
      <c r="K36" s="20">
        <v>0</v>
      </c>
      <c r="L36" s="133" t="s">
        <v>82</v>
      </c>
      <c r="M36" s="133"/>
      <c r="N36" s="20">
        <v>0</v>
      </c>
      <c r="O36" s="19" t="s">
        <v>74</v>
      </c>
      <c r="P36" s="15"/>
    </row>
    <row r="37" spans="1:16" ht="12.75" customHeight="1">
      <c r="A37" s="22"/>
      <c r="B37" s="22"/>
      <c r="C37" s="22"/>
      <c r="D37" s="21" t="s">
        <v>73</v>
      </c>
      <c r="E37" s="20">
        <f>E36</f>
        <v>5000</v>
      </c>
      <c r="F37" s="20">
        <f>F36</f>
        <v>5000</v>
      </c>
      <c r="G37" s="20">
        <f>G36</f>
        <v>5000</v>
      </c>
      <c r="H37" s="20">
        <v>0</v>
      </c>
      <c r="I37" s="20">
        <v>0</v>
      </c>
      <c r="J37" s="20">
        <v>0</v>
      </c>
      <c r="K37" s="20">
        <v>0</v>
      </c>
      <c r="L37" s="134">
        <v>0</v>
      </c>
      <c r="M37" s="134"/>
      <c r="N37" s="20">
        <v>0</v>
      </c>
      <c r="O37" s="19"/>
      <c r="P37" s="15"/>
    </row>
    <row r="38" spans="1:16" ht="12.75" customHeight="1">
      <c r="A38" s="22"/>
      <c r="B38" s="22"/>
      <c r="C38" s="22"/>
      <c r="D38" s="21" t="s">
        <v>72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4">
        <v>0</v>
      </c>
      <c r="M38" s="134"/>
      <c r="N38" s="20">
        <f>N36</f>
        <v>0</v>
      </c>
      <c r="O38" s="19"/>
      <c r="P38" s="15"/>
    </row>
    <row r="39" spans="1:16" ht="57.75" customHeight="1">
      <c r="A39" s="75" t="s">
        <v>117</v>
      </c>
      <c r="B39" s="75">
        <v>750</v>
      </c>
      <c r="C39" s="75">
        <v>75020</v>
      </c>
      <c r="D39" s="24" t="s">
        <v>116</v>
      </c>
      <c r="E39" s="74">
        <v>3031836</v>
      </c>
      <c r="F39" s="74">
        <f>F41</f>
        <v>2049913</v>
      </c>
      <c r="G39" s="74">
        <v>2049913</v>
      </c>
      <c r="H39" s="74">
        <v>0</v>
      </c>
      <c r="I39" s="74">
        <v>0</v>
      </c>
      <c r="J39" s="74">
        <v>0</v>
      </c>
      <c r="K39" s="74">
        <v>0</v>
      </c>
      <c r="L39" s="133" t="s">
        <v>115</v>
      </c>
      <c r="M39" s="133"/>
      <c r="N39" s="74">
        <v>0</v>
      </c>
      <c r="O39" s="19" t="s">
        <v>74</v>
      </c>
      <c r="P39" s="15"/>
    </row>
    <row r="40" spans="1:16" ht="12.75" customHeight="1">
      <c r="A40" s="75"/>
      <c r="B40" s="75"/>
      <c r="C40" s="75"/>
      <c r="D40" s="21" t="s">
        <v>73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134">
        <v>0</v>
      </c>
      <c r="M40" s="134"/>
      <c r="N40" s="74">
        <f>N39</f>
        <v>0</v>
      </c>
      <c r="O40" s="19"/>
      <c r="P40" s="15"/>
    </row>
    <row r="41" spans="1:16" ht="12.75" customHeight="1">
      <c r="A41" s="75"/>
      <c r="B41" s="75"/>
      <c r="C41" s="75"/>
      <c r="D41" s="21" t="s">
        <v>72</v>
      </c>
      <c r="E41" s="74">
        <f>E39</f>
        <v>3031836</v>
      </c>
      <c r="F41" s="74">
        <f>G41+J41+L41+N41</f>
        <v>2049913</v>
      </c>
      <c r="G41" s="74">
        <f>G39</f>
        <v>2049913</v>
      </c>
      <c r="H41" s="74">
        <v>0</v>
      </c>
      <c r="I41" s="74">
        <v>0</v>
      </c>
      <c r="J41" s="74">
        <v>0</v>
      </c>
      <c r="K41" s="74">
        <v>0</v>
      </c>
      <c r="L41" s="134">
        <v>0</v>
      </c>
      <c r="M41" s="134"/>
      <c r="N41" s="74">
        <v>0</v>
      </c>
      <c r="O41" s="19"/>
      <c r="P41" s="15"/>
    </row>
    <row r="42" spans="1:16" ht="90.75" customHeight="1">
      <c r="A42" s="75" t="s">
        <v>114</v>
      </c>
      <c r="B42" s="75">
        <v>801</v>
      </c>
      <c r="C42" s="75">
        <v>80195</v>
      </c>
      <c r="D42" s="21" t="s">
        <v>113</v>
      </c>
      <c r="E42" s="74">
        <v>1032372</v>
      </c>
      <c r="F42" s="74">
        <v>194832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133" t="s">
        <v>112</v>
      </c>
      <c r="M42" s="133"/>
      <c r="N42" s="74">
        <v>0</v>
      </c>
      <c r="O42" s="38" t="s">
        <v>111</v>
      </c>
      <c r="P42" s="15"/>
    </row>
    <row r="43" spans="1:16" ht="12.75" customHeight="1">
      <c r="A43" s="75"/>
      <c r="B43" s="75"/>
      <c r="C43" s="75"/>
      <c r="D43" s="21" t="s">
        <v>73</v>
      </c>
      <c r="E43" s="74">
        <v>1032372</v>
      </c>
      <c r="F43" s="74">
        <f>F42</f>
        <v>194832</v>
      </c>
      <c r="G43" s="74">
        <f>G42</f>
        <v>0</v>
      </c>
      <c r="H43" s="74">
        <v>0</v>
      </c>
      <c r="I43" s="74">
        <v>0</v>
      </c>
      <c r="J43" s="74">
        <v>0</v>
      </c>
      <c r="K43" s="74">
        <v>0</v>
      </c>
      <c r="L43" s="134">
        <v>194832</v>
      </c>
      <c r="M43" s="134"/>
      <c r="N43" s="74">
        <f>N42</f>
        <v>0</v>
      </c>
      <c r="O43" s="19"/>
      <c r="P43" s="15"/>
    </row>
    <row r="44" spans="1:16" ht="12.75" customHeight="1">
      <c r="A44" s="75"/>
      <c r="B44" s="75"/>
      <c r="C44" s="75"/>
      <c r="D44" s="21" t="s">
        <v>72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134">
        <v>0</v>
      </c>
      <c r="M44" s="134"/>
      <c r="N44" s="74">
        <v>0</v>
      </c>
      <c r="O44" s="19"/>
      <c r="P44" s="15"/>
    </row>
    <row r="45" spans="1:16" ht="60.75" customHeight="1">
      <c r="A45" s="75" t="s">
        <v>110</v>
      </c>
      <c r="B45" s="75">
        <v>851</v>
      </c>
      <c r="C45" s="75">
        <v>85111</v>
      </c>
      <c r="D45" s="21" t="s">
        <v>109</v>
      </c>
      <c r="E45" s="74">
        <v>1267956</v>
      </c>
      <c r="F45" s="74">
        <v>1111992</v>
      </c>
      <c r="G45" s="74">
        <v>1111992</v>
      </c>
      <c r="H45" s="74"/>
      <c r="I45" s="74"/>
      <c r="J45" s="74"/>
      <c r="K45" s="74"/>
      <c r="L45" s="133" t="s">
        <v>82</v>
      </c>
      <c r="M45" s="133"/>
      <c r="N45" s="74"/>
      <c r="O45" s="19" t="s">
        <v>74</v>
      </c>
      <c r="P45" s="15"/>
    </row>
    <row r="46" spans="1:16" ht="12.75" customHeight="1">
      <c r="A46" s="75"/>
      <c r="B46" s="75"/>
      <c r="C46" s="75"/>
      <c r="D46" s="21" t="s">
        <v>73</v>
      </c>
      <c r="E46" s="74">
        <v>0</v>
      </c>
      <c r="F46" s="74">
        <f>G46+J46++L46+N46</f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134">
        <v>0</v>
      </c>
      <c r="M46" s="134"/>
      <c r="N46" s="74">
        <v>0</v>
      </c>
      <c r="O46" s="19"/>
      <c r="P46" s="15"/>
    </row>
    <row r="47" spans="1:16" ht="12.75" customHeight="1">
      <c r="A47" s="75"/>
      <c r="B47" s="75"/>
      <c r="C47" s="75"/>
      <c r="D47" s="21" t="s">
        <v>72</v>
      </c>
      <c r="E47" s="74">
        <f aca="true" t="shared" si="0" ref="E47:K47">SUM(E45)</f>
        <v>1267956</v>
      </c>
      <c r="F47" s="74">
        <f t="shared" si="0"/>
        <v>1111992</v>
      </c>
      <c r="G47" s="74">
        <f t="shared" si="0"/>
        <v>1111992</v>
      </c>
      <c r="H47" s="74">
        <f t="shared" si="0"/>
        <v>0</v>
      </c>
      <c r="I47" s="74">
        <f t="shared" si="0"/>
        <v>0</v>
      </c>
      <c r="J47" s="74">
        <f t="shared" si="0"/>
        <v>0</v>
      </c>
      <c r="K47" s="74">
        <f t="shared" si="0"/>
        <v>0</v>
      </c>
      <c r="L47" s="134">
        <v>0</v>
      </c>
      <c r="M47" s="134"/>
      <c r="N47" s="74">
        <f>SUM(N45)</f>
        <v>0</v>
      </c>
      <c r="O47" s="37">
        <f>SUM(O45)</f>
        <v>0</v>
      </c>
      <c r="P47" s="15"/>
    </row>
    <row r="48" spans="1:16" ht="56.25" customHeight="1">
      <c r="A48" s="75" t="s">
        <v>108</v>
      </c>
      <c r="B48" s="75">
        <v>851</v>
      </c>
      <c r="C48" s="75">
        <v>85195</v>
      </c>
      <c r="D48" s="36" t="s">
        <v>107</v>
      </c>
      <c r="E48" s="74">
        <v>3843580.09</v>
      </c>
      <c r="F48" s="74">
        <f>SUM(G48:H48)</f>
        <v>3403594.09</v>
      </c>
      <c r="G48" s="74">
        <v>2653641</v>
      </c>
      <c r="H48" s="74">
        <v>749953.09</v>
      </c>
      <c r="I48" s="74">
        <v>0</v>
      </c>
      <c r="J48" s="74">
        <v>0</v>
      </c>
      <c r="K48" s="74">
        <v>0</v>
      </c>
      <c r="L48" s="133" t="s">
        <v>75</v>
      </c>
      <c r="M48" s="133"/>
      <c r="N48" s="74">
        <v>0</v>
      </c>
      <c r="O48" s="19" t="s">
        <v>74</v>
      </c>
      <c r="P48" s="15"/>
    </row>
    <row r="49" spans="1:16" ht="12.75" customHeight="1">
      <c r="A49" s="75"/>
      <c r="B49" s="75"/>
      <c r="C49" s="75"/>
      <c r="D49" s="21" t="s">
        <v>73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134">
        <v>0</v>
      </c>
      <c r="M49" s="134"/>
      <c r="N49" s="74">
        <v>0</v>
      </c>
      <c r="O49" s="19"/>
      <c r="P49" s="15"/>
    </row>
    <row r="50" spans="1:16" ht="12.75" customHeight="1">
      <c r="A50" s="75"/>
      <c r="B50" s="75"/>
      <c r="C50" s="75"/>
      <c r="D50" s="21" t="s">
        <v>72</v>
      </c>
      <c r="E50" s="74">
        <f>E48</f>
        <v>3843580.09</v>
      </c>
      <c r="F50" s="74">
        <f>F48</f>
        <v>3403594.09</v>
      </c>
      <c r="G50" s="74">
        <f>G48</f>
        <v>2653641</v>
      </c>
      <c r="H50" s="74">
        <f>H48</f>
        <v>749953.09</v>
      </c>
      <c r="I50" s="74">
        <v>0</v>
      </c>
      <c r="J50" s="74">
        <v>0</v>
      </c>
      <c r="K50" s="74">
        <v>0</v>
      </c>
      <c r="L50" s="134"/>
      <c r="M50" s="134"/>
      <c r="N50" s="74">
        <f>N48</f>
        <v>0</v>
      </c>
      <c r="O50" s="19"/>
      <c r="P50" s="15"/>
    </row>
    <row r="51" spans="1:16" ht="80.25" customHeight="1">
      <c r="A51" s="28" t="s">
        <v>106</v>
      </c>
      <c r="B51" s="35">
        <v>851</v>
      </c>
      <c r="C51" s="35">
        <v>85195</v>
      </c>
      <c r="D51" s="34" t="s">
        <v>105</v>
      </c>
      <c r="E51" s="33">
        <v>137300</v>
      </c>
      <c r="F51" s="33">
        <v>2000</v>
      </c>
      <c r="G51" s="33">
        <v>2000</v>
      </c>
      <c r="H51" s="26">
        <v>0</v>
      </c>
      <c r="I51" s="26">
        <v>0</v>
      </c>
      <c r="J51" s="26">
        <v>0</v>
      </c>
      <c r="K51" s="26">
        <v>0</v>
      </c>
      <c r="L51" s="140" t="s">
        <v>104</v>
      </c>
      <c r="M51" s="141"/>
      <c r="N51" s="26">
        <v>0</v>
      </c>
      <c r="O51" s="25" t="s">
        <v>74</v>
      </c>
      <c r="P51" s="15"/>
    </row>
    <row r="52" spans="1:16" ht="12.75">
      <c r="A52" s="28"/>
      <c r="B52" s="28"/>
      <c r="C52" s="28"/>
      <c r="D52" s="27" t="s">
        <v>73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32">
        <v>0</v>
      </c>
      <c r="M52" s="31"/>
      <c r="N52" s="30">
        <v>0</v>
      </c>
      <c r="O52" s="29"/>
      <c r="P52" s="15"/>
    </row>
    <row r="53" spans="1:16" ht="12.75">
      <c r="A53" s="28"/>
      <c r="B53" s="28"/>
      <c r="C53" s="28"/>
      <c r="D53" s="27" t="s">
        <v>72</v>
      </c>
      <c r="E53" s="26">
        <v>137300</v>
      </c>
      <c r="F53" s="26">
        <v>2000</v>
      </c>
      <c r="G53" s="26">
        <v>2000</v>
      </c>
      <c r="H53" s="26"/>
      <c r="I53" s="26"/>
      <c r="J53" s="26"/>
      <c r="K53" s="26"/>
      <c r="L53" s="76"/>
      <c r="M53" s="77"/>
      <c r="N53" s="26"/>
      <c r="O53" s="25"/>
      <c r="P53" s="15"/>
    </row>
    <row r="54" spans="1:16" ht="56.25">
      <c r="A54" s="28" t="s">
        <v>103</v>
      </c>
      <c r="B54" s="35">
        <v>852</v>
      </c>
      <c r="C54" s="35">
        <v>85203</v>
      </c>
      <c r="D54" s="78" t="s">
        <v>220</v>
      </c>
      <c r="E54" s="33">
        <v>117659</v>
      </c>
      <c r="F54" s="33">
        <v>0</v>
      </c>
      <c r="G54" s="33">
        <v>0</v>
      </c>
      <c r="H54" s="26">
        <v>0</v>
      </c>
      <c r="I54" s="26">
        <v>0</v>
      </c>
      <c r="J54" s="26">
        <v>0</v>
      </c>
      <c r="K54" s="26">
        <v>0</v>
      </c>
      <c r="L54" s="140" t="s">
        <v>104</v>
      </c>
      <c r="M54" s="141"/>
      <c r="N54" s="26">
        <v>0</v>
      </c>
      <c r="O54" s="25" t="s">
        <v>74</v>
      </c>
      <c r="P54" s="15"/>
    </row>
    <row r="55" spans="1:16" ht="12.75">
      <c r="A55" s="28"/>
      <c r="B55" s="28"/>
      <c r="C55" s="28"/>
      <c r="D55" s="27" t="s">
        <v>73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32">
        <v>0</v>
      </c>
      <c r="M55" s="31"/>
      <c r="N55" s="30">
        <v>0</v>
      </c>
      <c r="O55" s="29"/>
      <c r="P55" s="15"/>
    </row>
    <row r="56" spans="1:16" ht="12.75">
      <c r="A56" s="28"/>
      <c r="B56" s="28"/>
      <c r="C56" s="28"/>
      <c r="D56" s="27" t="s">
        <v>72</v>
      </c>
      <c r="E56" s="26">
        <v>117659</v>
      </c>
      <c r="F56" s="26">
        <v>0</v>
      </c>
      <c r="G56" s="26">
        <v>0</v>
      </c>
      <c r="H56" s="26"/>
      <c r="I56" s="26"/>
      <c r="J56" s="26"/>
      <c r="K56" s="26"/>
      <c r="L56" s="76"/>
      <c r="M56" s="77"/>
      <c r="N56" s="26"/>
      <c r="O56" s="25"/>
      <c r="P56" s="15"/>
    </row>
    <row r="57" spans="1:16" ht="63" customHeight="1">
      <c r="A57" s="75" t="s">
        <v>100</v>
      </c>
      <c r="B57" s="75">
        <v>852</v>
      </c>
      <c r="C57" s="75">
        <v>85295</v>
      </c>
      <c r="D57" s="21" t="s">
        <v>102</v>
      </c>
      <c r="E57" s="74">
        <f>SUM(E58:E59)</f>
        <v>534077</v>
      </c>
      <c r="F57" s="74">
        <f>F58</f>
        <v>195000</v>
      </c>
      <c r="G57" s="74">
        <v>195000</v>
      </c>
      <c r="H57" s="74">
        <v>0</v>
      </c>
      <c r="I57" s="74">
        <v>0</v>
      </c>
      <c r="J57" s="74">
        <v>0</v>
      </c>
      <c r="K57" s="74">
        <v>0</v>
      </c>
      <c r="L57" s="133" t="s">
        <v>98</v>
      </c>
      <c r="M57" s="133"/>
      <c r="N57" s="74">
        <v>0</v>
      </c>
      <c r="O57" s="19" t="s">
        <v>101</v>
      </c>
      <c r="P57" s="15"/>
    </row>
    <row r="58" spans="1:16" ht="12.75" customHeight="1">
      <c r="A58" s="75"/>
      <c r="B58" s="75"/>
      <c r="C58" s="75"/>
      <c r="D58" s="21" t="s">
        <v>73</v>
      </c>
      <c r="E58" s="74">
        <v>534077</v>
      </c>
      <c r="F58" s="74">
        <f>G58+J58+L58+N58</f>
        <v>195000</v>
      </c>
      <c r="G58" s="74">
        <f>G57</f>
        <v>195000</v>
      </c>
      <c r="H58" s="74">
        <v>0</v>
      </c>
      <c r="I58" s="74">
        <v>0</v>
      </c>
      <c r="J58" s="74">
        <v>0</v>
      </c>
      <c r="K58" s="74">
        <v>0</v>
      </c>
      <c r="L58" s="134">
        <v>0</v>
      </c>
      <c r="M58" s="134"/>
      <c r="N58" s="74">
        <f>N57</f>
        <v>0</v>
      </c>
      <c r="O58" s="19"/>
      <c r="P58" s="15"/>
    </row>
    <row r="59" spans="1:16" ht="12.75" customHeight="1">
      <c r="A59" s="75"/>
      <c r="B59" s="75"/>
      <c r="C59" s="75"/>
      <c r="D59" s="21" t="s">
        <v>72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134">
        <v>0</v>
      </c>
      <c r="M59" s="134"/>
      <c r="N59" s="74">
        <v>0</v>
      </c>
      <c r="O59" s="19"/>
      <c r="P59" s="15"/>
    </row>
    <row r="60" spans="1:16" ht="71.25" customHeight="1">
      <c r="A60" s="75" t="s">
        <v>96</v>
      </c>
      <c r="B60" s="75">
        <v>852</v>
      </c>
      <c r="C60" s="75">
        <v>85295</v>
      </c>
      <c r="D60" s="21" t="s">
        <v>99</v>
      </c>
      <c r="E60" s="74">
        <f>SUM(E61:E62)</f>
        <v>770057</v>
      </c>
      <c r="F60" s="74">
        <f>SUM(F61:F62)</f>
        <v>237600</v>
      </c>
      <c r="G60" s="74">
        <f>SUM(G61:G62)</f>
        <v>237600</v>
      </c>
      <c r="H60" s="74">
        <v>0</v>
      </c>
      <c r="I60" s="74">
        <v>0</v>
      </c>
      <c r="J60" s="74">
        <v>0</v>
      </c>
      <c r="K60" s="74">
        <v>0</v>
      </c>
      <c r="L60" s="133" t="s">
        <v>98</v>
      </c>
      <c r="M60" s="133"/>
      <c r="N60" s="74">
        <v>0</v>
      </c>
      <c r="O60" s="19" t="s">
        <v>97</v>
      </c>
      <c r="P60" s="15"/>
    </row>
    <row r="61" spans="1:16" ht="12.75" customHeight="1">
      <c r="A61" s="75"/>
      <c r="B61" s="75"/>
      <c r="C61" s="75"/>
      <c r="D61" s="21" t="s">
        <v>73</v>
      </c>
      <c r="E61" s="74">
        <v>770057</v>
      </c>
      <c r="F61" s="74">
        <f>G61+J61+L61+N61</f>
        <v>237600</v>
      </c>
      <c r="G61" s="74">
        <v>237600</v>
      </c>
      <c r="H61" s="74">
        <v>0</v>
      </c>
      <c r="I61" s="74">
        <v>0</v>
      </c>
      <c r="J61" s="74">
        <v>0</v>
      </c>
      <c r="K61" s="74">
        <v>0</v>
      </c>
      <c r="L61" s="134">
        <v>0</v>
      </c>
      <c r="M61" s="134"/>
      <c r="N61" s="74">
        <f>N60</f>
        <v>0</v>
      </c>
      <c r="O61" s="19"/>
      <c r="P61" s="15"/>
    </row>
    <row r="62" spans="1:16" ht="12.75" customHeight="1">
      <c r="A62" s="75"/>
      <c r="B62" s="75"/>
      <c r="C62" s="75"/>
      <c r="D62" s="21" t="s">
        <v>72</v>
      </c>
      <c r="E62" s="74">
        <v>0</v>
      </c>
      <c r="F62" s="74">
        <f>G62+J62+L62+N62</f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134">
        <v>0</v>
      </c>
      <c r="M62" s="134"/>
      <c r="N62" s="74">
        <v>0</v>
      </c>
      <c r="O62" s="19"/>
      <c r="P62" s="15"/>
    </row>
    <row r="63" spans="1:16" ht="45" customHeight="1">
      <c r="A63" s="75" t="s">
        <v>92</v>
      </c>
      <c r="B63" s="75">
        <v>852</v>
      </c>
      <c r="C63" s="75">
        <v>85295</v>
      </c>
      <c r="D63" s="21" t="s">
        <v>95</v>
      </c>
      <c r="E63" s="74">
        <f>SUM(E64:E65)</f>
        <v>1922862.6</v>
      </c>
      <c r="F63" s="74">
        <f>SUM(F64:F65)</f>
        <v>247752</v>
      </c>
      <c r="G63" s="74">
        <f>SUM(G64:G65)</f>
        <v>182472</v>
      </c>
      <c r="H63" s="74">
        <v>0</v>
      </c>
      <c r="I63" s="74">
        <v>0</v>
      </c>
      <c r="J63" s="74">
        <v>0</v>
      </c>
      <c r="K63" s="74">
        <v>0</v>
      </c>
      <c r="L63" s="133" t="s">
        <v>94</v>
      </c>
      <c r="M63" s="133"/>
      <c r="N63" s="74">
        <v>0</v>
      </c>
      <c r="O63" s="19" t="s">
        <v>93</v>
      </c>
      <c r="P63" s="15"/>
    </row>
    <row r="64" spans="1:16" ht="12.75" customHeight="1">
      <c r="A64" s="75"/>
      <c r="B64" s="75"/>
      <c r="C64" s="75"/>
      <c r="D64" s="21" t="s">
        <v>73</v>
      </c>
      <c r="E64" s="74">
        <v>1763610</v>
      </c>
      <c r="F64" s="74">
        <f>G64+J64+L64+N64</f>
        <v>247752</v>
      </c>
      <c r="G64" s="74">
        <v>182472</v>
      </c>
      <c r="H64" s="74">
        <v>0</v>
      </c>
      <c r="I64" s="74">
        <v>0</v>
      </c>
      <c r="J64" s="74">
        <v>0</v>
      </c>
      <c r="K64" s="74">
        <v>0</v>
      </c>
      <c r="L64" s="134">
        <v>65280</v>
      </c>
      <c r="M64" s="134"/>
      <c r="N64" s="74">
        <f>N63</f>
        <v>0</v>
      </c>
      <c r="O64" s="19"/>
      <c r="P64" s="15"/>
    </row>
    <row r="65" spans="1:16" ht="12.75" customHeight="1">
      <c r="A65" s="75"/>
      <c r="B65" s="75"/>
      <c r="C65" s="75"/>
      <c r="D65" s="21" t="s">
        <v>72</v>
      </c>
      <c r="E65" s="74">
        <v>159252.6</v>
      </c>
      <c r="F65" s="74">
        <f>G65+J65+L65+N65</f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134">
        <v>0</v>
      </c>
      <c r="M65" s="134"/>
      <c r="N65" s="74">
        <v>0</v>
      </c>
      <c r="O65" s="19"/>
      <c r="P65" s="15"/>
    </row>
    <row r="66" spans="1:16" ht="45.75" customHeight="1">
      <c r="A66" s="75" t="s">
        <v>89</v>
      </c>
      <c r="B66" s="75">
        <v>853</v>
      </c>
      <c r="C66" s="75">
        <v>85395</v>
      </c>
      <c r="D66" s="21" t="s">
        <v>91</v>
      </c>
      <c r="E66" s="74">
        <f>SUM(E67:E68)</f>
        <v>248285</v>
      </c>
      <c r="F66" s="74">
        <f>SUM(F67:F68)</f>
        <v>248285</v>
      </c>
      <c r="G66" s="74">
        <v>50725</v>
      </c>
      <c r="H66" s="74">
        <f>SUM(H67:H68)</f>
        <v>177804</v>
      </c>
      <c r="I66" s="74">
        <v>0</v>
      </c>
      <c r="J66" s="74">
        <v>0</v>
      </c>
      <c r="K66" s="74">
        <v>0</v>
      </c>
      <c r="L66" s="133" t="s">
        <v>90</v>
      </c>
      <c r="M66" s="133"/>
      <c r="N66" s="74">
        <v>16650</v>
      </c>
      <c r="O66" s="19" t="s">
        <v>74</v>
      </c>
      <c r="P66" s="15"/>
    </row>
    <row r="67" spans="1:16" ht="12.75" customHeight="1">
      <c r="A67" s="75"/>
      <c r="B67" s="75"/>
      <c r="C67" s="75"/>
      <c r="D67" s="21" t="s">
        <v>73</v>
      </c>
      <c r="E67" s="74">
        <v>30335</v>
      </c>
      <c r="F67" s="74">
        <f>G67+J67+L67+N67+H67</f>
        <v>30335</v>
      </c>
      <c r="G67" s="74">
        <v>4725</v>
      </c>
      <c r="H67" s="74">
        <v>23061</v>
      </c>
      <c r="I67" s="74">
        <v>0</v>
      </c>
      <c r="J67" s="74">
        <v>0</v>
      </c>
      <c r="K67" s="74">
        <v>0</v>
      </c>
      <c r="L67" s="134">
        <v>401</v>
      </c>
      <c r="M67" s="134"/>
      <c r="N67" s="74">
        <v>2148</v>
      </c>
      <c r="O67" s="19"/>
      <c r="P67" s="15"/>
    </row>
    <row r="68" spans="1:16" ht="12.75" customHeight="1">
      <c r="A68" s="75"/>
      <c r="B68" s="75"/>
      <c r="C68" s="75"/>
      <c r="D68" s="21" t="s">
        <v>72</v>
      </c>
      <c r="E68" s="74">
        <v>217950</v>
      </c>
      <c r="F68" s="74">
        <f>G68+J68+L68+N68+H68</f>
        <v>217950</v>
      </c>
      <c r="G68" s="74">
        <v>46000</v>
      </c>
      <c r="H68" s="74">
        <v>154743</v>
      </c>
      <c r="I68" s="74">
        <v>0</v>
      </c>
      <c r="J68" s="74">
        <v>0</v>
      </c>
      <c r="K68" s="74">
        <v>0</v>
      </c>
      <c r="L68" s="134">
        <v>2705</v>
      </c>
      <c r="M68" s="134"/>
      <c r="N68" s="74">
        <v>14502</v>
      </c>
      <c r="O68" s="19"/>
      <c r="P68" s="15"/>
    </row>
    <row r="69" spans="1:16" ht="86.25" customHeight="1">
      <c r="A69" s="75" t="s">
        <v>86</v>
      </c>
      <c r="B69" s="75">
        <v>855</v>
      </c>
      <c r="C69" s="75">
        <v>85510</v>
      </c>
      <c r="D69" s="24" t="s">
        <v>88</v>
      </c>
      <c r="E69" s="74">
        <v>4459184.62</v>
      </c>
      <c r="F69" s="74">
        <f>F71</f>
        <v>2414174.31</v>
      </c>
      <c r="G69" s="74">
        <v>723726</v>
      </c>
      <c r="H69" s="74">
        <v>0</v>
      </c>
      <c r="I69" s="74">
        <v>0</v>
      </c>
      <c r="J69" s="74">
        <v>0</v>
      </c>
      <c r="K69" s="74">
        <v>0</v>
      </c>
      <c r="L69" s="133" t="s">
        <v>87</v>
      </c>
      <c r="M69" s="133"/>
      <c r="N69" s="74">
        <v>0</v>
      </c>
      <c r="O69" s="19" t="s">
        <v>74</v>
      </c>
      <c r="P69" s="15"/>
    </row>
    <row r="70" spans="1:16" ht="12.75" customHeight="1">
      <c r="A70" s="75"/>
      <c r="B70" s="75"/>
      <c r="C70" s="75"/>
      <c r="D70" s="21" t="s">
        <v>73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134">
        <v>0</v>
      </c>
      <c r="M70" s="134"/>
      <c r="N70" s="74">
        <v>0</v>
      </c>
      <c r="O70" s="19"/>
      <c r="P70" s="15"/>
    </row>
    <row r="71" spans="1:16" ht="12.75" customHeight="1">
      <c r="A71" s="75"/>
      <c r="B71" s="75"/>
      <c r="C71" s="75"/>
      <c r="D71" s="21" t="s">
        <v>72</v>
      </c>
      <c r="E71" s="74">
        <f>E69</f>
        <v>4459184.62</v>
      </c>
      <c r="F71" s="74">
        <f>G71+N71+L71</f>
        <v>2414174.31</v>
      </c>
      <c r="G71" s="74">
        <v>723726</v>
      </c>
      <c r="H71" s="74">
        <v>0</v>
      </c>
      <c r="I71" s="74">
        <v>0</v>
      </c>
      <c r="J71" s="74">
        <v>0</v>
      </c>
      <c r="K71" s="74">
        <v>0</v>
      </c>
      <c r="L71" s="134">
        <v>1690448.31</v>
      </c>
      <c r="M71" s="134"/>
      <c r="N71" s="74">
        <f>N69</f>
        <v>0</v>
      </c>
      <c r="O71" s="19"/>
      <c r="P71" s="15"/>
    </row>
    <row r="72" spans="1:16" ht="72.75" customHeight="1">
      <c r="A72" s="75" t="s">
        <v>84</v>
      </c>
      <c r="B72" s="23">
        <v>855</v>
      </c>
      <c r="C72" s="23">
        <v>85510</v>
      </c>
      <c r="D72" s="24" t="s">
        <v>85</v>
      </c>
      <c r="E72" s="74">
        <v>3154827</v>
      </c>
      <c r="F72" s="74">
        <v>4077</v>
      </c>
      <c r="G72" s="74">
        <v>4077</v>
      </c>
      <c r="H72" s="74">
        <v>0</v>
      </c>
      <c r="I72" s="74">
        <v>0</v>
      </c>
      <c r="J72" s="74">
        <v>0</v>
      </c>
      <c r="K72" s="74">
        <v>0</v>
      </c>
      <c r="L72" s="133" t="s">
        <v>82</v>
      </c>
      <c r="M72" s="133"/>
      <c r="N72" s="74">
        <v>0</v>
      </c>
      <c r="O72" s="19" t="s">
        <v>74</v>
      </c>
      <c r="P72" s="15"/>
    </row>
    <row r="73" spans="1:16" ht="12.75" customHeight="1">
      <c r="A73" s="75"/>
      <c r="B73" s="75"/>
      <c r="C73" s="75"/>
      <c r="D73" s="21" t="s">
        <v>73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134">
        <v>0</v>
      </c>
      <c r="M73" s="134"/>
      <c r="N73" s="74">
        <v>0</v>
      </c>
      <c r="O73" s="19"/>
      <c r="P73" s="15"/>
    </row>
    <row r="74" spans="1:16" ht="12.75" customHeight="1">
      <c r="A74" s="75"/>
      <c r="B74" s="75"/>
      <c r="C74" s="75"/>
      <c r="D74" s="21" t="s">
        <v>72</v>
      </c>
      <c r="E74" s="74">
        <f>E72</f>
        <v>3154827</v>
      </c>
      <c r="F74" s="74">
        <v>4077</v>
      </c>
      <c r="G74" s="74">
        <v>4077</v>
      </c>
      <c r="H74" s="74">
        <v>0</v>
      </c>
      <c r="I74" s="74">
        <v>0</v>
      </c>
      <c r="J74" s="74">
        <v>0</v>
      </c>
      <c r="K74" s="74">
        <v>0</v>
      </c>
      <c r="L74" s="134">
        <v>0</v>
      </c>
      <c r="M74" s="134"/>
      <c r="N74" s="74">
        <f>N72</f>
        <v>0</v>
      </c>
      <c r="O74" s="19"/>
      <c r="P74" s="15"/>
    </row>
    <row r="75" spans="1:16" ht="46.5" customHeight="1">
      <c r="A75" s="75" t="s">
        <v>81</v>
      </c>
      <c r="B75" s="75">
        <v>921</v>
      </c>
      <c r="C75" s="75">
        <v>92195</v>
      </c>
      <c r="D75" s="21" t="s">
        <v>83</v>
      </c>
      <c r="E75" s="74">
        <v>65500</v>
      </c>
      <c r="F75" s="74">
        <f>G75</f>
        <v>65500</v>
      </c>
      <c r="G75" s="74">
        <v>65500</v>
      </c>
      <c r="H75" s="74">
        <v>0</v>
      </c>
      <c r="I75" s="74">
        <v>0</v>
      </c>
      <c r="J75" s="74">
        <v>0</v>
      </c>
      <c r="K75" s="74">
        <v>0</v>
      </c>
      <c r="L75" s="133" t="s">
        <v>82</v>
      </c>
      <c r="M75" s="133"/>
      <c r="N75" s="74">
        <v>0</v>
      </c>
      <c r="O75" s="19" t="s">
        <v>74</v>
      </c>
      <c r="P75" s="15"/>
    </row>
    <row r="76" spans="1:16" ht="12.75" customHeight="1">
      <c r="A76" s="75"/>
      <c r="B76" s="75"/>
      <c r="C76" s="75"/>
      <c r="D76" s="21" t="s">
        <v>73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134">
        <v>0</v>
      </c>
      <c r="M76" s="134"/>
      <c r="N76" s="74">
        <v>0</v>
      </c>
      <c r="O76" s="19"/>
      <c r="P76" s="15"/>
    </row>
    <row r="77" spans="1:16" ht="12.75" customHeight="1">
      <c r="A77" s="75"/>
      <c r="B77" s="75"/>
      <c r="C77" s="75"/>
      <c r="D77" s="21" t="s">
        <v>72</v>
      </c>
      <c r="E77" s="74">
        <f>E75</f>
        <v>65500</v>
      </c>
      <c r="F77" s="74">
        <f>G77</f>
        <v>65500</v>
      </c>
      <c r="G77" s="74">
        <v>65500</v>
      </c>
      <c r="H77" s="74">
        <v>0</v>
      </c>
      <c r="I77" s="74">
        <v>0</v>
      </c>
      <c r="J77" s="74">
        <v>0</v>
      </c>
      <c r="K77" s="74">
        <v>0</v>
      </c>
      <c r="L77" s="134">
        <v>0</v>
      </c>
      <c r="M77" s="134"/>
      <c r="N77" s="74">
        <f>N75</f>
        <v>0</v>
      </c>
      <c r="O77" s="19"/>
      <c r="P77" s="15"/>
    </row>
    <row r="78" spans="1:16" ht="56.25" customHeight="1">
      <c r="A78" s="75" t="s">
        <v>79</v>
      </c>
      <c r="B78" s="23">
        <v>926</v>
      </c>
      <c r="C78" s="23">
        <v>92695</v>
      </c>
      <c r="D78" s="21" t="s">
        <v>80</v>
      </c>
      <c r="E78" s="74">
        <f>(E79+E80)</f>
        <v>7000</v>
      </c>
      <c r="F78" s="74">
        <f>(F79+F80)</f>
        <v>1000</v>
      </c>
      <c r="G78" s="74">
        <v>1000</v>
      </c>
      <c r="H78" s="74">
        <v>0</v>
      </c>
      <c r="I78" s="74">
        <v>0</v>
      </c>
      <c r="J78" s="74">
        <v>0</v>
      </c>
      <c r="K78" s="74">
        <v>0</v>
      </c>
      <c r="L78" s="133" t="s">
        <v>75</v>
      </c>
      <c r="M78" s="133"/>
      <c r="N78" s="74">
        <f>(N79+N80)</f>
        <v>0</v>
      </c>
      <c r="O78" s="19" t="s">
        <v>74</v>
      </c>
      <c r="P78" s="15"/>
    </row>
    <row r="79" spans="1:16" ht="12.75" customHeight="1">
      <c r="A79" s="75"/>
      <c r="B79" s="75"/>
      <c r="C79" s="75"/>
      <c r="D79" s="21" t="s">
        <v>73</v>
      </c>
      <c r="E79" s="74">
        <v>7000</v>
      </c>
      <c r="F79" s="74">
        <f>G79+J79++L79+N79</f>
        <v>1000</v>
      </c>
      <c r="G79" s="74">
        <f>G78</f>
        <v>1000</v>
      </c>
      <c r="H79" s="74">
        <v>0</v>
      </c>
      <c r="I79" s="74">
        <v>0</v>
      </c>
      <c r="J79" s="74">
        <v>0</v>
      </c>
      <c r="K79" s="74">
        <v>0</v>
      </c>
      <c r="L79" s="134">
        <v>0</v>
      </c>
      <c r="M79" s="134"/>
      <c r="N79" s="74">
        <v>0</v>
      </c>
      <c r="O79" s="19"/>
      <c r="P79" s="15"/>
    </row>
    <row r="80" spans="1:16" ht="12.75" customHeight="1">
      <c r="A80" s="75"/>
      <c r="B80" s="75"/>
      <c r="C80" s="75"/>
      <c r="D80" s="21" t="s">
        <v>72</v>
      </c>
      <c r="E80" s="74">
        <v>0</v>
      </c>
      <c r="F80" s="74">
        <f>G80+J80+L80+N80</f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134">
        <v>0</v>
      </c>
      <c r="M80" s="134"/>
      <c r="N80" s="74">
        <v>0</v>
      </c>
      <c r="O80" s="19"/>
      <c r="P80" s="15"/>
    </row>
    <row r="81" spans="1:16" ht="54.75" customHeight="1">
      <c r="A81" s="75" t="s">
        <v>77</v>
      </c>
      <c r="B81" s="23">
        <v>926</v>
      </c>
      <c r="C81" s="23">
        <v>92695</v>
      </c>
      <c r="D81" s="21" t="s">
        <v>78</v>
      </c>
      <c r="E81" s="74">
        <f>(E82+E83)</f>
        <v>7000</v>
      </c>
      <c r="F81" s="74">
        <f>(F82+F83)</f>
        <v>1000</v>
      </c>
      <c r="G81" s="74">
        <v>1000</v>
      </c>
      <c r="H81" s="74">
        <v>0</v>
      </c>
      <c r="I81" s="74">
        <v>0</v>
      </c>
      <c r="J81" s="74">
        <v>0</v>
      </c>
      <c r="K81" s="74">
        <v>0</v>
      </c>
      <c r="L81" s="133" t="s">
        <v>75</v>
      </c>
      <c r="M81" s="133"/>
      <c r="N81" s="74">
        <f>(N82+N83)</f>
        <v>0</v>
      </c>
      <c r="O81" s="19" t="s">
        <v>74</v>
      </c>
      <c r="P81" s="15"/>
    </row>
    <row r="82" spans="1:16" ht="12.75" customHeight="1">
      <c r="A82" s="75"/>
      <c r="B82" s="75"/>
      <c r="C82" s="75"/>
      <c r="D82" s="21" t="s">
        <v>73</v>
      </c>
      <c r="E82" s="74">
        <v>7000</v>
      </c>
      <c r="F82" s="74">
        <f>G82+J82++L82+N82</f>
        <v>1000</v>
      </c>
      <c r="G82" s="74">
        <f>G81</f>
        <v>1000</v>
      </c>
      <c r="H82" s="74">
        <v>0</v>
      </c>
      <c r="I82" s="74">
        <v>0</v>
      </c>
      <c r="J82" s="74">
        <v>0</v>
      </c>
      <c r="K82" s="74">
        <v>0</v>
      </c>
      <c r="L82" s="134">
        <v>0</v>
      </c>
      <c r="M82" s="134"/>
      <c r="N82" s="74">
        <v>0</v>
      </c>
      <c r="O82" s="19"/>
      <c r="P82" s="15"/>
    </row>
    <row r="83" spans="1:16" ht="12.75" customHeight="1">
      <c r="A83" s="75"/>
      <c r="B83" s="75"/>
      <c r="C83" s="75"/>
      <c r="D83" s="21" t="s">
        <v>72</v>
      </c>
      <c r="E83" s="74">
        <v>0</v>
      </c>
      <c r="F83" s="74">
        <f>G83+J83+L83+N83</f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134">
        <v>0</v>
      </c>
      <c r="M83" s="134"/>
      <c r="N83" s="74">
        <v>0</v>
      </c>
      <c r="O83" s="19"/>
      <c r="P83" s="15"/>
    </row>
    <row r="84" spans="1:16" ht="56.25" customHeight="1">
      <c r="A84" s="75" t="s">
        <v>221</v>
      </c>
      <c r="B84" s="23">
        <v>926</v>
      </c>
      <c r="C84" s="23">
        <v>92695</v>
      </c>
      <c r="D84" s="21" t="s">
        <v>76</v>
      </c>
      <c r="E84" s="74">
        <f>(E85+E86)</f>
        <v>7000</v>
      </c>
      <c r="F84" s="74">
        <f>(F85+F86)</f>
        <v>1000</v>
      </c>
      <c r="G84" s="74">
        <v>1000</v>
      </c>
      <c r="H84" s="74">
        <v>0</v>
      </c>
      <c r="I84" s="74">
        <v>0</v>
      </c>
      <c r="J84" s="74">
        <v>0</v>
      </c>
      <c r="K84" s="74">
        <v>0</v>
      </c>
      <c r="L84" s="133" t="s">
        <v>75</v>
      </c>
      <c r="M84" s="133"/>
      <c r="N84" s="74">
        <f>(N85+N86)</f>
        <v>0</v>
      </c>
      <c r="O84" s="19" t="s">
        <v>74</v>
      </c>
      <c r="P84" s="15"/>
    </row>
    <row r="85" spans="1:16" ht="12.75" customHeight="1">
      <c r="A85" s="75"/>
      <c r="B85" s="75"/>
      <c r="C85" s="75"/>
      <c r="D85" s="21" t="s">
        <v>73</v>
      </c>
      <c r="E85" s="74">
        <v>7000</v>
      </c>
      <c r="F85" s="74">
        <f>G85+J85++L85+N85</f>
        <v>1000</v>
      </c>
      <c r="G85" s="74">
        <f>G84</f>
        <v>1000</v>
      </c>
      <c r="H85" s="74">
        <v>0</v>
      </c>
      <c r="I85" s="74">
        <v>0</v>
      </c>
      <c r="J85" s="74">
        <v>0</v>
      </c>
      <c r="K85" s="74">
        <v>0</v>
      </c>
      <c r="L85" s="134">
        <v>0</v>
      </c>
      <c r="M85" s="134"/>
      <c r="N85" s="74">
        <v>0</v>
      </c>
      <c r="O85" s="19"/>
      <c r="P85" s="15"/>
    </row>
    <row r="86" spans="1:16" ht="12.75" customHeight="1">
      <c r="A86" s="75"/>
      <c r="B86" s="75"/>
      <c r="C86" s="75"/>
      <c r="D86" s="21" t="s">
        <v>72</v>
      </c>
      <c r="E86" s="74">
        <v>0</v>
      </c>
      <c r="F86" s="74">
        <f>G86+J86+L86+N86</f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134">
        <v>0</v>
      </c>
      <c r="M86" s="134"/>
      <c r="N86" s="74">
        <v>0</v>
      </c>
      <c r="O86" s="19"/>
      <c r="P86" s="15"/>
    </row>
    <row r="87" spans="1:16" ht="21" customHeight="1">
      <c r="A87" s="129" t="s">
        <v>30</v>
      </c>
      <c r="B87" s="129"/>
      <c r="C87" s="129"/>
      <c r="D87" s="129"/>
      <c r="E87" s="17">
        <f>SUM(E11+E14+E17+E20+E24+E27+E30+E33+E36+E39+E42+E45+E48+E51+E54+E57+E60+E63+E66+E69+E72+E75+E78+E81+E84)</f>
        <v>68660423.31</v>
      </c>
      <c r="F87" s="17">
        <f aca="true" t="shared" si="1" ref="F87:K87">SUM(F11+F14+F17+F20+F24+F27+F30+F33+F36+F39+F42+F45+F48+F51+F54+F57+F60+F63+F66+F69+F72+F75+F78+F81+F84)</f>
        <v>39277919.5</v>
      </c>
      <c r="G87" s="17">
        <f t="shared" si="1"/>
        <v>16863355.82</v>
      </c>
      <c r="H87" s="17">
        <f t="shared" si="1"/>
        <v>927757.09</v>
      </c>
      <c r="I87" s="17">
        <f t="shared" si="1"/>
        <v>0</v>
      </c>
      <c r="J87" s="17">
        <f t="shared" si="1"/>
        <v>0</v>
      </c>
      <c r="K87" s="17">
        <f t="shared" si="1"/>
        <v>0</v>
      </c>
      <c r="L87" s="142">
        <f>SUM(L88:L89)</f>
        <v>16487852.31</v>
      </c>
      <c r="M87" s="142"/>
      <c r="N87" s="17">
        <f>SUM(N11+N14+N17+N20+N24+N27+N30+N33+N36+N39+N42+N45+N48+N51+N54+N57+N60+N63+N66+N69+N72+N75+N78+N81+N84)</f>
        <v>4998954.279999999</v>
      </c>
      <c r="O87" s="73" t="s">
        <v>71</v>
      </c>
      <c r="P87" s="15"/>
    </row>
    <row r="88" spans="1:16" ht="21" customHeight="1">
      <c r="A88" s="129" t="s">
        <v>30</v>
      </c>
      <c r="B88" s="129"/>
      <c r="C88" s="129"/>
      <c r="D88" s="72" t="s">
        <v>73</v>
      </c>
      <c r="E88" s="17">
        <f aca="true" t="shared" si="2" ref="E88:K88">SUM(E12+E15+E18+E21+E25+E28+E31+E34+E37+E40+E43+E46+E49+E52+E58+E61+E64+E67+E70+E73+E76+E79+E82+E85)</f>
        <v>4637473</v>
      </c>
      <c r="F88" s="17">
        <f t="shared" si="2"/>
        <v>1149536.1</v>
      </c>
      <c r="G88" s="17">
        <f t="shared" si="2"/>
        <v>667878.8200000001</v>
      </c>
      <c r="H88" s="17">
        <f t="shared" si="2"/>
        <v>23061</v>
      </c>
      <c r="I88" s="17">
        <f t="shared" si="2"/>
        <v>0</v>
      </c>
      <c r="J88" s="17">
        <f t="shared" si="2"/>
        <v>0</v>
      </c>
      <c r="K88" s="17">
        <f t="shared" si="2"/>
        <v>0</v>
      </c>
      <c r="L88" s="144">
        <v>414513</v>
      </c>
      <c r="M88" s="144"/>
      <c r="N88" s="17">
        <f>SUM(N12+N15+N18+N21+N25+N28+N31+N34+N37+N40+N43+N46+N49+N52+N58+N61+N64+N67+N70+N73+N76+N79+N82+N85)</f>
        <v>44083.28</v>
      </c>
      <c r="O88" s="16" t="s">
        <v>71</v>
      </c>
      <c r="P88" s="15"/>
    </row>
    <row r="89" spans="1:16" ht="21" customHeight="1">
      <c r="A89" s="129" t="s">
        <v>30</v>
      </c>
      <c r="B89" s="129"/>
      <c r="C89" s="129"/>
      <c r="D89" s="72" t="s">
        <v>72</v>
      </c>
      <c r="E89" s="17">
        <f>SUM(E13+E16+E19+E22+E23+E26+E29+E32+E35+E38+E41+E44+E47+E50+E53+E56+E59+E62+E65+E68+E71+E74+E77+E80+E83+E86)</f>
        <v>64022950.31</v>
      </c>
      <c r="F89" s="17">
        <f aca="true" t="shared" si="3" ref="F89:K89">SUM(F13+F16+F19+F22+F23+F26+F29+F32+F35+F38+F41+F44+F47+F50+F53+F56+F59+F62+F65+F68+F71+F74+F77+F80+F83+F86)</f>
        <v>38128383.400000006</v>
      </c>
      <c r="G89" s="17">
        <f t="shared" si="3"/>
        <v>16195477</v>
      </c>
      <c r="H89" s="17">
        <f t="shared" si="3"/>
        <v>904696.09</v>
      </c>
      <c r="I89" s="17">
        <f t="shared" si="3"/>
        <v>0</v>
      </c>
      <c r="J89" s="17">
        <f t="shared" si="3"/>
        <v>0</v>
      </c>
      <c r="K89" s="17">
        <f t="shared" si="3"/>
        <v>0</v>
      </c>
      <c r="L89" s="144">
        <v>16073339.31</v>
      </c>
      <c r="M89" s="144"/>
      <c r="N89" s="17">
        <f>SUM(N13+N16+N19+N22+N23+N26+N29+N32+N35+N38+N41+N44+N47+N50+N53+N56+N59+N62+N65+N68+N71+N74+N77+N80+N83+N86)</f>
        <v>4954871</v>
      </c>
      <c r="O89" s="16" t="s">
        <v>71</v>
      </c>
      <c r="P89" s="15"/>
    </row>
    <row r="90" spans="1:15" ht="4.5" customHeight="1">
      <c r="A90" s="13"/>
      <c r="B90" s="13"/>
      <c r="C90" s="13"/>
      <c r="D90" s="13"/>
      <c r="E90" s="13"/>
      <c r="F90" s="13"/>
      <c r="G90" s="14"/>
      <c r="H90" s="14"/>
      <c r="I90" s="14"/>
      <c r="J90" s="13"/>
      <c r="K90" s="13"/>
      <c r="L90" s="145"/>
      <c r="M90" s="145"/>
      <c r="N90" s="13"/>
      <c r="O90" s="13"/>
    </row>
    <row r="91" spans="1:15" ht="12.7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</row>
    <row r="92" spans="1:15" ht="12.75" customHeight="1">
      <c r="A92" s="146" t="s">
        <v>70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</row>
    <row r="93" spans="1:15" ht="12.75" customHeight="1">
      <c r="A93" s="143" t="s">
        <v>69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</row>
    <row r="94" spans="1:15" ht="12.75" customHeight="1">
      <c r="A94" s="143" t="s">
        <v>68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</row>
    <row r="95" spans="1:15" ht="12.75" customHeight="1">
      <c r="A95" s="143" t="s">
        <v>67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</row>
    <row r="96" spans="1:15" ht="7.5" customHeight="1">
      <c r="A96" s="143" t="s">
        <v>66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</row>
    <row r="97" spans="1:15" ht="21" customHeight="1">
      <c r="A97" s="143" t="s">
        <v>65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</row>
    <row r="98" spans="1:15" ht="12.75">
      <c r="A98" s="8"/>
      <c r="B98" s="8"/>
      <c r="C98" s="8"/>
      <c r="D98" s="8"/>
      <c r="E98" s="12"/>
      <c r="F98" s="11"/>
      <c r="G98" s="9"/>
      <c r="H98" s="9"/>
      <c r="I98" s="10"/>
      <c r="J98" s="10"/>
      <c r="K98" s="10"/>
      <c r="L98" s="10"/>
      <c r="M98" s="9"/>
      <c r="N98" s="9"/>
      <c r="O98" s="8"/>
    </row>
    <row r="100" ht="12.75">
      <c r="F100" s="7"/>
    </row>
  </sheetData>
  <sheetProtection selectLockedCells="1" selectUnlockedCells="1"/>
  <mergeCells count="106">
    <mergeCell ref="L28:M28"/>
    <mergeCell ref="L29:M29"/>
    <mergeCell ref="A92:O92"/>
    <mergeCell ref="A93:O93"/>
    <mergeCell ref="A94:O94"/>
    <mergeCell ref="A95:O95"/>
    <mergeCell ref="L82:M82"/>
    <mergeCell ref="L83:M83"/>
    <mergeCell ref="L84:M84"/>
    <mergeCell ref="L85:M85"/>
    <mergeCell ref="A96:O96"/>
    <mergeCell ref="A97:O97"/>
    <mergeCell ref="A88:C88"/>
    <mergeCell ref="L88:M88"/>
    <mergeCell ref="A89:C89"/>
    <mergeCell ref="L89:M89"/>
    <mergeCell ref="L90:M90"/>
    <mergeCell ref="A91:O91"/>
    <mergeCell ref="L86:M86"/>
    <mergeCell ref="A87:D87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7:M67"/>
    <mergeCell ref="L68:M68"/>
    <mergeCell ref="L69:M69"/>
    <mergeCell ref="L51:M51"/>
    <mergeCell ref="L61:M61"/>
    <mergeCell ref="L62:M62"/>
    <mergeCell ref="L63:M63"/>
    <mergeCell ref="L64:M64"/>
    <mergeCell ref="L65:M65"/>
    <mergeCell ref="L66:M66"/>
    <mergeCell ref="L49:M49"/>
    <mergeCell ref="L50:M50"/>
    <mergeCell ref="L57:M57"/>
    <mergeCell ref="L58:M58"/>
    <mergeCell ref="L59:M59"/>
    <mergeCell ref="L60:M60"/>
    <mergeCell ref="L54:M54"/>
    <mergeCell ref="L40:M40"/>
    <mergeCell ref="L41:M41"/>
    <mergeCell ref="L42:M42"/>
    <mergeCell ref="L43:M43"/>
    <mergeCell ref="L44:M44"/>
    <mergeCell ref="L48:M48"/>
    <mergeCell ref="L45:M45"/>
    <mergeCell ref="L46:M46"/>
    <mergeCell ref="L47:M47"/>
    <mergeCell ref="L34:M34"/>
    <mergeCell ref="L35:M35"/>
    <mergeCell ref="L36:M36"/>
    <mergeCell ref="L37:M37"/>
    <mergeCell ref="L38:M38"/>
    <mergeCell ref="L39:M39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16:M16"/>
    <mergeCell ref="L17:M17"/>
    <mergeCell ref="L18:M18"/>
    <mergeCell ref="L19:M19"/>
    <mergeCell ref="L20:M20"/>
    <mergeCell ref="L21:M21"/>
    <mergeCell ref="L14:M14"/>
    <mergeCell ref="L15:M15"/>
    <mergeCell ref="L10:M10"/>
    <mergeCell ref="L11:M11"/>
    <mergeCell ref="L12:M12"/>
    <mergeCell ref="L13:M13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52"/>
  <sheetViews>
    <sheetView view="pageLayout" workbookViewId="0" topLeftCell="A1">
      <selection activeCell="P8" sqref="P8"/>
    </sheetView>
  </sheetViews>
  <sheetFormatPr defaultColWidth="9.33203125" defaultRowHeight="11.25"/>
  <cols>
    <col min="1" max="1" width="4.83203125" style="80" customWidth="1"/>
    <col min="2" max="2" width="6.5" style="80" customWidth="1"/>
    <col min="3" max="3" width="7.5" style="80" customWidth="1"/>
    <col min="4" max="4" width="20.83203125" style="80" customWidth="1"/>
    <col min="5" max="5" width="12" style="80" customWidth="1"/>
    <col min="6" max="6" width="11.16015625" style="80" customWidth="1"/>
    <col min="7" max="7" width="12.33203125" style="80" customWidth="1"/>
    <col min="8" max="8" width="8.83203125" style="80" customWidth="1"/>
    <col min="9" max="9" width="7" style="80" customWidth="1"/>
    <col min="10" max="10" width="11.5" style="80" customWidth="1"/>
    <col min="11" max="11" width="9.66015625" style="80" customWidth="1"/>
    <col min="12" max="12" width="9.83203125" style="80" customWidth="1"/>
    <col min="13" max="16384" width="9.33203125" style="80" customWidth="1"/>
  </cols>
  <sheetData>
    <row r="1" spans="1:12" ht="31.5" customHeight="1">
      <c r="A1" s="149" t="s">
        <v>222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79"/>
    </row>
    <row r="2" spans="1:12" ht="18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50" t="s">
        <v>0</v>
      </c>
      <c r="L2" s="150"/>
    </row>
    <row r="3" spans="1:12" ht="10.5" customHeight="1">
      <c r="A3" s="147" t="s">
        <v>28</v>
      </c>
      <c r="B3" s="147" t="s">
        <v>1</v>
      </c>
      <c r="C3" s="147" t="s">
        <v>152</v>
      </c>
      <c r="D3" s="129" t="s">
        <v>223</v>
      </c>
      <c r="E3" s="129" t="s">
        <v>149</v>
      </c>
      <c r="F3" s="129"/>
      <c r="G3" s="129"/>
      <c r="H3" s="129"/>
      <c r="I3" s="129"/>
      <c r="J3" s="129"/>
      <c r="K3" s="129"/>
      <c r="L3" s="129" t="s">
        <v>148</v>
      </c>
    </row>
    <row r="4" spans="1:12" ht="19.5" customHeight="1">
      <c r="A4" s="147"/>
      <c r="B4" s="147"/>
      <c r="C4" s="147"/>
      <c r="D4" s="129"/>
      <c r="E4" s="129" t="s">
        <v>224</v>
      </c>
      <c r="F4" s="129" t="s">
        <v>146</v>
      </c>
      <c r="G4" s="129"/>
      <c r="H4" s="129"/>
      <c r="I4" s="129"/>
      <c r="J4" s="129"/>
      <c r="K4" s="129"/>
      <c r="L4" s="129"/>
    </row>
    <row r="5" spans="1:12" ht="19.5" customHeight="1">
      <c r="A5" s="147"/>
      <c r="B5" s="147"/>
      <c r="C5" s="147"/>
      <c r="D5" s="129"/>
      <c r="E5" s="129"/>
      <c r="F5" s="129" t="s">
        <v>145</v>
      </c>
      <c r="G5" s="130" t="s">
        <v>225</v>
      </c>
      <c r="H5" s="148" t="s">
        <v>142</v>
      </c>
      <c r="I5" s="81" t="s">
        <v>23</v>
      </c>
      <c r="J5" s="129" t="s">
        <v>226</v>
      </c>
      <c r="K5" s="148" t="s">
        <v>140</v>
      </c>
      <c r="L5" s="129"/>
    </row>
    <row r="6" spans="1:12" ht="19.5" customHeight="1">
      <c r="A6" s="147"/>
      <c r="B6" s="147"/>
      <c r="C6" s="147"/>
      <c r="D6" s="129"/>
      <c r="E6" s="129"/>
      <c r="F6" s="129"/>
      <c r="G6" s="130"/>
      <c r="H6" s="148"/>
      <c r="I6" s="131" t="s">
        <v>139</v>
      </c>
      <c r="J6" s="129"/>
      <c r="K6" s="129"/>
      <c r="L6" s="129"/>
    </row>
    <row r="7" spans="1:12" ht="29.25" customHeight="1">
      <c r="A7" s="147"/>
      <c r="B7" s="147"/>
      <c r="C7" s="147"/>
      <c r="D7" s="129"/>
      <c r="E7" s="129"/>
      <c r="F7" s="129"/>
      <c r="G7" s="130"/>
      <c r="H7" s="148"/>
      <c r="I7" s="131"/>
      <c r="J7" s="129"/>
      <c r="K7" s="129"/>
      <c r="L7" s="129"/>
    </row>
    <row r="8" spans="1:12" ht="29.25" customHeight="1">
      <c r="A8" s="147"/>
      <c r="B8" s="147"/>
      <c r="C8" s="147"/>
      <c r="D8" s="129"/>
      <c r="E8" s="129"/>
      <c r="F8" s="129"/>
      <c r="G8" s="130"/>
      <c r="H8" s="148"/>
      <c r="I8" s="131"/>
      <c r="J8" s="129"/>
      <c r="K8" s="129"/>
      <c r="L8" s="129"/>
    </row>
    <row r="9" spans="1:12" ht="15.75" customHeight="1" thickBo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</row>
    <row r="10" spans="1:12" ht="45" customHeight="1" thickBot="1">
      <c r="A10" s="23" t="s">
        <v>29</v>
      </c>
      <c r="B10" s="23">
        <v>600</v>
      </c>
      <c r="C10" s="23">
        <v>60014</v>
      </c>
      <c r="D10" s="83" t="s">
        <v>227</v>
      </c>
      <c r="E10" s="84">
        <v>330000</v>
      </c>
      <c r="F10" s="84">
        <v>330000</v>
      </c>
      <c r="G10" s="85">
        <v>0</v>
      </c>
      <c r="H10" s="85">
        <v>0</v>
      </c>
      <c r="I10" s="85">
        <v>0</v>
      </c>
      <c r="J10" s="24" t="s">
        <v>228</v>
      </c>
      <c r="K10" s="86">
        <v>0</v>
      </c>
      <c r="L10" s="87" t="s">
        <v>229</v>
      </c>
    </row>
    <row r="11" spans="1:12" ht="95.25" customHeight="1" thickBot="1">
      <c r="A11" s="23" t="s">
        <v>31</v>
      </c>
      <c r="B11" s="23">
        <v>600</v>
      </c>
      <c r="C11" s="23">
        <v>60014</v>
      </c>
      <c r="D11" s="83" t="s">
        <v>230</v>
      </c>
      <c r="E11" s="84">
        <v>233167</v>
      </c>
      <c r="F11" s="84">
        <v>233167</v>
      </c>
      <c r="G11" s="85">
        <v>0</v>
      </c>
      <c r="H11" s="85">
        <v>0</v>
      </c>
      <c r="I11" s="85">
        <v>0</v>
      </c>
      <c r="J11" s="24" t="s">
        <v>231</v>
      </c>
      <c r="K11" s="86">
        <v>0</v>
      </c>
      <c r="L11" s="87" t="s">
        <v>229</v>
      </c>
    </row>
    <row r="12" spans="1:12" ht="83.25" customHeight="1" thickBot="1">
      <c r="A12" s="23" t="s">
        <v>32</v>
      </c>
      <c r="B12" s="23">
        <v>600</v>
      </c>
      <c r="C12" s="23">
        <v>60014</v>
      </c>
      <c r="D12" s="88" t="s">
        <v>232</v>
      </c>
      <c r="E12" s="89">
        <v>1546864</v>
      </c>
      <c r="F12" s="89">
        <v>1546864</v>
      </c>
      <c r="G12" s="85">
        <v>0</v>
      </c>
      <c r="H12" s="85">
        <v>0</v>
      </c>
      <c r="I12" s="85">
        <v>0</v>
      </c>
      <c r="J12" s="24" t="s">
        <v>231</v>
      </c>
      <c r="K12" s="86">
        <v>0</v>
      </c>
      <c r="L12" s="87" t="s">
        <v>229</v>
      </c>
    </row>
    <row r="13" spans="1:12" ht="74.25" customHeight="1" thickBot="1">
      <c r="A13" s="23" t="s">
        <v>33</v>
      </c>
      <c r="B13" s="23">
        <v>600</v>
      </c>
      <c r="C13" s="23">
        <v>60014</v>
      </c>
      <c r="D13" s="88" t="s">
        <v>233</v>
      </c>
      <c r="E13" s="89">
        <v>20000</v>
      </c>
      <c r="F13" s="89">
        <v>20000</v>
      </c>
      <c r="G13" s="85">
        <v>0</v>
      </c>
      <c r="H13" s="85">
        <v>0</v>
      </c>
      <c r="I13" s="85">
        <v>0</v>
      </c>
      <c r="J13" s="24" t="s">
        <v>231</v>
      </c>
      <c r="K13" s="86">
        <v>0</v>
      </c>
      <c r="L13" s="87" t="s">
        <v>229</v>
      </c>
    </row>
    <row r="14" spans="1:12" ht="93" customHeight="1" thickBot="1">
      <c r="A14" s="23" t="s">
        <v>34</v>
      </c>
      <c r="B14" s="23">
        <v>600</v>
      </c>
      <c r="C14" s="23">
        <v>60014</v>
      </c>
      <c r="D14" s="88" t="s">
        <v>234</v>
      </c>
      <c r="E14" s="89">
        <v>2008228</v>
      </c>
      <c r="F14" s="89">
        <v>1007714</v>
      </c>
      <c r="G14" s="85">
        <v>0</v>
      </c>
      <c r="H14" s="85">
        <v>0</v>
      </c>
      <c r="I14" s="85">
        <v>0</v>
      </c>
      <c r="J14" s="24" t="s">
        <v>235</v>
      </c>
      <c r="K14" s="86">
        <v>0</v>
      </c>
      <c r="L14" s="87" t="s">
        <v>229</v>
      </c>
    </row>
    <row r="15" spans="1:12" ht="54.75" customHeight="1" thickBot="1">
      <c r="A15" s="23" t="s">
        <v>35</v>
      </c>
      <c r="B15" s="23">
        <v>600</v>
      </c>
      <c r="C15" s="23">
        <v>60014</v>
      </c>
      <c r="D15" s="88" t="s">
        <v>236</v>
      </c>
      <c r="E15" s="89">
        <v>127382</v>
      </c>
      <c r="F15" s="89">
        <v>127382</v>
      </c>
      <c r="G15" s="85">
        <v>0</v>
      </c>
      <c r="H15" s="85">
        <v>0</v>
      </c>
      <c r="I15" s="85">
        <v>0</v>
      </c>
      <c r="J15" s="24" t="s">
        <v>228</v>
      </c>
      <c r="K15" s="86">
        <v>0</v>
      </c>
      <c r="L15" s="87" t="s">
        <v>229</v>
      </c>
    </row>
    <row r="16" spans="1:12" ht="58.5" customHeight="1" thickBot="1">
      <c r="A16" s="23" t="s">
        <v>123</v>
      </c>
      <c r="B16" s="23">
        <v>600</v>
      </c>
      <c r="C16" s="23">
        <v>60014</v>
      </c>
      <c r="D16" s="88" t="s">
        <v>237</v>
      </c>
      <c r="E16" s="89">
        <v>78010</v>
      </c>
      <c r="F16" s="89">
        <v>78010</v>
      </c>
      <c r="G16" s="85">
        <v>0</v>
      </c>
      <c r="H16" s="85">
        <v>0</v>
      </c>
      <c r="I16" s="85">
        <v>0</v>
      </c>
      <c r="J16" s="24" t="s">
        <v>228</v>
      </c>
      <c r="K16" s="86">
        <v>0</v>
      </c>
      <c r="L16" s="87" t="s">
        <v>229</v>
      </c>
    </row>
    <row r="17" spans="1:12" ht="66.75" customHeight="1" thickBot="1">
      <c r="A17" s="23" t="s">
        <v>121</v>
      </c>
      <c r="B17" s="23">
        <v>600</v>
      </c>
      <c r="C17" s="23">
        <v>60014</v>
      </c>
      <c r="D17" s="88" t="s">
        <v>238</v>
      </c>
      <c r="E17" s="89">
        <v>134800</v>
      </c>
      <c r="F17" s="89">
        <v>134800</v>
      </c>
      <c r="G17" s="85">
        <v>0</v>
      </c>
      <c r="H17" s="85">
        <v>0</v>
      </c>
      <c r="I17" s="85">
        <v>0</v>
      </c>
      <c r="J17" s="24" t="s">
        <v>228</v>
      </c>
      <c r="K17" s="86">
        <v>0</v>
      </c>
      <c r="L17" s="87" t="s">
        <v>229</v>
      </c>
    </row>
    <row r="18" spans="1:12" ht="62.25" customHeight="1" thickBot="1">
      <c r="A18" s="23" t="s">
        <v>119</v>
      </c>
      <c r="B18" s="23">
        <v>600</v>
      </c>
      <c r="C18" s="23">
        <v>60014</v>
      </c>
      <c r="D18" s="88" t="s">
        <v>239</v>
      </c>
      <c r="E18" s="89">
        <v>158487</v>
      </c>
      <c r="F18" s="89">
        <v>158487</v>
      </c>
      <c r="G18" s="85">
        <v>0</v>
      </c>
      <c r="H18" s="85">
        <v>0</v>
      </c>
      <c r="I18" s="85">
        <v>0</v>
      </c>
      <c r="J18" s="24" t="s">
        <v>228</v>
      </c>
      <c r="K18" s="86">
        <v>0</v>
      </c>
      <c r="L18" s="87" t="s">
        <v>229</v>
      </c>
    </row>
    <row r="19" spans="1:12" ht="60.75" customHeight="1" thickBot="1">
      <c r="A19" s="23" t="s">
        <v>117</v>
      </c>
      <c r="B19" s="23">
        <v>600</v>
      </c>
      <c r="C19" s="23">
        <v>60014</v>
      </c>
      <c r="D19" s="90" t="s">
        <v>240</v>
      </c>
      <c r="E19" s="89">
        <v>101743</v>
      </c>
      <c r="F19" s="89">
        <v>101743</v>
      </c>
      <c r="G19" s="85">
        <v>0</v>
      </c>
      <c r="H19" s="85">
        <v>0</v>
      </c>
      <c r="I19" s="85">
        <v>0</v>
      </c>
      <c r="J19" s="24" t="s">
        <v>228</v>
      </c>
      <c r="K19" s="86">
        <v>0</v>
      </c>
      <c r="L19" s="87" t="s">
        <v>229</v>
      </c>
    </row>
    <row r="20" spans="1:12" ht="54.75" customHeight="1" thickBot="1">
      <c r="A20" s="23" t="s">
        <v>114</v>
      </c>
      <c r="B20" s="23">
        <v>600</v>
      </c>
      <c r="C20" s="23">
        <v>60014</v>
      </c>
      <c r="D20" s="88" t="s">
        <v>241</v>
      </c>
      <c r="E20" s="89">
        <v>147793</v>
      </c>
      <c r="F20" s="89">
        <v>147793</v>
      </c>
      <c r="G20" s="85">
        <v>0</v>
      </c>
      <c r="H20" s="85">
        <v>0</v>
      </c>
      <c r="I20" s="85">
        <v>0</v>
      </c>
      <c r="J20" s="24" t="s">
        <v>228</v>
      </c>
      <c r="K20" s="86">
        <v>0</v>
      </c>
      <c r="L20" s="87" t="s">
        <v>229</v>
      </c>
    </row>
    <row r="21" spans="1:12" ht="71.25" customHeight="1" thickBot="1">
      <c r="A21" s="23" t="s">
        <v>110</v>
      </c>
      <c r="B21" s="23">
        <v>600</v>
      </c>
      <c r="C21" s="23">
        <v>60014</v>
      </c>
      <c r="D21" s="88" t="s">
        <v>242</v>
      </c>
      <c r="E21" s="89">
        <v>145622</v>
      </c>
      <c r="F21" s="89">
        <v>145622</v>
      </c>
      <c r="G21" s="85">
        <v>0</v>
      </c>
      <c r="H21" s="85">
        <v>0</v>
      </c>
      <c r="I21" s="85">
        <v>0</v>
      </c>
      <c r="J21" s="24" t="s">
        <v>228</v>
      </c>
      <c r="K21" s="86">
        <v>0</v>
      </c>
      <c r="L21" s="87" t="s">
        <v>229</v>
      </c>
    </row>
    <row r="22" spans="1:12" ht="63" customHeight="1" thickBot="1">
      <c r="A22" s="23" t="s">
        <v>108</v>
      </c>
      <c r="B22" s="23">
        <v>600</v>
      </c>
      <c r="C22" s="23">
        <v>60014</v>
      </c>
      <c r="D22" s="88" t="s">
        <v>243</v>
      </c>
      <c r="E22" s="89">
        <v>150674</v>
      </c>
      <c r="F22" s="89">
        <v>150674</v>
      </c>
      <c r="G22" s="85">
        <v>0</v>
      </c>
      <c r="H22" s="85">
        <v>0</v>
      </c>
      <c r="I22" s="85">
        <v>0</v>
      </c>
      <c r="J22" s="24" t="s">
        <v>228</v>
      </c>
      <c r="K22" s="86">
        <v>0</v>
      </c>
      <c r="L22" s="87" t="s">
        <v>229</v>
      </c>
    </row>
    <row r="23" spans="1:12" ht="54.75" customHeight="1" thickBot="1">
      <c r="A23" s="23" t="s">
        <v>106</v>
      </c>
      <c r="B23" s="23">
        <v>600</v>
      </c>
      <c r="C23" s="23">
        <v>60014</v>
      </c>
      <c r="D23" s="88" t="s">
        <v>244</v>
      </c>
      <c r="E23" s="89">
        <v>144807</v>
      </c>
      <c r="F23" s="89">
        <v>144807</v>
      </c>
      <c r="G23" s="85">
        <v>0</v>
      </c>
      <c r="H23" s="85">
        <v>0</v>
      </c>
      <c r="I23" s="85">
        <v>0</v>
      </c>
      <c r="J23" s="24" t="s">
        <v>228</v>
      </c>
      <c r="K23" s="86">
        <v>0</v>
      </c>
      <c r="L23" s="87" t="s">
        <v>229</v>
      </c>
    </row>
    <row r="24" spans="1:12" ht="63" customHeight="1" thickBot="1">
      <c r="A24" s="23" t="s">
        <v>103</v>
      </c>
      <c r="B24" s="23">
        <v>600</v>
      </c>
      <c r="C24" s="23">
        <v>60014</v>
      </c>
      <c r="D24" s="88" t="s">
        <v>245</v>
      </c>
      <c r="E24" s="89">
        <v>331347</v>
      </c>
      <c r="F24" s="89">
        <v>331347</v>
      </c>
      <c r="G24" s="85">
        <v>0</v>
      </c>
      <c r="H24" s="85">
        <v>0</v>
      </c>
      <c r="I24" s="85">
        <v>0</v>
      </c>
      <c r="J24" s="24" t="s">
        <v>228</v>
      </c>
      <c r="K24" s="86">
        <v>0</v>
      </c>
      <c r="L24" s="87" t="s">
        <v>229</v>
      </c>
    </row>
    <row r="25" spans="1:12" ht="123" customHeight="1" thickBot="1">
      <c r="A25" s="23" t="s">
        <v>100</v>
      </c>
      <c r="B25" s="23">
        <v>600</v>
      </c>
      <c r="C25" s="23">
        <v>60014</v>
      </c>
      <c r="D25" s="88" t="s">
        <v>246</v>
      </c>
      <c r="E25" s="89">
        <v>50000</v>
      </c>
      <c r="F25" s="89">
        <v>50000</v>
      </c>
      <c r="G25" s="85">
        <v>0</v>
      </c>
      <c r="H25" s="85">
        <v>0</v>
      </c>
      <c r="I25" s="85">
        <v>0</v>
      </c>
      <c r="J25" s="24" t="s">
        <v>228</v>
      </c>
      <c r="K25" s="86">
        <v>0</v>
      </c>
      <c r="L25" s="87" t="s">
        <v>229</v>
      </c>
    </row>
    <row r="26" spans="1:12" ht="112.5" customHeight="1" thickBot="1">
      <c r="A26" s="23" t="s">
        <v>96</v>
      </c>
      <c r="B26" s="23">
        <v>600</v>
      </c>
      <c r="C26" s="23">
        <v>60014</v>
      </c>
      <c r="D26" s="88" t="s">
        <v>247</v>
      </c>
      <c r="E26" s="89">
        <v>78021</v>
      </c>
      <c r="F26" s="89">
        <v>78021</v>
      </c>
      <c r="G26" s="85">
        <v>0</v>
      </c>
      <c r="H26" s="85">
        <v>0</v>
      </c>
      <c r="I26" s="85">
        <v>0</v>
      </c>
      <c r="J26" s="24" t="s">
        <v>228</v>
      </c>
      <c r="K26" s="86">
        <v>0</v>
      </c>
      <c r="L26" s="87" t="s">
        <v>229</v>
      </c>
    </row>
    <row r="27" spans="1:12" ht="137.25" customHeight="1" thickBot="1">
      <c r="A27" s="23" t="s">
        <v>92</v>
      </c>
      <c r="B27" s="23">
        <v>600</v>
      </c>
      <c r="C27" s="23">
        <v>60014</v>
      </c>
      <c r="D27" s="88" t="s">
        <v>248</v>
      </c>
      <c r="E27" s="89">
        <v>50000</v>
      </c>
      <c r="F27" s="89">
        <v>50000</v>
      </c>
      <c r="G27" s="85">
        <v>0</v>
      </c>
      <c r="H27" s="85">
        <v>0</v>
      </c>
      <c r="I27" s="85">
        <v>0</v>
      </c>
      <c r="J27" s="24" t="s">
        <v>228</v>
      </c>
      <c r="K27" s="86">
        <v>0</v>
      </c>
      <c r="L27" s="87" t="s">
        <v>229</v>
      </c>
    </row>
    <row r="28" spans="1:12" ht="93" customHeight="1" thickBot="1">
      <c r="A28" s="23" t="s">
        <v>89</v>
      </c>
      <c r="B28" s="23">
        <v>600</v>
      </c>
      <c r="C28" s="23">
        <v>60014</v>
      </c>
      <c r="D28" s="88" t="s">
        <v>249</v>
      </c>
      <c r="E28" s="89">
        <v>65000</v>
      </c>
      <c r="F28" s="89">
        <v>65000</v>
      </c>
      <c r="G28" s="85">
        <v>0</v>
      </c>
      <c r="H28" s="85">
        <v>0</v>
      </c>
      <c r="I28" s="85">
        <v>0</v>
      </c>
      <c r="J28" s="24" t="s">
        <v>228</v>
      </c>
      <c r="K28" s="86">
        <v>0</v>
      </c>
      <c r="L28" s="87" t="s">
        <v>229</v>
      </c>
    </row>
    <row r="29" spans="1:12" ht="105.75" customHeight="1" thickBot="1">
      <c r="A29" s="23" t="s">
        <v>86</v>
      </c>
      <c r="B29" s="23">
        <v>600</v>
      </c>
      <c r="C29" s="23">
        <v>60014</v>
      </c>
      <c r="D29" s="88" t="s">
        <v>250</v>
      </c>
      <c r="E29" s="89">
        <v>65000</v>
      </c>
      <c r="F29" s="89">
        <v>65000</v>
      </c>
      <c r="G29" s="85">
        <v>0</v>
      </c>
      <c r="H29" s="85">
        <v>0</v>
      </c>
      <c r="I29" s="85">
        <v>0</v>
      </c>
      <c r="J29" s="24" t="s">
        <v>228</v>
      </c>
      <c r="K29" s="86">
        <v>0</v>
      </c>
      <c r="L29" s="87" t="s">
        <v>229</v>
      </c>
    </row>
    <row r="30" spans="1:12" ht="111" customHeight="1" thickBot="1">
      <c r="A30" s="23" t="s">
        <v>84</v>
      </c>
      <c r="B30" s="23">
        <v>600</v>
      </c>
      <c r="C30" s="23">
        <v>60014</v>
      </c>
      <c r="D30" s="88" t="s">
        <v>251</v>
      </c>
      <c r="E30" s="89">
        <v>65000</v>
      </c>
      <c r="F30" s="89">
        <v>65000</v>
      </c>
      <c r="G30" s="85">
        <v>0</v>
      </c>
      <c r="H30" s="85">
        <v>0</v>
      </c>
      <c r="I30" s="85">
        <v>0</v>
      </c>
      <c r="J30" s="24" t="s">
        <v>228</v>
      </c>
      <c r="K30" s="86">
        <v>0</v>
      </c>
      <c r="L30" s="87" t="s">
        <v>229</v>
      </c>
    </row>
    <row r="31" spans="1:12" ht="93.75" customHeight="1" thickBot="1">
      <c r="A31" s="23" t="s">
        <v>81</v>
      </c>
      <c r="B31" s="23">
        <v>600</v>
      </c>
      <c r="C31" s="23">
        <v>60014</v>
      </c>
      <c r="D31" s="88" t="s">
        <v>252</v>
      </c>
      <c r="E31" s="89">
        <v>64458</v>
      </c>
      <c r="F31" s="89">
        <v>64458</v>
      </c>
      <c r="G31" s="85">
        <v>0</v>
      </c>
      <c r="H31" s="85">
        <v>0</v>
      </c>
      <c r="I31" s="85">
        <v>0</v>
      </c>
      <c r="J31" s="24" t="s">
        <v>228</v>
      </c>
      <c r="K31" s="86">
        <v>0</v>
      </c>
      <c r="L31" s="87" t="s">
        <v>229</v>
      </c>
    </row>
    <row r="32" spans="1:12" ht="97.5" customHeight="1" thickBot="1">
      <c r="A32" s="23" t="s">
        <v>79</v>
      </c>
      <c r="B32" s="23">
        <v>600</v>
      </c>
      <c r="C32" s="23">
        <v>60014</v>
      </c>
      <c r="D32" s="88" t="s">
        <v>253</v>
      </c>
      <c r="E32" s="89">
        <v>52521</v>
      </c>
      <c r="F32" s="89">
        <v>52521</v>
      </c>
      <c r="G32" s="85">
        <v>0</v>
      </c>
      <c r="H32" s="85">
        <v>0</v>
      </c>
      <c r="I32" s="85">
        <v>0</v>
      </c>
      <c r="J32" s="24" t="s">
        <v>228</v>
      </c>
      <c r="K32" s="86">
        <v>0</v>
      </c>
      <c r="L32" s="87" t="s">
        <v>229</v>
      </c>
    </row>
    <row r="33" spans="1:12" ht="180" customHeight="1" thickBot="1">
      <c r="A33" s="23" t="s">
        <v>77</v>
      </c>
      <c r="B33" s="23">
        <v>600</v>
      </c>
      <c r="C33" s="23">
        <v>60014</v>
      </c>
      <c r="D33" s="91" t="s">
        <v>254</v>
      </c>
      <c r="E33" s="89">
        <v>1573695</v>
      </c>
      <c r="F33" s="89">
        <v>773695</v>
      </c>
      <c r="G33" s="85">
        <v>0</v>
      </c>
      <c r="H33" s="85">
        <v>0</v>
      </c>
      <c r="I33" s="85">
        <v>0</v>
      </c>
      <c r="J33" s="24" t="s">
        <v>228</v>
      </c>
      <c r="K33" s="92">
        <v>800000</v>
      </c>
      <c r="L33" s="87" t="s">
        <v>229</v>
      </c>
    </row>
    <row r="34" spans="1:12" ht="86.25" customHeight="1">
      <c r="A34" s="23" t="s">
        <v>221</v>
      </c>
      <c r="B34" s="23">
        <v>630</v>
      </c>
      <c r="C34" s="23">
        <v>63095</v>
      </c>
      <c r="D34" s="24" t="s">
        <v>255</v>
      </c>
      <c r="E34" s="93">
        <f>F34</f>
        <v>6765</v>
      </c>
      <c r="F34" s="93">
        <v>6765</v>
      </c>
      <c r="G34" s="85">
        <v>0</v>
      </c>
      <c r="H34" s="85">
        <v>0</v>
      </c>
      <c r="I34" s="85">
        <v>0</v>
      </c>
      <c r="J34" s="24" t="s">
        <v>82</v>
      </c>
      <c r="K34" s="86">
        <v>0</v>
      </c>
      <c r="L34" s="87" t="s">
        <v>74</v>
      </c>
    </row>
    <row r="35" spans="1:12" ht="67.5" customHeight="1">
      <c r="A35" s="23" t="s">
        <v>256</v>
      </c>
      <c r="B35" s="23">
        <v>750</v>
      </c>
      <c r="C35" s="23">
        <v>75020</v>
      </c>
      <c r="D35" s="21" t="s">
        <v>257</v>
      </c>
      <c r="E35" s="93">
        <f>F35</f>
        <v>15000</v>
      </c>
      <c r="F35" s="93">
        <v>15000</v>
      </c>
      <c r="G35" s="85">
        <v>0</v>
      </c>
      <c r="H35" s="85">
        <v>0</v>
      </c>
      <c r="I35" s="85">
        <v>0</v>
      </c>
      <c r="J35" s="24" t="s">
        <v>82</v>
      </c>
      <c r="K35" s="86">
        <v>0</v>
      </c>
      <c r="L35" s="87" t="s">
        <v>74</v>
      </c>
    </row>
    <row r="36" spans="1:12" ht="39.75" customHeight="1">
      <c r="A36" s="23" t="s">
        <v>258</v>
      </c>
      <c r="B36" s="23">
        <v>750</v>
      </c>
      <c r="C36" s="23">
        <v>75020</v>
      </c>
      <c r="D36" s="21" t="s">
        <v>259</v>
      </c>
      <c r="E36" s="93">
        <f>F36</f>
        <v>60000</v>
      </c>
      <c r="F36" s="93">
        <v>60000</v>
      </c>
      <c r="G36" s="85">
        <v>0</v>
      </c>
      <c r="H36" s="85">
        <v>0</v>
      </c>
      <c r="I36" s="85">
        <v>0</v>
      </c>
      <c r="J36" s="24" t="s">
        <v>82</v>
      </c>
      <c r="K36" s="86">
        <v>0</v>
      </c>
      <c r="L36" s="87" t="s">
        <v>74</v>
      </c>
    </row>
    <row r="37" spans="1:12" ht="56.25" customHeight="1">
      <c r="A37" s="23" t="s">
        <v>260</v>
      </c>
      <c r="B37" s="23">
        <v>801</v>
      </c>
      <c r="C37" s="23">
        <v>80195</v>
      </c>
      <c r="D37" s="21" t="s">
        <v>276</v>
      </c>
      <c r="E37" s="93">
        <f>F37</f>
        <v>540463</v>
      </c>
      <c r="F37" s="93">
        <v>540463</v>
      </c>
      <c r="G37" s="85">
        <v>0</v>
      </c>
      <c r="H37" s="85">
        <v>0</v>
      </c>
      <c r="I37" s="85">
        <v>0</v>
      </c>
      <c r="J37" s="24" t="s">
        <v>82</v>
      </c>
      <c r="K37" s="86">
        <v>0</v>
      </c>
      <c r="L37" s="87" t="s">
        <v>275</v>
      </c>
    </row>
    <row r="38" spans="1:12" ht="69.75" customHeight="1">
      <c r="A38" s="94" t="s">
        <v>261</v>
      </c>
      <c r="B38" s="94">
        <v>852</v>
      </c>
      <c r="C38" s="94">
        <v>85202</v>
      </c>
      <c r="D38" s="95" t="s">
        <v>262</v>
      </c>
      <c r="E38" s="96">
        <v>100000</v>
      </c>
      <c r="F38" s="97">
        <v>100000</v>
      </c>
      <c r="G38" s="96">
        <v>0</v>
      </c>
      <c r="H38" s="97">
        <v>0</v>
      </c>
      <c r="I38" s="97">
        <v>0</v>
      </c>
      <c r="J38" s="98" t="s">
        <v>228</v>
      </c>
      <c r="K38" s="99">
        <v>0</v>
      </c>
      <c r="L38" s="100" t="s">
        <v>263</v>
      </c>
    </row>
    <row r="39" spans="1:12" ht="49.5" customHeight="1">
      <c r="A39" s="23" t="s">
        <v>264</v>
      </c>
      <c r="B39" s="23">
        <v>853</v>
      </c>
      <c r="C39" s="23">
        <v>85333</v>
      </c>
      <c r="D39" s="21" t="s">
        <v>265</v>
      </c>
      <c r="E39" s="93">
        <v>95000</v>
      </c>
      <c r="F39" s="93">
        <v>95000</v>
      </c>
      <c r="G39" s="85">
        <v>0</v>
      </c>
      <c r="H39" s="85">
        <v>0</v>
      </c>
      <c r="I39" s="85">
        <v>0</v>
      </c>
      <c r="J39" s="24" t="s">
        <v>228</v>
      </c>
      <c r="K39" s="86">
        <v>0</v>
      </c>
      <c r="L39" s="87" t="s">
        <v>266</v>
      </c>
    </row>
    <row r="40" spans="1:12" ht="49.5" customHeight="1">
      <c r="A40" s="23" t="s">
        <v>267</v>
      </c>
      <c r="B40" s="23">
        <v>854</v>
      </c>
      <c r="C40" s="23">
        <v>85403</v>
      </c>
      <c r="D40" s="24" t="s">
        <v>268</v>
      </c>
      <c r="E40" s="93">
        <v>122795</v>
      </c>
      <c r="F40" s="93">
        <v>122795</v>
      </c>
      <c r="G40" s="85">
        <v>0</v>
      </c>
      <c r="H40" s="85">
        <v>0</v>
      </c>
      <c r="I40" s="85">
        <v>0</v>
      </c>
      <c r="J40" s="24" t="s">
        <v>228</v>
      </c>
      <c r="K40" s="86">
        <v>0</v>
      </c>
      <c r="L40" s="87" t="s">
        <v>269</v>
      </c>
    </row>
    <row r="41" spans="1:12" ht="56.25" customHeight="1">
      <c r="A41" s="23" t="s">
        <v>273</v>
      </c>
      <c r="B41" s="23">
        <v>854</v>
      </c>
      <c r="C41" s="23">
        <v>85410</v>
      </c>
      <c r="D41" s="24" t="s">
        <v>274</v>
      </c>
      <c r="E41" s="93">
        <v>140637</v>
      </c>
      <c r="F41" s="93">
        <v>140637</v>
      </c>
      <c r="G41" s="85"/>
      <c r="H41" s="85"/>
      <c r="I41" s="85"/>
      <c r="J41" s="24" t="s">
        <v>82</v>
      </c>
      <c r="K41" s="86">
        <v>0</v>
      </c>
      <c r="L41" s="87" t="s">
        <v>74</v>
      </c>
    </row>
    <row r="42" spans="1:12" ht="37.5" customHeight="1">
      <c r="A42" s="147" t="s">
        <v>270</v>
      </c>
      <c r="B42" s="147"/>
      <c r="C42" s="147"/>
      <c r="D42" s="147"/>
      <c r="E42" s="101">
        <f>SUM(E10:E41)</f>
        <v>8803279</v>
      </c>
      <c r="F42" s="101">
        <f>SUM(F10:F41)</f>
        <v>7002765</v>
      </c>
      <c r="G42" s="102">
        <f>SUM(G10:G41)</f>
        <v>0</v>
      </c>
      <c r="H42" s="102">
        <f>SUM(H10:H41)</f>
        <v>0</v>
      </c>
      <c r="I42" s="102">
        <f>SUM(I10:I41)</f>
        <v>0</v>
      </c>
      <c r="J42" s="103">
        <v>1000514</v>
      </c>
      <c r="K42" s="102">
        <f>SUM(K10:K41)</f>
        <v>800000</v>
      </c>
      <c r="L42" s="104" t="s">
        <v>71</v>
      </c>
    </row>
    <row r="43" spans="1:12" ht="16.5" customHeight="1">
      <c r="A43" s="105"/>
      <c r="B43" s="105"/>
      <c r="C43" s="105"/>
      <c r="D43" s="105"/>
      <c r="E43" s="106"/>
      <c r="F43" s="105"/>
      <c r="G43" s="105"/>
      <c r="H43" s="105"/>
      <c r="I43" s="105"/>
      <c r="J43" s="105"/>
      <c r="K43" s="105"/>
      <c r="L43" s="105"/>
    </row>
    <row r="44" spans="1:12" ht="12.75">
      <c r="A44" s="105" t="s">
        <v>271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ht="12.75">
      <c r="A45" s="105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12.75">
      <c r="A46" s="105" t="s">
        <v>67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2" ht="12.75">
      <c r="A47" s="105" t="s">
        <v>272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105" t="s">
        <v>65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52" ht="12.75">
      <c r="E52" s="107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42:D42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LXXIX.49.2023 
z dnia 7 czerwca 2023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2" sqref="E12"/>
    </sheetView>
  </sheetViews>
  <sheetFormatPr defaultColWidth="9.33203125" defaultRowHeight="11.2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71"/>
      <c r="B1" s="71"/>
      <c r="C1" s="71"/>
      <c r="D1" s="71"/>
    </row>
    <row r="2" spans="1:4" ht="18.75">
      <c r="A2" s="152" t="s">
        <v>215</v>
      </c>
      <c r="B2" s="152"/>
      <c r="C2" s="152"/>
      <c r="D2" s="152"/>
    </row>
    <row r="3" spans="1:4" ht="12.75">
      <c r="A3" s="70"/>
      <c r="B3" s="2"/>
      <c r="C3" s="2"/>
      <c r="D3" s="2"/>
    </row>
    <row r="4" spans="1:8" ht="12.75">
      <c r="A4" s="2"/>
      <c r="B4" s="2"/>
      <c r="C4" s="2"/>
      <c r="D4" s="69" t="s">
        <v>0</v>
      </c>
      <c r="H4" s="68"/>
    </row>
    <row r="5" spans="1:4" ht="12.75" customHeight="1">
      <c r="A5" s="153" t="s">
        <v>28</v>
      </c>
      <c r="B5" s="153" t="s">
        <v>214</v>
      </c>
      <c r="C5" s="154" t="s">
        <v>213</v>
      </c>
      <c r="D5" s="155" t="s">
        <v>212</v>
      </c>
    </row>
    <row r="6" spans="1:4" ht="12.75">
      <c r="A6" s="153"/>
      <c r="B6" s="153"/>
      <c r="C6" s="153"/>
      <c r="D6" s="155"/>
    </row>
    <row r="7" spans="1:4" ht="12.75">
      <c r="A7" s="153"/>
      <c r="B7" s="153"/>
      <c r="C7" s="153"/>
      <c r="D7" s="155"/>
    </row>
    <row r="8" spans="1:4" ht="12.75">
      <c r="A8" s="53">
        <v>1</v>
      </c>
      <c r="B8" s="53">
        <v>2</v>
      </c>
      <c r="C8" s="53">
        <v>3</v>
      </c>
      <c r="D8" s="53">
        <v>4</v>
      </c>
    </row>
    <row r="9" spans="1:4" ht="12.75" customHeight="1">
      <c r="A9" s="156" t="s">
        <v>211</v>
      </c>
      <c r="B9" s="156"/>
      <c r="C9" s="53"/>
      <c r="D9" s="116">
        <f>SUM(D10:D28)</f>
        <v>23771621.91</v>
      </c>
    </row>
    <row r="10" spans="1:4" ht="12.75">
      <c r="A10" s="57" t="s">
        <v>29</v>
      </c>
      <c r="B10" s="67" t="s">
        <v>210</v>
      </c>
      <c r="C10" s="53" t="s">
        <v>208</v>
      </c>
      <c r="D10" s="63">
        <v>0</v>
      </c>
    </row>
    <row r="11" spans="1:4" ht="22.5">
      <c r="A11" s="65" t="s">
        <v>178</v>
      </c>
      <c r="B11" s="54" t="s">
        <v>202</v>
      </c>
      <c r="C11" s="66" t="s">
        <v>208</v>
      </c>
      <c r="D11" s="63">
        <v>0</v>
      </c>
    </row>
    <row r="12" spans="1:4" ht="12.75">
      <c r="A12" s="57" t="s">
        <v>31</v>
      </c>
      <c r="B12" s="59" t="s">
        <v>209</v>
      </c>
      <c r="C12" s="53" t="s">
        <v>208</v>
      </c>
      <c r="D12" s="63">
        <v>0</v>
      </c>
    </row>
    <row r="13" spans="1:4" ht="22.5">
      <c r="A13" s="57" t="s">
        <v>32</v>
      </c>
      <c r="B13" s="54" t="s">
        <v>207</v>
      </c>
      <c r="C13" s="53" t="s">
        <v>206</v>
      </c>
      <c r="D13" s="63">
        <v>0</v>
      </c>
    </row>
    <row r="14" spans="1:4" ht="22.5">
      <c r="A14" s="57" t="s">
        <v>33</v>
      </c>
      <c r="B14" s="54" t="s">
        <v>205</v>
      </c>
      <c r="C14" s="53" t="s">
        <v>204</v>
      </c>
      <c r="D14" s="63">
        <v>0</v>
      </c>
    </row>
    <row r="15" spans="1:4" ht="12.75">
      <c r="A15" s="57" t="s">
        <v>34</v>
      </c>
      <c r="B15" s="54" t="s">
        <v>203</v>
      </c>
      <c r="C15" s="53" t="s">
        <v>201</v>
      </c>
      <c r="D15" s="63">
        <v>0</v>
      </c>
    </row>
    <row r="16" spans="1:4" ht="22.5">
      <c r="A16" s="57" t="s">
        <v>169</v>
      </c>
      <c r="B16" s="54" t="s">
        <v>202</v>
      </c>
      <c r="C16" s="53" t="s">
        <v>201</v>
      </c>
      <c r="D16" s="63">
        <v>0</v>
      </c>
    </row>
    <row r="17" spans="1:4" ht="12.75">
      <c r="A17" s="57" t="s">
        <v>35</v>
      </c>
      <c r="B17" s="59" t="s">
        <v>200</v>
      </c>
      <c r="C17" s="53" t="s">
        <v>197</v>
      </c>
      <c r="D17" s="63">
        <v>0</v>
      </c>
    </row>
    <row r="18" spans="1:4" ht="22.5">
      <c r="A18" s="57" t="s">
        <v>165</v>
      </c>
      <c r="B18" s="54" t="s">
        <v>199</v>
      </c>
      <c r="C18" s="53" t="s">
        <v>197</v>
      </c>
      <c r="D18" s="63">
        <v>0</v>
      </c>
    </row>
    <row r="19" spans="1:4" ht="22.5">
      <c r="A19" s="57" t="s">
        <v>123</v>
      </c>
      <c r="B19" s="54" t="s">
        <v>198</v>
      </c>
      <c r="C19" s="53" t="s">
        <v>197</v>
      </c>
      <c r="D19" s="63">
        <v>0</v>
      </c>
    </row>
    <row r="20" spans="1:4" ht="22.5">
      <c r="A20" s="65" t="s">
        <v>121</v>
      </c>
      <c r="B20" s="59" t="s">
        <v>196</v>
      </c>
      <c r="C20" s="64" t="s">
        <v>195</v>
      </c>
      <c r="D20" s="63">
        <v>0</v>
      </c>
    </row>
    <row r="21" spans="1:4" ht="22.5">
      <c r="A21" s="57" t="s">
        <v>119</v>
      </c>
      <c r="B21" s="59" t="s">
        <v>194</v>
      </c>
      <c r="C21" s="53" t="s">
        <v>193</v>
      </c>
      <c r="D21" s="62">
        <v>22843864.82</v>
      </c>
    </row>
    <row r="22" spans="1:4" ht="12.75">
      <c r="A22" s="57" t="s">
        <v>117</v>
      </c>
      <c r="B22" s="59" t="s">
        <v>192</v>
      </c>
      <c r="C22" s="53" t="s">
        <v>191</v>
      </c>
      <c r="D22" s="63">
        <v>0</v>
      </c>
    </row>
    <row r="23" spans="1:4" ht="12.75">
      <c r="A23" s="57" t="s">
        <v>114</v>
      </c>
      <c r="B23" s="56" t="s">
        <v>190</v>
      </c>
      <c r="C23" s="53" t="s">
        <v>189</v>
      </c>
      <c r="D23" s="63">
        <v>0</v>
      </c>
    </row>
    <row r="24" spans="1:4" ht="33.75">
      <c r="A24" s="57" t="s">
        <v>110</v>
      </c>
      <c r="B24" s="59" t="s">
        <v>188</v>
      </c>
      <c r="C24" s="58" t="s">
        <v>187</v>
      </c>
      <c r="D24" s="62">
        <v>927757.09</v>
      </c>
    </row>
    <row r="25" spans="1:4" ht="33.75">
      <c r="A25" s="57" t="s">
        <v>108</v>
      </c>
      <c r="B25" s="59" t="s">
        <v>186</v>
      </c>
      <c r="C25" s="58" t="s">
        <v>185</v>
      </c>
      <c r="D25" s="52">
        <v>0</v>
      </c>
    </row>
    <row r="26" spans="1:4" ht="12.75">
      <c r="A26" s="57" t="s">
        <v>106</v>
      </c>
      <c r="B26" s="61" t="s">
        <v>184</v>
      </c>
      <c r="C26" s="53" t="s">
        <v>156</v>
      </c>
      <c r="D26" s="52">
        <v>0</v>
      </c>
    </row>
    <row r="27" spans="1:4" ht="12.75">
      <c r="A27" s="57" t="s">
        <v>103</v>
      </c>
      <c r="B27" s="61" t="s">
        <v>183</v>
      </c>
      <c r="C27" s="53" t="s">
        <v>182</v>
      </c>
      <c r="D27" s="52">
        <v>0</v>
      </c>
    </row>
    <row r="28" spans="1:4" ht="12.75">
      <c r="A28" s="57" t="s">
        <v>100</v>
      </c>
      <c r="B28" s="54" t="s">
        <v>181</v>
      </c>
      <c r="C28" s="53" t="s">
        <v>154</v>
      </c>
      <c r="D28" s="52">
        <v>0</v>
      </c>
    </row>
    <row r="29" spans="1:4" ht="12.75" customHeight="1">
      <c r="A29" s="151" t="s">
        <v>180</v>
      </c>
      <c r="B29" s="151"/>
      <c r="C29" s="53"/>
      <c r="D29" s="60">
        <f>SUM(D30:D36)</f>
        <v>0</v>
      </c>
    </row>
    <row r="30" spans="1:4" ht="12.75">
      <c r="A30" s="57" t="s">
        <v>29</v>
      </c>
      <c r="B30" s="56" t="s">
        <v>179</v>
      </c>
      <c r="C30" s="53" t="s">
        <v>176</v>
      </c>
      <c r="D30" s="52">
        <v>0</v>
      </c>
    </row>
    <row r="31" spans="1:4" ht="22.5">
      <c r="A31" s="57" t="s">
        <v>178</v>
      </c>
      <c r="B31" s="54" t="s">
        <v>168</v>
      </c>
      <c r="C31" s="53" t="s">
        <v>176</v>
      </c>
      <c r="D31" s="52">
        <v>0</v>
      </c>
    </row>
    <row r="32" spans="1:4" ht="12.75">
      <c r="A32" s="57" t="s">
        <v>31</v>
      </c>
      <c r="B32" s="56" t="s">
        <v>177</v>
      </c>
      <c r="C32" s="53" t="s">
        <v>176</v>
      </c>
      <c r="D32" s="52">
        <v>0</v>
      </c>
    </row>
    <row r="33" spans="1:4" ht="22.5">
      <c r="A33" s="57" t="s">
        <v>175</v>
      </c>
      <c r="B33" s="54" t="s">
        <v>174</v>
      </c>
      <c r="C33" s="53" t="s">
        <v>173</v>
      </c>
      <c r="D33" s="52">
        <v>0</v>
      </c>
    </row>
    <row r="34" spans="1:4" ht="22.5">
      <c r="A34" s="57" t="s">
        <v>33</v>
      </c>
      <c r="B34" s="54" t="s">
        <v>172</v>
      </c>
      <c r="C34" s="53" t="s">
        <v>171</v>
      </c>
      <c r="D34" s="52">
        <v>0</v>
      </c>
    </row>
    <row r="35" spans="1:4" ht="12.75">
      <c r="A35" s="57" t="s">
        <v>34</v>
      </c>
      <c r="B35" s="54" t="s">
        <v>170</v>
      </c>
      <c r="C35" s="53" t="s">
        <v>167</v>
      </c>
      <c r="D35" s="52">
        <v>0</v>
      </c>
    </row>
    <row r="36" spans="1:4" ht="22.5">
      <c r="A36" s="57" t="s">
        <v>169</v>
      </c>
      <c r="B36" s="54" t="s">
        <v>168</v>
      </c>
      <c r="C36" s="53" t="s">
        <v>167</v>
      </c>
      <c r="D36" s="52">
        <v>0</v>
      </c>
    </row>
    <row r="37" spans="1:4" ht="12.75">
      <c r="A37" s="57" t="s">
        <v>35</v>
      </c>
      <c r="B37" s="59" t="s">
        <v>166</v>
      </c>
      <c r="C37" s="53" t="s">
        <v>162</v>
      </c>
      <c r="D37" s="52">
        <v>0</v>
      </c>
    </row>
    <row r="38" spans="1:4" ht="22.5">
      <c r="A38" s="57" t="s">
        <v>165</v>
      </c>
      <c r="B38" s="54" t="s">
        <v>164</v>
      </c>
      <c r="C38" s="53" t="s">
        <v>162</v>
      </c>
      <c r="D38" s="52">
        <v>0</v>
      </c>
    </row>
    <row r="39" spans="1:4" ht="22.5">
      <c r="A39" s="57" t="s">
        <v>123</v>
      </c>
      <c r="B39" s="54" t="s">
        <v>163</v>
      </c>
      <c r="C39" s="53" t="s">
        <v>162</v>
      </c>
      <c r="D39" s="52">
        <v>0</v>
      </c>
    </row>
    <row r="40" spans="1:4" ht="12.75">
      <c r="A40" s="57" t="s">
        <v>121</v>
      </c>
      <c r="B40" s="59" t="s">
        <v>161</v>
      </c>
      <c r="C40" s="58" t="s">
        <v>160</v>
      </c>
      <c r="D40" s="52">
        <v>0</v>
      </c>
    </row>
    <row r="41" spans="1:4" ht="12.75">
      <c r="A41" s="57" t="s">
        <v>119</v>
      </c>
      <c r="B41" s="56" t="s">
        <v>159</v>
      </c>
      <c r="C41" s="53" t="s">
        <v>158</v>
      </c>
      <c r="D41" s="52">
        <v>0</v>
      </c>
    </row>
    <row r="42" spans="1:4" ht="12.75">
      <c r="A42" s="55" t="s">
        <v>117</v>
      </c>
      <c r="B42" s="56" t="s">
        <v>157</v>
      </c>
      <c r="C42" s="53" t="s">
        <v>156</v>
      </c>
      <c r="D42" s="52">
        <v>0</v>
      </c>
    </row>
    <row r="43" spans="1:4" ht="12.75">
      <c r="A43" s="55" t="s">
        <v>114</v>
      </c>
      <c r="B43" s="54" t="s">
        <v>155</v>
      </c>
      <c r="C43" s="53" t="s">
        <v>154</v>
      </c>
      <c r="D43" s="52">
        <v>0</v>
      </c>
    </row>
    <row r="44" spans="1:4" ht="12.75">
      <c r="A44" s="51"/>
      <c r="B44" s="51"/>
      <c r="C44" s="51"/>
      <c r="D44" s="51"/>
    </row>
    <row r="45" spans="1:4" ht="12.75">
      <c r="A45" s="51"/>
      <c r="B45" s="51"/>
      <c r="C45" s="51"/>
      <c r="D45" s="51"/>
    </row>
    <row r="53" spans="1:4" ht="12.75">
      <c r="A53" s="50"/>
      <c r="B53" s="50"/>
      <c r="C53" s="50"/>
      <c r="D53" s="50"/>
    </row>
    <row r="54" spans="1:4" ht="12.75">
      <c r="A54" s="50"/>
      <c r="B54" s="50"/>
      <c r="C54" s="50"/>
      <c r="D54" s="50"/>
    </row>
    <row r="55" spans="1:4" ht="12.75">
      <c r="A55" s="50"/>
      <c r="B55" s="50"/>
      <c r="C55" s="50"/>
      <c r="D55" s="50"/>
    </row>
    <row r="56" spans="1:4" ht="12.75">
      <c r="A56" s="50"/>
      <c r="B56" s="50"/>
      <c r="C56" s="50"/>
      <c r="D56" s="50"/>
    </row>
    <row r="57" spans="1:4" ht="12.75">
      <c r="A57" s="50"/>
      <c r="B57" s="50"/>
      <c r="C57" s="50"/>
      <c r="D57" s="50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LXXIX.49.2023
z dnia 7 czerwca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Kostępska</cp:lastModifiedBy>
  <cp:lastPrinted>2023-06-05T09:46:29Z</cp:lastPrinted>
  <dcterms:created xsi:type="dcterms:W3CDTF">2023-01-17T19:36:20Z</dcterms:created>
  <dcterms:modified xsi:type="dcterms:W3CDTF">2023-06-16T06:31:25Z</dcterms:modified>
  <cp:category/>
  <cp:version/>
  <cp:contentType/>
  <cp:contentStatus/>
</cp:coreProperties>
</file>