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<sst xmlns="http://schemas.openxmlformats.org/spreadsheetml/2006/main" count="1061" uniqueCount="440">
  <si>
    <t>Dochody budżetu powiatu na 2023 rok</t>
  </si>
  <si>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</si>
  <si>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</si>
  <si>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</si>
  <si>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</si>
  <si>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</si>
  <si>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</si>
  <si>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</si>
  <si>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</si>
  <si>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</si>
  <si>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</si>
  <si>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</si>
  <si>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</si>
  <si>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</si>
  <si>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</si>
  <si>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700</t>
  </si>
  <si>
    <t>853</t>
  </si>
  <si>
    <t>Pozostałe zadania w zakresie polityki społecznej</t>
  </si>
  <si>
    <t>855</t>
  </si>
  <si>
    <t>Rodzina</t>
  </si>
  <si>
    <t>85510</t>
  </si>
  <si>
    <t>Działalność placówek opiekuńczo-wychowawczych</t>
  </si>
  <si>
    <t>razem:</t>
  </si>
  <si>
    <t>majątkowe</t>
  </si>
  <si>
    <t>Ogółem:</t>
  </si>
  <si>
    <t>(* kol 2 do wykorzystania fakultatywnego)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</si>
  <si>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</si>
  <si>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</si>
  <si>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</si>
  <si>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</si>
  <si>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</si>
  <si>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</si>
  <si>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</si>
  <si>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</si>
  <si>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</si>
  <si>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</si>
  <si>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</si>
  <si>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</si>
  <si>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</si>
  <si>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</si>
  <si>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</si>
  <si>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</si>
  <si>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</si>
  <si>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85395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</si>
  <si>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</si>
  <si>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</si>
  <si>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</si>
  <si>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</si>
  <si>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</si>
  <si>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</si>
  <si>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</si>
  <si>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</si>
  <si>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</si>
  <si>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</si>
  <si>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</si>
  <si>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</si>
  <si>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</si>
  <si>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</si>
  <si>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</si>
  <si>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</si>
  <si>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</si>
  <si>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</si>
  <si>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</si>
  <si>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</si>
  <si>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</si>
  <si>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</si>
  <si>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</si>
  <si>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</si>
  <si>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</si>
  <si>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</si>
  <si>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</si>
  <si>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</si>
  <si>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</si>
  <si>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</si>
  <si>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Plan przed zmianą</t>
  </si>
  <si>
    <t>Zmniejszenie</t>
  </si>
  <si>
    <t>Zwiększenie</t>
  </si>
  <si>
    <t>Plan po zmianach 
(5+6+7)</t>
  </si>
  <si>
    <t>44 484,28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</si>
  <si>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</si>
  <si>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</si>
  <si>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</si>
  <si>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</si>
  <si>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</si>
  <si>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</si>
  <si>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</si>
  <si>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</si>
  <si>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</si>
  <si>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</si>
  <si>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II. Dotacje dla jednostek spoza sektora finansów publicznych</t>
  </si>
  <si>
    <t>Rehabilitacja zawodowa i społeczna osób niepełnosprawnych</t>
  </si>
  <si>
    <t>I. Dotacje dla jednostek sektora finansów publicznych</t>
  </si>
  <si>
    <t>Kwota dotacji</t>
  </si>
  <si>
    <t>Zakres</t>
  </si>
  <si>
    <t>Nazwa jednostki otrzymującej dotacje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</si>
  <si>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</si>
  <si>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</si>
  <si>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</si>
  <si>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</si>
  <si>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</si>
  <si>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</si>
  <si>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2023 roku</t>
  </si>
  <si>
    <t>852</t>
  </si>
  <si>
    <t>Pomoc społeczna</t>
  </si>
  <si>
    <t>854</t>
  </si>
  <si>
    <t>Edukacyjna opieka wychowawcza</t>
  </si>
  <si>
    <t>85403</t>
  </si>
  <si>
    <t>Specjalne ośrodki szkolno-wychowawcze</t>
  </si>
  <si>
    <t>0970</t>
  </si>
  <si>
    <t>Wpływy z różnych dochodów</t>
  </si>
  <si>
    <t>Poradnie psychologiczno-pedagogiczne, w tym poradnie specjalistyczne</t>
  </si>
  <si>
    <t>85406</t>
  </si>
  <si>
    <t>Technika</t>
  </si>
  <si>
    <t>80115</t>
  </si>
  <si>
    <t>Szkoły podstawowe specjalne</t>
  </si>
  <si>
    <t>80102</t>
  </si>
  <si>
    <t>Oświata i wychowanie</t>
  </si>
  <si>
    <t>801</t>
  </si>
  <si>
    <t>§
/
grupa</t>
  </si>
  <si>
    <t>Działalność oświatowa, związana z kształceniem, wychowaniem i opieką nad dziećmi i uczniami będącymi obywatelami Ukrainy</t>
  </si>
  <si>
    <t>22 829 724,31</t>
  </si>
  <si>
    <t>5 769 262,00</t>
  </si>
  <si>
    <t>5 813 746,28</t>
  </si>
  <si>
    <t>2130</t>
  </si>
  <si>
    <t>Dotacja celowa otrzymana z budżetu państwa na realizację bieżących zadań własnych powiatu</t>
  </si>
  <si>
    <t>531 605,00</t>
  </si>
  <si>
    <t>512 635,00</t>
  </si>
  <si>
    <t>423 100,00</t>
  </si>
  <si>
    <t>5 181 880,00</t>
  </si>
  <si>
    <t>4 951 433,00</t>
  </si>
  <si>
    <t>80148</t>
  </si>
  <si>
    <t>Stołówki szkolne i przedszkolne</t>
  </si>
  <si>
    <t>Dochody i wydatki związane z realizacją zadań z zakresu administracji rządowej i innych zadań zleconych odrębnymi ustawami w 2023 r.</t>
  </si>
  <si>
    <t>020</t>
  </si>
  <si>
    <t>Leśnictwo</t>
  </si>
  <si>
    <t>100 000,00</t>
  </si>
  <si>
    <t>5 157,00</t>
  </si>
  <si>
    <t>105 157,00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</si>
  <si>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</si>
  <si>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</si>
  <si>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</si>
  <si>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</si>
  <si>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Gospodarka mieszkaniowa</t>
  </si>
  <si>
    <t>283 635,28</t>
  </si>
  <si>
    <t>-140 200,00</t>
  </si>
  <si>
    <t>141 200,00</t>
  </si>
  <si>
    <t>284 635,28</t>
  </si>
  <si>
    <t>26 635,28</t>
  </si>
  <si>
    <t>70005</t>
  </si>
  <si>
    <t>Gospodarka gruntami i nieruchomościami</t>
  </si>
  <si>
    <t>0550</t>
  </si>
  <si>
    <t>Wpływy z opłat z tytułu użytkowania wieczystego nieruchomości</t>
  </si>
  <si>
    <t>140 000,00</t>
  </si>
  <si>
    <t>-140 000,00</t>
  </si>
  <si>
    <t>0640</t>
  </si>
  <si>
    <t>Wpływy z tytułu kosztów egzekucyjnych, opłaty komorniczej i kosztów upomnień</t>
  </si>
  <si>
    <t>200,00</t>
  </si>
  <si>
    <t>-200,00</t>
  </si>
  <si>
    <t>2360</t>
  </si>
  <si>
    <t>Dochody jednostek samorządu terytorialnego związane z realizacją zadań z zakresu administracji rządowej oraz innych zadań zleconych ustawami</t>
  </si>
  <si>
    <t>754</t>
  </si>
  <si>
    <t>Bezpieczeństwo publiczne i ochrona przeciwpożarowa</t>
  </si>
  <si>
    <t>5 571 044,00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</si>
  <si>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</si>
  <si>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</si>
  <si>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</si>
  <si>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</si>
  <si>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255 118,00</t>
  </si>
  <si>
    <t>0830</t>
  </si>
  <si>
    <t>Wpływy z usług</t>
  </si>
  <si>
    <t>82 000,00</t>
  </si>
  <si>
    <t>6 000,00</t>
  </si>
  <si>
    <t>88 000,00</t>
  </si>
  <si>
    <t>0960</t>
  </si>
  <si>
    <t>Wpływy z otrzymanych spadków, zapisów i darowizn w postaci pieniężnej</t>
  </si>
  <si>
    <t>5 015,00</t>
  </si>
  <si>
    <t>205 309,00</t>
  </si>
  <si>
    <t>5 387 189,00</t>
  </si>
  <si>
    <t>5 156 742,00</t>
  </si>
  <si>
    <t>18 183 199,00</t>
  </si>
  <si>
    <t>-1 000,00</t>
  </si>
  <si>
    <t>18 182 199,00</t>
  </si>
  <si>
    <t>3 813 699,00</t>
  </si>
  <si>
    <t>0760</t>
  </si>
  <si>
    <t>Wpływy z tytułu przekształcenia prawa użytkowania wieczystego w prawo własności</t>
  </si>
  <si>
    <t>1 000,00</t>
  </si>
  <si>
    <t>22 828 724,31</t>
  </si>
  <si>
    <t>-141 200,00</t>
  </si>
  <si>
    <t>80134</t>
  </si>
  <si>
    <t>Szkoły zawodowe specjalne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</si>
  <si>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</si>
  <si>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</si>
  <si>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</si>
  <si>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</si>
  <si>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</si>
  <si>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</si>
  <si>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</si>
  <si>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</si>
  <si>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</si>
  <si>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</si>
  <si>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</si>
  <si>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</si>
  <si>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</si>
  <si>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</si>
  <si>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</si>
  <si>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</si>
  <si>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</si>
  <si>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</si>
  <si>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</si>
  <si>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</si>
  <si>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</si>
  <si>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</si>
  <si>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</si>
  <si>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</si>
  <si>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</si>
  <si>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</si>
  <si>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</si>
  <si>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</si>
  <si>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</si>
  <si>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</si>
  <si>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</si>
  <si>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</si>
  <si>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</si>
  <si>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</si>
  <si>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</si>
  <si>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</si>
  <si>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</si>
  <si>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</si>
  <si>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</si>
  <si>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</si>
  <si>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</si>
  <si>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</si>
  <si>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</si>
  <si>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</si>
  <si>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</si>
  <si>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</si>
  <si>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</si>
  <si>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</si>
  <si>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</si>
  <si>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</si>
  <si>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</si>
  <si>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</si>
  <si>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</si>
  <si>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</si>
  <si>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</si>
  <si>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</si>
  <si>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</si>
  <si>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</si>
  <si>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</si>
  <si>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</si>
  <si>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154 000,00
B.
C.
D. </t>
  </si>
  <si>
    <t>Modernizacja ewidencji gruntów i budynków obrębu Łopatno gm. Iwaniska, powiat opatowski (2023-2024)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</si>
  <si>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</si>
  <si>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</si>
  <si>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</si>
  <si>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</si>
  <si>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</si>
  <si>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</si>
  <si>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</si>
  <si>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</si>
  <si>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</si>
  <si>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</si>
  <si>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</si>
  <si>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</si>
  <si>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</si>
  <si>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</si>
  <si>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</si>
  <si>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</si>
  <si>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</si>
  <si>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</si>
  <si>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</si>
  <si>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</si>
  <si>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</si>
  <si>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</si>
  <si>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</si>
  <si>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</si>
  <si>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</si>
  <si>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</si>
  <si>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</si>
  <si>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</si>
  <si>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</si>
  <si>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</si>
  <si>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</si>
  <si>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</si>
  <si>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</si>
  <si>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</si>
  <si>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</si>
  <si>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</si>
  <si>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</si>
  <si>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</si>
  <si>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</si>
  <si>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</si>
  <si>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</si>
  <si>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</si>
  <si>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</si>
  <si>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</si>
  <si>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</si>
  <si>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</si>
  <si>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</si>
  <si>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</si>
  <si>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</si>
  <si>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</si>
  <si>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</si>
  <si>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</si>
  <si>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</si>
  <si>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</si>
  <si>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</si>
  <si>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</si>
  <si>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</si>
  <si>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</si>
  <si>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</si>
  <si>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</si>
  <si>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</si>
  <si>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</si>
  <si>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</si>
  <si>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</si>
  <si>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</si>
  <si>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</si>
  <si>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</si>
  <si>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</si>
  <si>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</si>
  <si>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</si>
  <si>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</si>
  <si>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</si>
  <si>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</si>
  <si>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</si>
  <si>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</si>
  <si>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</si>
  <si>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</si>
  <si>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</si>
  <si>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</si>
  <si>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</si>
  <si>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</si>
  <si>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</si>
  <si>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</si>
  <si>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</si>
  <si>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</si>
  <si>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</si>
  <si>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</si>
  <si>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</si>
  <si>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</si>
  <si>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</si>
  <si>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32 863,00</t>
  </si>
  <si>
    <t>5 603 907,00</t>
  </si>
  <si>
    <t>10 000,00</t>
  </si>
  <si>
    <t>265 118,00</t>
  </si>
  <si>
    <t>194 832,00</t>
  </si>
  <si>
    <t>204 832,00</t>
  </si>
  <si>
    <t>29 713 743,16</t>
  </si>
  <si>
    <t>38 018,00</t>
  </si>
  <si>
    <t>29 751 761,16</t>
  </si>
  <si>
    <t>85202</t>
  </si>
  <si>
    <t>Domy pomocy społecznej</t>
  </si>
  <si>
    <t>27 792 463,00</t>
  </si>
  <si>
    <t>27 830 481,00</t>
  </si>
  <si>
    <t>276 908,00</t>
  </si>
  <si>
    <t>314 926,00</t>
  </si>
  <si>
    <t>97 968,00</t>
  </si>
  <si>
    <t>629 573,00</t>
  </si>
  <si>
    <t>610 603,00</t>
  </si>
  <si>
    <t>65 512,00</t>
  </si>
  <si>
    <t>488 612,00</t>
  </si>
  <si>
    <t>21 441,00</t>
  </si>
  <si>
    <t>117 734 936,74</t>
  </si>
  <si>
    <t>140 564 661,05</t>
  </si>
  <si>
    <t>750</t>
  </si>
  <si>
    <t>Administracja publiczna</t>
  </si>
  <si>
    <t>75020</t>
  </si>
  <si>
    <t>Starostwa powiatowe</t>
  </si>
  <si>
    <t>80146</t>
  </si>
  <si>
    <t>Dokształcanie i doskonalenie nauczycieli</t>
  </si>
  <si>
    <t>530 515,00</t>
  </si>
  <si>
    <t>118 125 251,74</t>
  </si>
  <si>
    <t>140 953 976,05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</si>
  <si>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</si>
  <si>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</si>
  <si>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</si>
  <si>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</si>
  <si>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</si>
  <si>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</si>
  <si>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</si>
  <si>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</si>
  <si>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</si>
  <si>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</si>
  <si>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</si>
  <si>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</si>
  <si>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</si>
  <si>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</si>
  <si>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</si>
  <si>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</si>
  <si>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</si>
  <si>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</si>
  <si>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</si>
  <si>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>Przebudowa przejść dla pieszych na skrzyżowaniu drogi powiatowej nr 0720T i 0722T w m. Mydłów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</si>
  <si>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</si>
  <si>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</si>
  <si>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</si>
  <si>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</si>
  <si>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</si>
  <si>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</si>
  <si>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</si>
  <si>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</si>
  <si>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</si>
  <si>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</si>
  <si>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</si>
  <si>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</si>
  <si>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</si>
  <si>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</si>
  <si>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</si>
  <si>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</si>
  <si>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</si>
  <si>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</si>
  <si>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27.</t>
  </si>
  <si>
    <t>Przebudowa parkingu przed budynkiem SP w Opatowie</t>
  </si>
  <si>
    <t>28.</t>
  </si>
  <si>
    <t>Wykonanie inwentaryzacji architektoniczno - budowlanej, ekspertyzy technicznej warunków ochrony przeciwpożarowej oraz koncepcji funkcjonalno  -przestrzennej całego kompleksu szkolnego Zespołu Szkół w Ożarowie im. Marii Skłodowskiej - Curie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</si>
  <si>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</si>
  <si>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</si>
  <si>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</si>
  <si>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</si>
  <si>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</si>
  <si>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</si>
  <si>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</si>
  <si>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</si>
  <si>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</si>
  <si>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</si>
  <si>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</si>
  <si>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</si>
  <si>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32.</t>
  </si>
  <si>
    <t>Wykonanie dokumentacji projektowej dla zadania "Przebudowa części parteru budynku Zespołu Szkół Nr 2 w Opatowie ze zmianą sposobu użytkowania na bursę szkolną"</t>
  </si>
  <si>
    <t>600</t>
  </si>
  <si>
    <t>Transport i łączność</t>
  </si>
  <si>
    <t>60014</t>
  </si>
  <si>
    <t>Drogi publiczne powiatowe</t>
  </si>
  <si>
    <t>85410</t>
  </si>
  <si>
    <t>Internaty i bursy szkolne</t>
  </si>
  <si>
    <t>Zespół Szkół w Ożarowie im. Marii Słodowskiej - Curie</t>
  </si>
  <si>
    <t>Załącznik Nr 1                                                                                                          do uchwały Rady Powiatu w Opatowie Nr LXXVIII.39.2023                                                                           z dnia 30 maja 2023 r.</t>
  </si>
  <si>
    <t xml:space="preserve">                          Załącznik Nr 2                                                                                                      do uchwały Rady Powiatu w Opatowie Nr LXXVIII.39.2023                                                z dnia 30 maja 2023 r.</t>
  </si>
  <si>
    <t>Załącznik Nr 3                                                                                                                                do uchwały Rady Powiatu w Opatowie nr LXXVIII.39.2023                                                     z dnia 30 maja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</si>
</sst>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87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5"/>
      <color indexed="8"/>
      <name val="Arial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  <font>
      <b/>
      <sz val="6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1" fillId="0" borderId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2" borderId="0" applyNumberFormat="0" applyBorder="0" applyAlignment="0" applyProtection="0"/>
  </cellStyleXfs>
  <cellXfs count="254">
    <xf numFmtId="0" fontId="0" fillId="0" borderId="0" xfId="0" applyAlignment="1">
      <alignment vertical="top"/>
    </xf>
    <xf numFmtId="0" fontId="2" fillId="0" borderId="0" xfId="54">
      <alignment/>
      <protection/>
    </xf>
    <xf numFmtId="0" fontId="6" fillId="33" borderId="0" xfId="54" applyFont="1" applyFill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left"/>
      <protection locked="0"/>
    </xf>
    <xf numFmtId="49" fontId="13" fillId="34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4" borderId="0" xfId="53" applyNumberFormat="1" applyFont="1" applyFill="1" applyAlignment="1" applyProtection="1">
      <alignment horizontal="center" vertical="center" wrapText="1"/>
      <protection locked="0"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7" fontId="9" fillId="0" borderId="10" xfId="55" applyNumberFormat="1" applyFont="1" applyBorder="1" applyAlignment="1">
      <alignment vertical="center"/>
      <protection/>
    </xf>
    <xf numFmtId="167" fontId="7" fillId="33" borderId="10" xfId="55" applyNumberFormat="1" applyFont="1" applyFill="1" applyBorder="1" applyAlignment="1">
      <alignment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167" fontId="9" fillId="33" borderId="10" xfId="55" applyNumberFormat="1" applyFont="1" applyFill="1" applyBorder="1" applyAlignment="1">
      <alignment vertical="center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20" fillId="33" borderId="10" xfId="55" applyFont="1" applyFill="1" applyBorder="1" applyAlignment="1">
      <alignment horizontal="center" vertical="center" wrapText="1"/>
      <protection/>
    </xf>
    <xf numFmtId="167" fontId="21" fillId="0" borderId="0" xfId="55" applyNumberFormat="1" applyFont="1">
      <alignment/>
      <protection/>
    </xf>
    <xf numFmtId="167" fontId="9" fillId="33" borderId="10" xfId="55" applyNumberFormat="1" applyFont="1" applyFill="1" applyBorder="1" applyAlignment="1">
      <alignment vertical="center" wrapText="1"/>
      <protection/>
    </xf>
    <xf numFmtId="0" fontId="22" fillId="33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2" xfId="55" applyFont="1" applyBorder="1" applyAlignment="1">
      <alignment horizontal="center" vertical="center" wrapText="1"/>
      <protection/>
    </xf>
    <xf numFmtId="0" fontId="15" fillId="0" borderId="13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5" fillId="0" borderId="0" xfId="55" applyFont="1" applyAlignment="1">
      <alignment horizontal="center" vertical="center"/>
      <protection/>
    </xf>
    <xf numFmtId="0" fontId="26" fillId="0" borderId="0" xfId="55" applyFont="1" applyAlignment="1">
      <alignment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3" fontId="6" fillId="33" borderId="10" xfId="54" applyNumberFormat="1" applyFont="1" applyFill="1" applyBorder="1" applyAlignment="1">
      <alignment vertical="center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17" fillId="33" borderId="10" xfId="54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7" fillId="33" borderId="0" xfId="54" applyFont="1" applyFill="1" applyAlignment="1">
      <alignment horizontal="right" vertical="center"/>
      <protection/>
    </xf>
    <xf numFmtId="0" fontId="6" fillId="33" borderId="0" xfId="54" applyFont="1" applyFill="1">
      <alignment/>
      <protection/>
    </xf>
    <xf numFmtId="3" fontId="19" fillId="33" borderId="10" xfId="54" applyNumberFormat="1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horizontal="center" vertical="center"/>
      <protection/>
    </xf>
    <xf numFmtId="3" fontId="11" fillId="33" borderId="14" xfId="54" applyNumberFormat="1" applyFont="1" applyFill="1" applyBorder="1">
      <alignment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1" fontId="18" fillId="34" borderId="0" xfId="53" applyNumberFormat="1" applyFont="1" applyFill="1" applyAlignment="1" applyProtection="1">
      <alignment horizontal="center" vertical="center" wrapText="1" shrinkToFit="1"/>
      <protection locked="0"/>
    </xf>
    <xf numFmtId="0" fontId="18" fillId="0" borderId="0" xfId="53" applyNumberFormat="1" applyFont="1" applyFill="1" applyBorder="1" applyAlignment="1" applyProtection="1">
      <alignment/>
      <protection locked="0"/>
    </xf>
    <xf numFmtId="0" fontId="20" fillId="35" borderId="10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horizontal="center" vertical="center"/>
      <protection/>
    </xf>
    <xf numFmtId="167" fontId="9" fillId="35" borderId="10" xfId="55" applyNumberFormat="1" applyFont="1" applyFill="1" applyBorder="1" applyAlignment="1">
      <alignment vertical="center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/>
      <protection/>
    </xf>
    <xf numFmtId="167" fontId="7" fillId="35" borderId="10" xfId="55" applyNumberFormat="1" applyFont="1" applyFill="1" applyBorder="1" applyAlignment="1">
      <alignment vertical="center"/>
      <protection/>
    </xf>
    <xf numFmtId="0" fontId="6" fillId="35" borderId="10" xfId="54" applyFont="1" applyFill="1" applyBorder="1" applyAlignment="1">
      <alignment horizontal="center" vertical="center"/>
      <protection/>
    </xf>
    <xf numFmtId="0" fontId="6" fillId="35" borderId="10" xfId="54" applyFont="1" applyFill="1" applyBorder="1" applyAlignment="1">
      <alignment horizontal="left" vertical="center" wrapText="1"/>
      <protection/>
    </xf>
    <xf numFmtId="3" fontId="6" fillId="35" borderId="10" xfId="54" applyNumberFormat="1" applyFont="1" applyFill="1" applyBorder="1" applyAlignment="1">
      <alignment vertical="center"/>
      <protection/>
    </xf>
    <xf numFmtId="167" fontId="9" fillId="35" borderId="10" xfId="55" applyNumberFormat="1" applyFont="1" applyFill="1" applyBorder="1" applyAlignment="1">
      <alignment vertical="center" wrapText="1"/>
      <protection/>
    </xf>
    <xf numFmtId="0" fontId="22" fillId="35" borderId="10" xfId="55" applyFont="1" applyFill="1" applyBorder="1" applyAlignment="1">
      <alignment horizontal="center" vertical="center" wrapText="1"/>
      <protection/>
    </xf>
    <xf numFmtId="168" fontId="9" fillId="0" borderId="10" xfId="55" applyNumberFormat="1" applyFont="1" applyBorder="1" applyAlignment="1">
      <alignment vertical="center"/>
      <protection/>
    </xf>
    <xf numFmtId="168" fontId="7" fillId="35" borderId="10" xfId="55" applyNumberFormat="1" applyFont="1" applyFill="1" applyBorder="1" applyAlignment="1">
      <alignment vertical="center"/>
      <protection/>
    </xf>
    <xf numFmtId="168" fontId="7" fillId="35" borderId="10" xfId="55" applyNumberFormat="1" applyFont="1" applyFill="1" applyBorder="1" applyAlignment="1">
      <alignment vertical="center" wrapText="1"/>
      <protection/>
    </xf>
    <xf numFmtId="168" fontId="9" fillId="35" borderId="10" xfId="55" applyNumberFormat="1" applyFont="1" applyFill="1" applyBorder="1" applyAlignment="1">
      <alignment vertical="center"/>
      <protection/>
    </xf>
    <xf numFmtId="168" fontId="9" fillId="35" borderId="10" xfId="55" applyNumberFormat="1" applyFont="1" applyFill="1" applyBorder="1" applyAlignment="1">
      <alignment vertical="center" wrapText="1"/>
      <protection/>
    </xf>
    <xf numFmtId="49" fontId="9" fillId="35" borderId="10" xfId="55" applyNumberFormat="1" applyFont="1" applyFill="1" applyBorder="1" applyAlignment="1">
      <alignment horizontal="center" vertical="center" wrapText="1"/>
      <protection/>
    </xf>
    <xf numFmtId="49" fontId="20" fillId="35" borderId="10" xfId="55" applyNumberFormat="1" applyFont="1" applyFill="1" applyBorder="1" applyAlignment="1">
      <alignment horizontal="center" vertical="center" wrapText="1"/>
      <protection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3" borderId="0" xfId="54" applyFont="1" applyFill="1" applyAlignment="1">
      <alignment vertical="center" wrapText="1"/>
      <protection/>
    </xf>
    <xf numFmtId="3" fontId="7" fillId="33" borderId="0" xfId="54" applyNumberFormat="1" applyFont="1" applyFill="1" applyAlignment="1">
      <alignment vertical="center" wrapText="1"/>
      <protection/>
    </xf>
    <xf numFmtId="0" fontId="3" fillId="37" borderId="0" xfId="52" applyNumberFormat="1" applyFont="1" applyFill="1" applyBorder="1" applyAlignment="1" applyProtection="1">
      <alignment horizontal="left"/>
      <protection locked="0"/>
    </xf>
    <xf numFmtId="49" fontId="15" fillId="35" borderId="10" xfId="54" applyNumberFormat="1" applyFont="1" applyFill="1" applyBorder="1" applyAlignment="1">
      <alignment horizontal="center" vertical="center" wrapText="1"/>
      <protection/>
    </xf>
    <xf numFmtId="166" fontId="9" fillId="35" borderId="10" xfId="54" applyNumberFormat="1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vertical="center" wrapText="1"/>
      <protection/>
    </xf>
    <xf numFmtId="49" fontId="8" fillId="35" borderId="10" xfId="54" applyNumberFormat="1" applyFont="1" applyFill="1" applyBorder="1" applyAlignment="1">
      <alignment vertical="center" wrapText="1"/>
      <protection/>
    </xf>
    <xf numFmtId="166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/>
      <protection/>
    </xf>
    <xf numFmtId="0" fontId="8" fillId="35" borderId="10" xfId="54" applyFont="1" applyFill="1" applyBorder="1" applyAlignment="1">
      <alignment vertical="center" wrapText="1"/>
      <protection/>
    </xf>
    <xf numFmtId="49" fontId="8" fillId="37" borderId="15" xfId="54" applyNumberFormat="1" applyFont="1" applyFill="1" applyBorder="1" applyAlignment="1">
      <alignment vertical="center" wrapText="1"/>
      <protection/>
    </xf>
    <xf numFmtId="165" fontId="7" fillId="37" borderId="15" xfId="54" applyNumberFormat="1" applyFont="1" applyFill="1" applyBorder="1" applyAlignment="1">
      <alignment horizontal="center" vertical="center" wrapText="1"/>
      <protection/>
    </xf>
    <xf numFmtId="0" fontId="7" fillId="37" borderId="15" xfId="54" applyFont="1" applyFill="1" applyBorder="1" applyAlignment="1">
      <alignment vertical="center" wrapText="1"/>
      <protection/>
    </xf>
    <xf numFmtId="0" fontId="7" fillId="37" borderId="15" xfId="54" applyFont="1" applyFill="1" applyBorder="1" applyAlignment="1">
      <alignment horizontal="center" vertical="center" wrapText="1"/>
      <protection/>
    </xf>
    <xf numFmtId="164" fontId="8" fillId="37" borderId="15" xfId="54" applyNumberFormat="1" applyFont="1" applyFill="1" applyBorder="1" applyAlignment="1">
      <alignment vertical="center" wrapText="1"/>
      <protection/>
    </xf>
    <xf numFmtId="164" fontId="7" fillId="37" borderId="15" xfId="54" applyNumberFormat="1" applyFont="1" applyFill="1" applyBorder="1" applyAlignment="1">
      <alignment horizontal="center" vertical="center" wrapText="1"/>
      <protection/>
    </xf>
    <xf numFmtId="164" fontId="7" fillId="37" borderId="16" xfId="54" applyNumberFormat="1" applyFont="1" applyFill="1" applyBorder="1" applyAlignment="1">
      <alignment horizontal="left" vertical="center" wrapText="1"/>
      <protection/>
    </xf>
    <xf numFmtId="164" fontId="7" fillId="37" borderId="17" xfId="54" applyNumberFormat="1" applyFont="1" applyFill="1" applyBorder="1" applyAlignment="1">
      <alignment horizontal="left" vertical="center" wrapText="1"/>
      <protection/>
    </xf>
    <xf numFmtId="165" fontId="7" fillId="37" borderId="18" xfId="54" applyNumberFormat="1" applyFont="1" applyFill="1" applyBorder="1" applyAlignment="1">
      <alignment horizontal="center" vertical="center" wrapText="1"/>
      <protection/>
    </xf>
    <xf numFmtId="0" fontId="8" fillId="37" borderId="0" xfId="0" applyFont="1" applyFill="1" applyAlignment="1" applyProtection="1">
      <alignment horizontal="left" vertical="center" wrapText="1"/>
      <protection locked="0"/>
    </xf>
    <xf numFmtId="0" fontId="7" fillId="37" borderId="18" xfId="54" applyFont="1" applyFill="1" applyBorder="1" applyAlignment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166" fontId="8" fillId="35" borderId="10" xfId="54" applyNumberFormat="1" applyFont="1" applyFill="1" applyBorder="1" applyAlignment="1">
      <alignment horizontal="center" vertical="center" wrapText="1"/>
      <protection/>
    </xf>
    <xf numFmtId="167" fontId="17" fillId="35" borderId="10" xfId="54" applyNumberFormat="1" applyFont="1" applyFill="1" applyBorder="1" applyAlignment="1">
      <alignment horizontal="left" vertical="center" wrapText="1"/>
      <protection/>
    </xf>
    <xf numFmtId="49" fontId="29" fillId="37" borderId="15" xfId="54" applyNumberFormat="1" applyFont="1" applyFill="1" applyBorder="1" applyAlignment="1">
      <alignment vertical="center" wrapText="1"/>
      <protection/>
    </xf>
    <xf numFmtId="165" fontId="4" fillId="37" borderId="15" xfId="54" applyNumberFormat="1" applyFont="1" applyFill="1" applyBorder="1" applyAlignment="1">
      <alignment horizontal="center" vertical="center" wrapText="1"/>
      <protection/>
    </xf>
    <xf numFmtId="0" fontId="4" fillId="37" borderId="15" xfId="54" applyFont="1" applyFill="1" applyBorder="1" applyAlignment="1">
      <alignment vertical="center" wrapText="1"/>
      <protection/>
    </xf>
    <xf numFmtId="0" fontId="4" fillId="37" borderId="15" xfId="54" applyFont="1" applyFill="1" applyBorder="1" applyAlignment="1">
      <alignment horizontal="center" vertical="center" wrapText="1"/>
      <protection/>
    </xf>
    <xf numFmtId="49" fontId="7" fillId="35" borderId="10" xfId="54" applyNumberFormat="1" applyFont="1" applyFill="1" applyBorder="1" applyAlignment="1">
      <alignment vertical="center" wrapText="1"/>
      <protection/>
    </xf>
    <xf numFmtId="174" fontId="7" fillId="35" borderId="10" xfId="54" applyNumberFormat="1" applyFont="1" applyFill="1" applyBorder="1" applyAlignment="1">
      <alignment horizontal="right" vertical="top" wrapText="1"/>
      <protection/>
    </xf>
    <xf numFmtId="3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0" xfId="52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54" applyFont="1" applyFill="1" applyAlignment="1">
      <alignment vertical="center" wrapText="1"/>
      <protection/>
    </xf>
    <xf numFmtId="0" fontId="6" fillId="33" borderId="0" xfId="52" applyNumberFormat="1" applyFont="1" applyFill="1" applyBorder="1" applyAlignment="1" applyProtection="1">
      <alignment horizontal="left"/>
      <protection locked="0"/>
    </xf>
    <xf numFmtId="0" fontId="2" fillId="33" borderId="0" xfId="54" applyFill="1" applyAlignment="1">
      <alignment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2" fillId="33" borderId="10" xfId="54" applyNumberFormat="1" applyFont="1" applyFill="1" applyBorder="1" applyAlignment="1">
      <alignment vertical="center"/>
      <protection/>
    </xf>
    <xf numFmtId="0" fontId="12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9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 wrapText="1"/>
      <protection/>
    </xf>
    <xf numFmtId="167" fontId="30" fillId="33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2" fillId="35" borderId="10" xfId="54" applyNumberFormat="1" applyFont="1" applyFill="1" applyBorder="1" applyAlignment="1">
      <alignment vertical="center"/>
      <protection/>
    </xf>
    <xf numFmtId="167" fontId="12" fillId="35" borderId="10" xfId="54" applyNumberFormat="1" applyFont="1" applyFill="1" applyBorder="1" applyAlignment="1">
      <alignment vertical="center"/>
      <protection/>
    </xf>
    <xf numFmtId="0" fontId="30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vertical="center"/>
      <protection/>
    </xf>
    <xf numFmtId="0" fontId="33" fillId="0" borderId="0" xfId="54" applyFont="1">
      <alignment/>
      <protection/>
    </xf>
    <xf numFmtId="0" fontId="34" fillId="33" borderId="0" xfId="54" applyFont="1" applyFill="1" applyAlignment="1">
      <alignment horizontal="right" vertical="top"/>
      <protection/>
    </xf>
    <xf numFmtId="0" fontId="11" fillId="33" borderId="0" xfId="54" applyFont="1" applyFill="1" applyAlignment="1">
      <alignment horizontal="left" vertical="center"/>
      <protection/>
    </xf>
    <xf numFmtId="0" fontId="2" fillId="33" borderId="0" xfId="54" applyFill="1">
      <alignment/>
      <protection/>
    </xf>
    <xf numFmtId="49" fontId="3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3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38" borderId="19" xfId="0" applyFont="1" applyFill="1" applyBorder="1" applyAlignment="1">
      <alignment horizontal="center" vertical="center" wrapText="1"/>
    </xf>
    <xf numFmtId="0" fontId="9" fillId="35" borderId="10" xfId="54" applyFont="1" applyFill="1" applyBorder="1" applyAlignment="1">
      <alignment vertical="center" wrapText="1"/>
      <protection/>
    </xf>
    <xf numFmtId="0" fontId="15" fillId="35" borderId="10" xfId="54" applyFont="1" applyFill="1" applyBorder="1" applyAlignment="1">
      <alignment horizontal="center" vertical="center" wrapText="1"/>
      <protection/>
    </xf>
    <xf numFmtId="166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7" fillId="37" borderId="17" xfId="54" applyFont="1" applyFill="1" applyBorder="1" applyAlignment="1">
      <alignment horizontal="left" vertical="center" wrapText="1"/>
      <protection/>
    </xf>
    <xf numFmtId="0" fontId="7" fillId="37" borderId="16" xfId="54" applyFont="1" applyFill="1" applyBorder="1" applyAlignment="1">
      <alignment horizontal="left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174" fontId="30" fillId="35" borderId="10" xfId="54" applyNumberFormat="1" applyFont="1" applyFill="1" applyBorder="1" applyAlignment="1">
      <alignment vertical="center"/>
      <protection/>
    </xf>
    <xf numFmtId="0" fontId="7" fillId="37" borderId="0" xfId="0" applyFont="1" applyFill="1" applyAlignment="1" applyProtection="1">
      <alignment horizontal="left" vertical="center" wrapText="1"/>
      <protection locked="0"/>
    </xf>
    <xf numFmtId="0" fontId="59" fillId="0" borderId="0" xfId="54" applyFont="1" applyAlignment="1">
      <alignment vertical="center"/>
      <protection/>
    </xf>
    <xf numFmtId="0" fontId="2" fillId="0" borderId="0" xfId="54" applyAlignment="1">
      <alignment vertical="center"/>
      <protection/>
    </xf>
    <xf numFmtId="0" fontId="10" fillId="33" borderId="0" xfId="54" applyFont="1" applyFill="1" applyAlignment="1">
      <alignment horizontal="center" vertical="center" wrapText="1"/>
      <protection/>
    </xf>
    <xf numFmtId="0" fontId="9" fillId="35" borderId="13" xfId="54" applyFont="1" applyFill="1" applyBorder="1" applyAlignment="1">
      <alignment horizontal="center" vertical="center" wrapText="1"/>
      <protection/>
    </xf>
    <xf numFmtId="0" fontId="17" fillId="35" borderId="10" xfId="54" applyFont="1" applyFill="1" applyBorder="1" applyAlignment="1">
      <alignment horizontal="center" vertical="center"/>
      <protection/>
    </xf>
    <xf numFmtId="0" fontId="7" fillId="37" borderId="20" xfId="0" applyFont="1" applyFill="1" applyBorder="1" applyAlignment="1">
      <alignment vertical="center" wrapText="1"/>
    </xf>
    <xf numFmtId="3" fontId="7" fillId="37" borderId="21" xfId="0" applyNumberFormat="1" applyFont="1" applyFill="1" applyBorder="1" applyAlignment="1">
      <alignment horizontal="center" vertical="center" wrapText="1"/>
    </xf>
    <xf numFmtId="167" fontId="8" fillId="35" borderId="10" xfId="54" applyNumberFormat="1" applyFont="1" applyFill="1" applyBorder="1" applyAlignment="1">
      <alignment vertical="center"/>
      <protection/>
    </xf>
    <xf numFmtId="167" fontId="8" fillId="35" borderId="10" xfId="54" applyNumberFormat="1" applyFont="1" applyFill="1" applyBorder="1" applyAlignment="1">
      <alignment vertical="center" wrapText="1"/>
      <protection/>
    </xf>
    <xf numFmtId="167" fontId="8" fillId="35" borderId="10" xfId="54" applyNumberFormat="1" applyFont="1" applyFill="1" applyBorder="1" applyAlignment="1">
      <alignment horizontal="left" vertical="center" wrapText="1"/>
      <protection/>
    </xf>
    <xf numFmtId="0" fontId="7" fillId="37" borderId="22" xfId="0" applyFont="1" applyFill="1" applyBorder="1" applyAlignment="1">
      <alignment vertical="center" wrapText="1"/>
    </xf>
    <xf numFmtId="3" fontId="7" fillId="37" borderId="23" xfId="0" applyNumberFormat="1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8" fillId="37" borderId="22" xfId="0" applyFont="1" applyFill="1" applyBorder="1" applyAlignment="1">
      <alignment vertical="center" wrapText="1"/>
    </xf>
    <xf numFmtId="167" fontId="7" fillId="35" borderId="10" xfId="54" applyNumberFormat="1" applyFont="1" applyFill="1" applyBorder="1" applyAlignment="1">
      <alignment vertical="center" wrapText="1"/>
      <protection/>
    </xf>
    <xf numFmtId="167" fontId="7" fillId="35" borderId="10" xfId="54" applyNumberFormat="1" applyFont="1" applyFill="1" applyBorder="1" applyAlignment="1">
      <alignment vertical="center"/>
      <protection/>
    </xf>
    <xf numFmtId="0" fontId="21" fillId="37" borderId="15" xfId="54" applyFont="1" applyFill="1" applyBorder="1" applyAlignment="1">
      <alignment horizontal="center" vertical="center"/>
      <protection/>
    </xf>
    <xf numFmtId="0" fontId="8" fillId="37" borderId="15" xfId="54" applyFont="1" applyFill="1" applyBorder="1" applyAlignment="1">
      <alignment vertical="center" wrapText="1"/>
      <protection/>
    </xf>
    <xf numFmtId="168" fontId="39" fillId="37" borderId="15" xfId="54" applyNumberFormat="1" applyFont="1" applyFill="1" applyBorder="1" applyAlignment="1">
      <alignment vertical="center"/>
      <protection/>
    </xf>
    <xf numFmtId="164" fontId="39" fillId="37" borderId="15" xfId="54" applyNumberFormat="1" applyFont="1" applyFill="1" applyBorder="1" applyAlignment="1">
      <alignment vertical="center"/>
      <protection/>
    </xf>
    <xf numFmtId="0" fontId="39" fillId="37" borderId="15" xfId="54" applyFont="1" applyFill="1" applyBorder="1" applyAlignment="1">
      <alignment vertical="center" wrapText="1"/>
      <protection/>
    </xf>
    <xf numFmtId="164" fontId="39" fillId="37" borderId="15" xfId="54" applyNumberFormat="1" applyFont="1" applyFill="1" applyBorder="1" applyAlignment="1">
      <alignment vertical="center" wrapText="1"/>
      <protection/>
    </xf>
    <xf numFmtId="164" fontId="39" fillId="37" borderId="15" xfId="54" applyNumberFormat="1" applyFont="1" applyFill="1" applyBorder="1" applyAlignment="1">
      <alignment horizontal="left" vertical="center" wrapText="1"/>
      <protection/>
    </xf>
    <xf numFmtId="167" fontId="15" fillId="35" borderId="10" xfId="54" applyNumberFormat="1" applyFont="1" applyFill="1" applyBorder="1" applyAlignment="1">
      <alignment vertical="center"/>
      <protection/>
    </xf>
    <xf numFmtId="167" fontId="15" fillId="35" borderId="10" xfId="54" applyNumberFormat="1" applyFont="1" applyFill="1" applyBorder="1" applyAlignment="1">
      <alignment vertical="center" wrapText="1"/>
      <protection/>
    </xf>
    <xf numFmtId="0" fontId="15" fillId="35" borderId="10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84" fillId="38" borderId="19" xfId="0" applyFont="1" applyFill="1" applyBorder="1" applyAlignment="1">
      <alignment horizontal="center" vertical="center" wrapText="1"/>
    </xf>
    <xf numFmtId="39" fontId="83" fillId="38" borderId="19" xfId="0" applyNumberFormat="1" applyFont="1" applyFill="1" applyBorder="1" applyAlignment="1">
      <alignment horizontal="center" vertical="center" wrapText="1"/>
    </xf>
    <xf numFmtId="39" fontId="85" fillId="38" borderId="19" xfId="0" applyNumberFormat="1" applyFont="1" applyFill="1" applyBorder="1" applyAlignment="1">
      <alignment horizontal="center" vertical="center" wrapText="1"/>
    </xf>
    <xf numFmtId="49" fontId="35" fillId="36" borderId="0" xfId="0" applyNumberFormat="1" applyFont="1" applyFill="1" applyAlignment="1" applyProtection="1">
      <alignment horizontal="center" vertical="center" wrapText="1"/>
      <protection locked="0"/>
    </xf>
    <xf numFmtId="0" fontId="3" fillId="37" borderId="0" xfId="0" applyFont="1" applyFill="1" applyAlignment="1" applyProtection="1">
      <alignment horizontal="left"/>
      <protection locked="0"/>
    </xf>
    <xf numFmtId="49" fontId="3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14" fillId="0" borderId="0" xfId="53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3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6" borderId="24" xfId="0" applyNumberFormat="1" applyFont="1" applyFill="1" applyBorder="1" applyAlignment="1" applyProtection="1">
      <alignment horizontal="right" vertical="center" wrapText="1"/>
      <protection locked="0"/>
    </xf>
    <xf numFmtId="0" fontId="85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left" vertical="center" wrapText="1"/>
    </xf>
    <xf numFmtId="39" fontId="85" fillId="38" borderId="19" xfId="0" applyNumberFormat="1" applyFont="1" applyFill="1" applyBorder="1" applyAlignment="1">
      <alignment horizontal="center" vertical="center" wrapText="1"/>
    </xf>
    <xf numFmtId="39" fontId="83" fillId="38" borderId="19" xfId="0" applyNumberFormat="1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4" fillId="38" borderId="25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0" fontId="84" fillId="38" borderId="27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28" fillId="34" borderId="0" xfId="53" applyFont="1" applyFill="1" applyAlignment="1" applyProtection="1">
      <alignment horizontal="center" vertical="center" wrapText="1" shrinkToFit="1"/>
      <protection locked="0"/>
    </xf>
    <xf numFmtId="0" fontId="7" fillId="33" borderId="0" xfId="52" applyNumberFormat="1" applyFont="1" applyFill="1" applyBorder="1" applyAlignment="1" applyProtection="1">
      <alignment horizontal="right" vertical="top" wrapText="1"/>
      <protection locked="0"/>
    </xf>
    <xf numFmtId="0" fontId="16" fillId="33" borderId="0" xfId="54" applyFont="1" applyFill="1" applyAlignment="1">
      <alignment horizontal="center" vertical="center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vertical="center" wrapText="1"/>
      <protection/>
    </xf>
    <xf numFmtId="0" fontId="9" fillId="35" borderId="10" xfId="54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center" vertical="center" wrapText="1"/>
      <protection/>
    </xf>
    <xf numFmtId="0" fontId="62" fillId="35" borderId="10" xfId="54" applyFont="1" applyFill="1" applyBorder="1" applyAlignment="1">
      <alignment horizontal="center" vertical="center" wrapText="1"/>
      <protection/>
    </xf>
    <xf numFmtId="0" fontId="62" fillId="35" borderId="10" xfId="54" applyFont="1" applyFill="1" applyBorder="1" applyAlignment="1">
      <alignment vertical="center" wrapText="1"/>
      <protection/>
    </xf>
    <xf numFmtId="0" fontId="7" fillId="35" borderId="10" xfId="54" applyFont="1" applyFill="1" applyBorder="1" applyAlignment="1">
      <alignment horizontal="left" vertical="center" wrapText="1"/>
      <protection/>
    </xf>
    <xf numFmtId="166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21" fillId="37" borderId="17" xfId="54" applyFont="1" applyFill="1" applyBorder="1" applyAlignment="1">
      <alignment horizontal="left" vertical="center" wrapText="1"/>
      <protection/>
    </xf>
    <xf numFmtId="0" fontId="21" fillId="37" borderId="16" xfId="54" applyFont="1" applyFill="1" applyBorder="1" applyAlignment="1">
      <alignment horizontal="left" vertical="center" wrapText="1"/>
      <protection/>
    </xf>
    <xf numFmtId="165" fontId="4" fillId="37" borderId="17" xfId="54" applyNumberFormat="1" applyFont="1" applyFill="1" applyBorder="1" applyAlignment="1">
      <alignment horizontal="center" vertical="center" wrapText="1"/>
      <protection/>
    </xf>
    <xf numFmtId="165" fontId="4" fillId="37" borderId="16" xfId="54" applyNumberFormat="1" applyFont="1" applyFill="1" applyBorder="1" applyAlignment="1">
      <alignment horizontal="center" vertical="center" wrapText="1"/>
      <protection/>
    </xf>
    <xf numFmtId="0" fontId="7" fillId="37" borderId="17" xfId="54" applyFont="1" applyFill="1" applyBorder="1" applyAlignment="1">
      <alignment horizontal="left" vertical="center" wrapText="1"/>
      <protection/>
    </xf>
    <xf numFmtId="0" fontId="7" fillId="37" borderId="16" xfId="54" applyFont="1" applyFill="1" applyBorder="1" applyAlignment="1">
      <alignment horizontal="left" vertical="center" wrapText="1"/>
      <protection/>
    </xf>
    <xf numFmtId="166" fontId="9" fillId="35" borderId="10" xfId="54" applyNumberFormat="1" applyFont="1" applyFill="1" applyBorder="1" applyAlignment="1">
      <alignment horizontal="right" vertical="center" wrapText="1"/>
      <protection/>
    </xf>
    <xf numFmtId="0" fontId="7" fillId="33" borderId="0" xfId="54" applyFont="1" applyFill="1" applyAlignment="1">
      <alignment vertical="center" wrapText="1"/>
      <protection/>
    </xf>
    <xf numFmtId="4" fontId="9" fillId="35" borderId="10" xfId="54" applyNumberFormat="1" applyFont="1" applyFill="1" applyBorder="1" applyAlignment="1">
      <alignment horizontal="right" vertical="center" wrapText="1"/>
      <protection/>
    </xf>
    <xf numFmtId="0" fontId="7" fillId="33" borderId="29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9" fillId="35" borderId="10" xfId="54" applyFont="1" applyFill="1" applyBorder="1" applyAlignment="1">
      <alignment horizontal="center" vertical="center"/>
      <protection/>
    </xf>
    <xf numFmtId="0" fontId="9" fillId="35" borderId="24" xfId="54" applyFont="1" applyFill="1" applyBorder="1" applyAlignment="1">
      <alignment horizontal="center" vertical="center" wrapText="1"/>
      <protection/>
    </xf>
    <xf numFmtId="0" fontId="10" fillId="33" borderId="0" xfId="54" applyFont="1" applyFill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10" fillId="33" borderId="0" xfId="54" applyFont="1" applyFill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30" fillId="0" borderId="10" xfId="54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5" fillId="0" borderId="24" xfId="55" applyFont="1" applyBorder="1" applyAlignment="1">
      <alignment horizontal="center" vertical="center" wrapText="1"/>
      <protection/>
    </xf>
    <xf numFmtId="0" fontId="10" fillId="33" borderId="0" xfId="54" applyFont="1" applyFill="1" applyAlignment="1">
      <alignment horizontal="center" vertical="center" wrapText="1"/>
      <protection/>
    </xf>
    <xf numFmtId="0" fontId="27" fillId="33" borderId="10" xfId="54" applyFont="1" applyFill="1" applyBorder="1" applyAlignment="1">
      <alignment horizontal="left" vertical="center"/>
      <protection/>
    </xf>
    <xf numFmtId="0" fontId="19" fillId="33" borderId="10" xfId="54" applyFont="1" applyFill="1" applyBorder="1" applyAlignment="1">
      <alignment horizontal="center" vertical="center"/>
      <protection/>
    </xf>
    <xf numFmtId="4" fontId="63" fillId="38" borderId="0" xfId="0" applyNumberFormat="1" applyFont="1" applyFill="1" applyAlignment="1">
      <alignment horizontal="left" vertical="top" wrapText="1"/>
    </xf>
    <xf numFmtId="39" fontId="86" fillId="38" borderId="1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0"/>
  <sheetViews>
    <sheetView showGridLines="0" tabSelected="1" zoomScalePageLayoutView="0" workbookViewId="0" topLeftCell="A1">
      <selection activeCell="V7" sqref="V7"/>
    </sheetView>
  </sheetViews>
  <sheetFormatPr defaultColWidth="9.33203125" defaultRowHeight="11.2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95" t="s">
        <v>437</v>
      </c>
      <c r="L1" s="195"/>
      <c r="M1" s="195"/>
      <c r="N1" s="195"/>
      <c r="O1" s="195"/>
      <c r="P1" s="195"/>
      <c r="Q1" s="5"/>
    </row>
    <row r="2" spans="1:17" ht="16.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1</v>
      </c>
      <c r="O3" s="198"/>
      <c r="P3" s="198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4"/>
      <c r="B5" s="71" t="s">
        <v>2</v>
      </c>
      <c r="C5" s="71" t="s">
        <v>3</v>
      </c>
      <c r="D5" s="197" t="s">
        <v>4</v>
      </c>
      <c r="E5" s="197"/>
      <c r="F5" s="197" t="s">
        <v>5</v>
      </c>
      <c r="G5" s="197"/>
      <c r="H5" s="197"/>
      <c r="I5" s="197" t="s">
        <v>74</v>
      </c>
      <c r="J5" s="197"/>
      <c r="K5" s="71" t="s">
        <v>75</v>
      </c>
      <c r="L5" s="71" t="s">
        <v>76</v>
      </c>
      <c r="M5" s="197" t="s">
        <v>77</v>
      </c>
      <c r="N5" s="197"/>
      <c r="O5" s="197"/>
      <c r="P5" s="197"/>
      <c r="Q5" s="197"/>
    </row>
    <row r="6" spans="1:17" ht="11.25" customHeight="1">
      <c r="A6" s="4"/>
      <c r="B6" s="138" t="s">
        <v>6</v>
      </c>
      <c r="C6" s="138" t="s">
        <v>7</v>
      </c>
      <c r="D6" s="193" t="s">
        <v>8</v>
      </c>
      <c r="E6" s="193"/>
      <c r="F6" s="193" t="s">
        <v>9</v>
      </c>
      <c r="G6" s="193"/>
      <c r="H6" s="193"/>
      <c r="I6" s="193" t="s">
        <v>10</v>
      </c>
      <c r="J6" s="193"/>
      <c r="K6" s="138" t="s">
        <v>53</v>
      </c>
      <c r="L6" s="138" t="s">
        <v>54</v>
      </c>
      <c r="M6" s="193" t="s">
        <v>55</v>
      </c>
      <c r="N6" s="193"/>
      <c r="O6" s="193"/>
      <c r="P6" s="193"/>
      <c r="Q6" s="193"/>
    </row>
    <row r="7" spans="1:17" ht="18.75" customHeight="1">
      <c r="A7" s="4"/>
      <c r="B7" s="189" t="s">
        <v>11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ht="28.5" customHeight="1">
      <c r="A8" s="4"/>
      <c r="B8" s="138" t="s">
        <v>133</v>
      </c>
      <c r="C8" s="139"/>
      <c r="D8" s="194"/>
      <c r="E8" s="194"/>
      <c r="F8" s="188" t="s">
        <v>134</v>
      </c>
      <c r="G8" s="188"/>
      <c r="H8" s="188"/>
      <c r="I8" s="192" t="s">
        <v>135</v>
      </c>
      <c r="J8" s="192"/>
      <c r="K8" s="140" t="s">
        <v>13</v>
      </c>
      <c r="L8" s="140" t="s">
        <v>136</v>
      </c>
      <c r="M8" s="192" t="s">
        <v>137</v>
      </c>
      <c r="N8" s="192"/>
      <c r="O8" s="192"/>
      <c r="P8" s="192"/>
      <c r="Q8" s="192"/>
    </row>
    <row r="9" spans="1:17" ht="27.75" customHeight="1">
      <c r="A9" s="4"/>
      <c r="B9" s="71"/>
      <c r="C9" s="139"/>
      <c r="D9" s="194"/>
      <c r="E9" s="194"/>
      <c r="F9" s="188" t="s">
        <v>12</v>
      </c>
      <c r="G9" s="188"/>
      <c r="H9" s="188"/>
      <c r="I9" s="192" t="s">
        <v>13</v>
      </c>
      <c r="J9" s="192"/>
      <c r="K9" s="140" t="s">
        <v>13</v>
      </c>
      <c r="L9" s="140" t="s">
        <v>13</v>
      </c>
      <c r="M9" s="192" t="s">
        <v>13</v>
      </c>
      <c r="N9" s="192"/>
      <c r="O9" s="192"/>
      <c r="P9" s="192"/>
      <c r="Q9" s="192"/>
    </row>
    <row r="10" spans="1:17" ht="21.75" customHeight="1">
      <c r="A10" s="4"/>
      <c r="B10" s="139"/>
      <c r="C10" s="138" t="s">
        <v>138</v>
      </c>
      <c r="D10" s="194"/>
      <c r="E10" s="194"/>
      <c r="F10" s="188" t="s">
        <v>139</v>
      </c>
      <c r="G10" s="188"/>
      <c r="H10" s="188"/>
      <c r="I10" s="192" t="s">
        <v>135</v>
      </c>
      <c r="J10" s="192"/>
      <c r="K10" s="140" t="s">
        <v>13</v>
      </c>
      <c r="L10" s="140" t="s">
        <v>136</v>
      </c>
      <c r="M10" s="192" t="s">
        <v>137</v>
      </c>
      <c r="N10" s="192"/>
      <c r="O10" s="192"/>
      <c r="P10" s="192"/>
      <c r="Q10" s="192"/>
    </row>
    <row r="11" spans="1:17" ht="28.5" customHeight="1">
      <c r="A11" s="4"/>
      <c r="B11" s="139"/>
      <c r="C11" s="71"/>
      <c r="D11" s="194"/>
      <c r="E11" s="194"/>
      <c r="F11" s="188" t="s">
        <v>12</v>
      </c>
      <c r="G11" s="188"/>
      <c r="H11" s="188"/>
      <c r="I11" s="192" t="s">
        <v>13</v>
      </c>
      <c r="J11" s="192"/>
      <c r="K11" s="140" t="s">
        <v>13</v>
      </c>
      <c r="L11" s="140" t="s">
        <v>13</v>
      </c>
      <c r="M11" s="192" t="s">
        <v>13</v>
      </c>
      <c r="N11" s="192"/>
      <c r="O11" s="192"/>
      <c r="P11" s="192"/>
      <c r="Q11" s="192"/>
    </row>
    <row r="12" spans="1:17" ht="39.75" customHeight="1">
      <c r="A12" s="4"/>
      <c r="B12" s="139"/>
      <c r="C12" s="139"/>
      <c r="D12" s="193" t="s">
        <v>140</v>
      </c>
      <c r="E12" s="193"/>
      <c r="F12" s="188" t="s">
        <v>141</v>
      </c>
      <c r="G12" s="188"/>
      <c r="H12" s="188"/>
      <c r="I12" s="192" t="s">
        <v>135</v>
      </c>
      <c r="J12" s="192"/>
      <c r="K12" s="140" t="s">
        <v>13</v>
      </c>
      <c r="L12" s="140" t="s">
        <v>136</v>
      </c>
      <c r="M12" s="192" t="s">
        <v>137</v>
      </c>
      <c r="N12" s="192"/>
      <c r="O12" s="192"/>
      <c r="P12" s="192"/>
      <c r="Q12" s="192"/>
    </row>
    <row r="13" spans="1:17" ht="17.25" customHeight="1">
      <c r="A13" s="4"/>
      <c r="B13" s="138" t="s">
        <v>15</v>
      </c>
      <c r="C13" s="139"/>
      <c r="D13" s="194"/>
      <c r="E13" s="194"/>
      <c r="F13" s="188" t="s">
        <v>142</v>
      </c>
      <c r="G13" s="188"/>
      <c r="H13" s="188"/>
      <c r="I13" s="192" t="s">
        <v>143</v>
      </c>
      <c r="J13" s="192"/>
      <c r="K13" s="140" t="s">
        <v>144</v>
      </c>
      <c r="L13" s="140" t="s">
        <v>145</v>
      </c>
      <c r="M13" s="192" t="s">
        <v>146</v>
      </c>
      <c r="N13" s="192"/>
      <c r="O13" s="192"/>
      <c r="P13" s="192"/>
      <c r="Q13" s="192"/>
    </row>
    <row r="14" spans="1:17" ht="29.25" customHeight="1">
      <c r="A14" s="4"/>
      <c r="B14" s="71"/>
      <c r="C14" s="139"/>
      <c r="D14" s="194"/>
      <c r="E14" s="194"/>
      <c r="F14" s="188" t="s">
        <v>12</v>
      </c>
      <c r="G14" s="188"/>
      <c r="H14" s="188"/>
      <c r="I14" s="192" t="s">
        <v>147</v>
      </c>
      <c r="J14" s="192"/>
      <c r="K14" s="140" t="s">
        <v>13</v>
      </c>
      <c r="L14" s="140" t="s">
        <v>13</v>
      </c>
      <c r="M14" s="192" t="s">
        <v>147</v>
      </c>
      <c r="N14" s="192"/>
      <c r="O14" s="192"/>
      <c r="P14" s="192"/>
      <c r="Q14" s="192"/>
    </row>
    <row r="15" spans="1:17" ht="15.75" customHeight="1">
      <c r="A15" s="4"/>
      <c r="B15" s="139"/>
      <c r="C15" s="138" t="s">
        <v>148</v>
      </c>
      <c r="D15" s="194"/>
      <c r="E15" s="194"/>
      <c r="F15" s="188" t="s">
        <v>149</v>
      </c>
      <c r="G15" s="188"/>
      <c r="H15" s="188"/>
      <c r="I15" s="192" t="s">
        <v>143</v>
      </c>
      <c r="J15" s="192"/>
      <c r="K15" s="140" t="s">
        <v>144</v>
      </c>
      <c r="L15" s="140" t="s">
        <v>145</v>
      </c>
      <c r="M15" s="192" t="s">
        <v>146</v>
      </c>
      <c r="N15" s="192"/>
      <c r="O15" s="192"/>
      <c r="P15" s="192"/>
      <c r="Q15" s="192"/>
    </row>
    <row r="16" spans="1:17" ht="29.25" customHeight="1">
      <c r="A16" s="4"/>
      <c r="B16" s="139"/>
      <c r="C16" s="71"/>
      <c r="D16" s="194"/>
      <c r="E16" s="194"/>
      <c r="F16" s="188" t="s">
        <v>12</v>
      </c>
      <c r="G16" s="188"/>
      <c r="H16" s="188"/>
      <c r="I16" s="192" t="s">
        <v>147</v>
      </c>
      <c r="J16" s="192"/>
      <c r="K16" s="140" t="s">
        <v>13</v>
      </c>
      <c r="L16" s="140" t="s">
        <v>13</v>
      </c>
      <c r="M16" s="192" t="s">
        <v>147</v>
      </c>
      <c r="N16" s="192"/>
      <c r="O16" s="192"/>
      <c r="P16" s="192"/>
      <c r="Q16" s="192"/>
    </row>
    <row r="17" spans="1:17" ht="26.25" customHeight="1">
      <c r="A17" s="4"/>
      <c r="B17" s="139"/>
      <c r="C17" s="139"/>
      <c r="D17" s="193" t="s">
        <v>150</v>
      </c>
      <c r="E17" s="193"/>
      <c r="F17" s="188" t="s">
        <v>151</v>
      </c>
      <c r="G17" s="188"/>
      <c r="H17" s="188"/>
      <c r="I17" s="192" t="s">
        <v>152</v>
      </c>
      <c r="J17" s="192"/>
      <c r="K17" s="140" t="s">
        <v>153</v>
      </c>
      <c r="L17" s="140" t="s">
        <v>13</v>
      </c>
      <c r="M17" s="192" t="s">
        <v>13</v>
      </c>
      <c r="N17" s="192"/>
      <c r="O17" s="192"/>
      <c r="P17" s="192"/>
      <c r="Q17" s="192"/>
    </row>
    <row r="18" spans="1:17" ht="26.25" customHeight="1">
      <c r="A18" s="4"/>
      <c r="B18" s="139"/>
      <c r="C18" s="139"/>
      <c r="D18" s="193" t="s">
        <v>154</v>
      </c>
      <c r="E18" s="193"/>
      <c r="F18" s="188" t="s">
        <v>155</v>
      </c>
      <c r="G18" s="188"/>
      <c r="H18" s="188"/>
      <c r="I18" s="192" t="s">
        <v>156</v>
      </c>
      <c r="J18" s="192"/>
      <c r="K18" s="140" t="s">
        <v>157</v>
      </c>
      <c r="L18" s="140" t="s">
        <v>13</v>
      </c>
      <c r="M18" s="192" t="s">
        <v>13</v>
      </c>
      <c r="N18" s="192"/>
      <c r="O18" s="192"/>
      <c r="P18" s="192"/>
      <c r="Q18" s="192"/>
    </row>
    <row r="19" spans="1:17" ht="36" customHeight="1">
      <c r="A19" s="4"/>
      <c r="B19" s="139"/>
      <c r="C19" s="139"/>
      <c r="D19" s="193" t="s">
        <v>158</v>
      </c>
      <c r="E19" s="193"/>
      <c r="F19" s="188" t="s">
        <v>159</v>
      </c>
      <c r="G19" s="188"/>
      <c r="H19" s="188"/>
      <c r="I19" s="192" t="s">
        <v>13</v>
      </c>
      <c r="J19" s="192"/>
      <c r="K19" s="140" t="s">
        <v>13</v>
      </c>
      <c r="L19" s="140" t="s">
        <v>145</v>
      </c>
      <c r="M19" s="192" t="s">
        <v>145</v>
      </c>
      <c r="N19" s="192"/>
      <c r="O19" s="192"/>
      <c r="P19" s="192"/>
      <c r="Q19" s="192"/>
    </row>
    <row r="20" spans="1:17" ht="21.75" customHeight="1">
      <c r="A20" s="4"/>
      <c r="B20" s="138" t="s">
        <v>160</v>
      </c>
      <c r="C20" s="139"/>
      <c r="D20" s="194"/>
      <c r="E20" s="194"/>
      <c r="F20" s="188" t="s">
        <v>161</v>
      </c>
      <c r="G20" s="188"/>
      <c r="H20" s="188"/>
      <c r="I20" s="192" t="s">
        <v>162</v>
      </c>
      <c r="J20" s="192"/>
      <c r="K20" s="140" t="s">
        <v>13</v>
      </c>
      <c r="L20" s="140" t="s">
        <v>342</v>
      </c>
      <c r="M20" s="192" t="s">
        <v>343</v>
      </c>
      <c r="N20" s="192"/>
      <c r="O20" s="192"/>
      <c r="P20" s="192"/>
      <c r="Q20" s="192"/>
    </row>
    <row r="21" spans="1:17" ht="29.25" customHeight="1">
      <c r="A21" s="4"/>
      <c r="B21" s="71"/>
      <c r="C21" s="139"/>
      <c r="D21" s="194"/>
      <c r="E21" s="194"/>
      <c r="F21" s="188" t="s">
        <v>12</v>
      </c>
      <c r="G21" s="188"/>
      <c r="H21" s="188"/>
      <c r="I21" s="192" t="s">
        <v>13</v>
      </c>
      <c r="J21" s="192"/>
      <c r="K21" s="140" t="s">
        <v>13</v>
      </c>
      <c r="L21" s="140" t="s">
        <v>13</v>
      </c>
      <c r="M21" s="192" t="s">
        <v>13</v>
      </c>
      <c r="N21" s="192"/>
      <c r="O21" s="192"/>
      <c r="P21" s="192"/>
      <c r="Q21" s="192"/>
    </row>
    <row r="22" spans="2:17" ht="21" customHeight="1">
      <c r="B22" s="139"/>
      <c r="C22" s="138" t="s">
        <v>163</v>
      </c>
      <c r="D22" s="194"/>
      <c r="E22" s="194"/>
      <c r="F22" s="188" t="s">
        <v>164</v>
      </c>
      <c r="G22" s="188"/>
      <c r="H22" s="188"/>
      <c r="I22" s="192" t="s">
        <v>162</v>
      </c>
      <c r="J22" s="192"/>
      <c r="K22" s="140" t="s">
        <v>13</v>
      </c>
      <c r="L22" s="140" t="s">
        <v>342</v>
      </c>
      <c r="M22" s="192" t="s">
        <v>343</v>
      </c>
      <c r="N22" s="192"/>
      <c r="O22" s="192"/>
      <c r="P22" s="192"/>
      <c r="Q22" s="192"/>
    </row>
    <row r="23" spans="2:17" ht="28.5" customHeight="1">
      <c r="B23" s="139"/>
      <c r="C23" s="71"/>
      <c r="D23" s="194"/>
      <c r="E23" s="194"/>
      <c r="F23" s="188" t="s">
        <v>12</v>
      </c>
      <c r="G23" s="188"/>
      <c r="H23" s="188"/>
      <c r="I23" s="192" t="s">
        <v>13</v>
      </c>
      <c r="J23" s="192"/>
      <c r="K23" s="140" t="s">
        <v>13</v>
      </c>
      <c r="L23" s="140" t="s">
        <v>13</v>
      </c>
      <c r="M23" s="192" t="s">
        <v>13</v>
      </c>
      <c r="N23" s="192"/>
      <c r="O23" s="192"/>
      <c r="P23" s="192"/>
      <c r="Q23" s="192"/>
    </row>
    <row r="24" spans="2:17" ht="37.5" customHeight="1">
      <c r="B24" s="139"/>
      <c r="C24" s="139"/>
      <c r="D24" s="193" t="s">
        <v>165</v>
      </c>
      <c r="E24" s="193"/>
      <c r="F24" s="188" t="s">
        <v>166</v>
      </c>
      <c r="G24" s="188"/>
      <c r="H24" s="188"/>
      <c r="I24" s="192" t="s">
        <v>162</v>
      </c>
      <c r="J24" s="192"/>
      <c r="K24" s="140" t="s">
        <v>13</v>
      </c>
      <c r="L24" s="140" t="s">
        <v>342</v>
      </c>
      <c r="M24" s="192" t="s">
        <v>343</v>
      </c>
      <c r="N24" s="192"/>
      <c r="O24" s="192"/>
      <c r="P24" s="192"/>
      <c r="Q24" s="192"/>
    </row>
    <row r="25" spans="2:17" ht="19.5" customHeight="1">
      <c r="B25" s="138" t="s">
        <v>117</v>
      </c>
      <c r="C25" s="139"/>
      <c r="D25" s="194"/>
      <c r="E25" s="194"/>
      <c r="F25" s="188" t="s">
        <v>116</v>
      </c>
      <c r="G25" s="188"/>
      <c r="H25" s="188"/>
      <c r="I25" s="192" t="s">
        <v>167</v>
      </c>
      <c r="J25" s="192"/>
      <c r="K25" s="140" t="s">
        <v>13</v>
      </c>
      <c r="L25" s="140" t="s">
        <v>344</v>
      </c>
      <c r="M25" s="192" t="s">
        <v>345</v>
      </c>
      <c r="N25" s="192"/>
      <c r="O25" s="192"/>
      <c r="P25" s="192"/>
      <c r="Q25" s="192"/>
    </row>
    <row r="26" spans="2:17" ht="29.25" customHeight="1">
      <c r="B26" s="71"/>
      <c r="C26" s="139"/>
      <c r="D26" s="194"/>
      <c r="E26" s="194"/>
      <c r="F26" s="188" t="s">
        <v>12</v>
      </c>
      <c r="G26" s="188"/>
      <c r="H26" s="188"/>
      <c r="I26" s="192" t="s">
        <v>13</v>
      </c>
      <c r="J26" s="192"/>
      <c r="K26" s="140" t="s">
        <v>13</v>
      </c>
      <c r="L26" s="140" t="s">
        <v>13</v>
      </c>
      <c r="M26" s="192" t="s">
        <v>13</v>
      </c>
      <c r="N26" s="192"/>
      <c r="O26" s="192"/>
      <c r="P26" s="192"/>
      <c r="Q26" s="192"/>
    </row>
    <row r="27" spans="2:17" ht="20.25" customHeight="1">
      <c r="B27" s="139"/>
      <c r="C27" s="138" t="s">
        <v>190</v>
      </c>
      <c r="D27" s="194"/>
      <c r="E27" s="194"/>
      <c r="F27" s="188" t="s">
        <v>14</v>
      </c>
      <c r="G27" s="188"/>
      <c r="H27" s="188"/>
      <c r="I27" s="192" t="s">
        <v>346</v>
      </c>
      <c r="J27" s="192"/>
      <c r="K27" s="140" t="s">
        <v>13</v>
      </c>
      <c r="L27" s="140" t="s">
        <v>344</v>
      </c>
      <c r="M27" s="192" t="s">
        <v>347</v>
      </c>
      <c r="N27" s="192"/>
      <c r="O27" s="192"/>
      <c r="P27" s="192"/>
      <c r="Q27" s="192"/>
    </row>
    <row r="28" spans="2:17" ht="28.5" customHeight="1">
      <c r="B28" s="139"/>
      <c r="C28" s="71"/>
      <c r="D28" s="194"/>
      <c r="E28" s="194"/>
      <c r="F28" s="188" t="s">
        <v>12</v>
      </c>
      <c r="G28" s="188"/>
      <c r="H28" s="188"/>
      <c r="I28" s="192" t="s">
        <v>13</v>
      </c>
      <c r="J28" s="192"/>
      <c r="K28" s="140" t="s">
        <v>13</v>
      </c>
      <c r="L28" s="140" t="s">
        <v>13</v>
      </c>
      <c r="M28" s="192" t="s">
        <v>13</v>
      </c>
      <c r="N28" s="192"/>
      <c r="O28" s="192"/>
      <c r="P28" s="192"/>
      <c r="Q28" s="192"/>
    </row>
    <row r="29" spans="2:17" ht="34.5" customHeight="1">
      <c r="B29" s="139"/>
      <c r="C29" s="139"/>
      <c r="D29" s="193" t="s">
        <v>173</v>
      </c>
      <c r="E29" s="193"/>
      <c r="F29" s="188" t="s">
        <v>174</v>
      </c>
      <c r="G29" s="188"/>
      <c r="H29" s="188"/>
      <c r="I29" s="192" t="s">
        <v>13</v>
      </c>
      <c r="J29" s="192"/>
      <c r="K29" s="140" t="s">
        <v>13</v>
      </c>
      <c r="L29" s="140" t="s">
        <v>344</v>
      </c>
      <c r="M29" s="192" t="s">
        <v>344</v>
      </c>
      <c r="N29" s="192"/>
      <c r="O29" s="192"/>
      <c r="P29" s="192"/>
      <c r="Q29" s="192"/>
    </row>
    <row r="30" spans="2:17" ht="18.75" customHeight="1">
      <c r="B30" s="138" t="s">
        <v>102</v>
      </c>
      <c r="C30" s="139"/>
      <c r="D30" s="194"/>
      <c r="E30" s="194"/>
      <c r="F30" s="188" t="s">
        <v>103</v>
      </c>
      <c r="G30" s="188"/>
      <c r="H30" s="188"/>
      <c r="I30" s="192" t="s">
        <v>348</v>
      </c>
      <c r="J30" s="192"/>
      <c r="K30" s="140" t="s">
        <v>13</v>
      </c>
      <c r="L30" s="140" t="s">
        <v>349</v>
      </c>
      <c r="M30" s="192" t="s">
        <v>350</v>
      </c>
      <c r="N30" s="192"/>
      <c r="O30" s="192"/>
      <c r="P30" s="192"/>
      <c r="Q30" s="192"/>
    </row>
    <row r="31" spans="2:17" ht="27.75" customHeight="1">
      <c r="B31" s="71"/>
      <c r="C31" s="139"/>
      <c r="D31" s="194"/>
      <c r="E31" s="194"/>
      <c r="F31" s="188" t="s">
        <v>12</v>
      </c>
      <c r="G31" s="188"/>
      <c r="H31" s="188"/>
      <c r="I31" s="192" t="s">
        <v>13</v>
      </c>
      <c r="J31" s="192"/>
      <c r="K31" s="140" t="s">
        <v>13</v>
      </c>
      <c r="L31" s="140" t="s">
        <v>13</v>
      </c>
      <c r="M31" s="192" t="s">
        <v>13</v>
      </c>
      <c r="N31" s="192"/>
      <c r="O31" s="192"/>
      <c r="P31" s="192"/>
      <c r="Q31" s="192"/>
    </row>
    <row r="32" spans="2:17" ht="20.25" customHeight="1">
      <c r="B32" s="139"/>
      <c r="C32" s="138" t="s">
        <v>351</v>
      </c>
      <c r="D32" s="194"/>
      <c r="E32" s="194"/>
      <c r="F32" s="188" t="s">
        <v>352</v>
      </c>
      <c r="G32" s="188"/>
      <c r="H32" s="188"/>
      <c r="I32" s="192" t="s">
        <v>353</v>
      </c>
      <c r="J32" s="192"/>
      <c r="K32" s="140" t="s">
        <v>13</v>
      </c>
      <c r="L32" s="140" t="s">
        <v>349</v>
      </c>
      <c r="M32" s="192" t="s">
        <v>354</v>
      </c>
      <c r="N32" s="192"/>
      <c r="O32" s="192"/>
      <c r="P32" s="192"/>
      <c r="Q32" s="192"/>
    </row>
    <row r="33" spans="2:17" ht="30" customHeight="1">
      <c r="B33" s="139"/>
      <c r="C33" s="71"/>
      <c r="D33" s="194"/>
      <c r="E33" s="194"/>
      <c r="F33" s="188" t="s">
        <v>12</v>
      </c>
      <c r="G33" s="188"/>
      <c r="H33" s="188"/>
      <c r="I33" s="192" t="s">
        <v>13</v>
      </c>
      <c r="J33" s="192"/>
      <c r="K33" s="140" t="s">
        <v>13</v>
      </c>
      <c r="L33" s="140" t="s">
        <v>13</v>
      </c>
      <c r="M33" s="192" t="s">
        <v>13</v>
      </c>
      <c r="N33" s="192"/>
      <c r="O33" s="192"/>
      <c r="P33" s="192"/>
      <c r="Q33" s="192"/>
    </row>
    <row r="34" spans="2:17" ht="21" customHeight="1">
      <c r="B34" s="139"/>
      <c r="C34" s="139"/>
      <c r="D34" s="193" t="s">
        <v>108</v>
      </c>
      <c r="E34" s="193"/>
      <c r="F34" s="188" t="s">
        <v>109</v>
      </c>
      <c r="G34" s="188"/>
      <c r="H34" s="188"/>
      <c r="I34" s="192" t="s">
        <v>355</v>
      </c>
      <c r="J34" s="192"/>
      <c r="K34" s="140" t="s">
        <v>13</v>
      </c>
      <c r="L34" s="140" t="s">
        <v>349</v>
      </c>
      <c r="M34" s="192" t="s">
        <v>356</v>
      </c>
      <c r="N34" s="192"/>
      <c r="O34" s="192"/>
      <c r="P34" s="192"/>
      <c r="Q34" s="192"/>
    </row>
    <row r="35" spans="2:17" ht="21" customHeight="1">
      <c r="B35" s="138" t="s">
        <v>104</v>
      </c>
      <c r="C35" s="139"/>
      <c r="D35" s="194"/>
      <c r="E35" s="194"/>
      <c r="F35" s="188" t="s">
        <v>105</v>
      </c>
      <c r="G35" s="188"/>
      <c r="H35" s="188"/>
      <c r="I35" s="192" t="s">
        <v>125</v>
      </c>
      <c r="J35" s="192"/>
      <c r="K35" s="140" t="s">
        <v>13</v>
      </c>
      <c r="L35" s="140" t="s">
        <v>357</v>
      </c>
      <c r="M35" s="192" t="s">
        <v>358</v>
      </c>
      <c r="N35" s="192"/>
      <c r="O35" s="192"/>
      <c r="P35" s="192"/>
      <c r="Q35" s="192"/>
    </row>
    <row r="36" spans="2:17" ht="29.25" customHeight="1">
      <c r="B36" s="71"/>
      <c r="C36" s="139"/>
      <c r="D36" s="194"/>
      <c r="E36" s="194"/>
      <c r="F36" s="188" t="s">
        <v>12</v>
      </c>
      <c r="G36" s="188"/>
      <c r="H36" s="188"/>
      <c r="I36" s="192" t="s">
        <v>13</v>
      </c>
      <c r="J36" s="192"/>
      <c r="K36" s="140" t="s">
        <v>13</v>
      </c>
      <c r="L36" s="140" t="s">
        <v>13</v>
      </c>
      <c r="M36" s="192" t="s">
        <v>13</v>
      </c>
      <c r="N36" s="192"/>
      <c r="O36" s="192"/>
      <c r="P36" s="192"/>
      <c r="Q36" s="192"/>
    </row>
    <row r="37" spans="2:17" ht="21" customHeight="1">
      <c r="B37" s="139"/>
      <c r="C37" s="138" t="s">
        <v>106</v>
      </c>
      <c r="D37" s="194"/>
      <c r="E37" s="194"/>
      <c r="F37" s="188" t="s">
        <v>107</v>
      </c>
      <c r="G37" s="188"/>
      <c r="H37" s="188"/>
      <c r="I37" s="192" t="s">
        <v>126</v>
      </c>
      <c r="J37" s="192"/>
      <c r="K37" s="140" t="s">
        <v>13</v>
      </c>
      <c r="L37" s="140" t="s">
        <v>357</v>
      </c>
      <c r="M37" s="192" t="s">
        <v>359</v>
      </c>
      <c r="N37" s="192"/>
      <c r="O37" s="192"/>
      <c r="P37" s="192"/>
      <c r="Q37" s="192"/>
    </row>
    <row r="38" spans="2:17" ht="28.5" customHeight="1">
      <c r="B38" s="139"/>
      <c r="C38" s="71"/>
      <c r="D38" s="194"/>
      <c r="E38" s="194"/>
      <c r="F38" s="188" t="s">
        <v>12</v>
      </c>
      <c r="G38" s="188"/>
      <c r="H38" s="188"/>
      <c r="I38" s="192" t="s">
        <v>13</v>
      </c>
      <c r="J38" s="192"/>
      <c r="K38" s="140" t="s">
        <v>13</v>
      </c>
      <c r="L38" s="140" t="s">
        <v>13</v>
      </c>
      <c r="M38" s="192" t="s">
        <v>13</v>
      </c>
      <c r="N38" s="192"/>
      <c r="O38" s="192"/>
      <c r="P38" s="192"/>
      <c r="Q38" s="192"/>
    </row>
    <row r="39" spans="2:17" ht="19.5" customHeight="1">
      <c r="B39" s="139"/>
      <c r="C39" s="139"/>
      <c r="D39" s="193" t="s">
        <v>168</v>
      </c>
      <c r="E39" s="193"/>
      <c r="F39" s="188" t="s">
        <v>169</v>
      </c>
      <c r="G39" s="188"/>
      <c r="H39" s="188"/>
      <c r="I39" s="192" t="s">
        <v>170</v>
      </c>
      <c r="J39" s="192"/>
      <c r="K39" s="140" t="s">
        <v>13</v>
      </c>
      <c r="L39" s="140" t="s">
        <v>171</v>
      </c>
      <c r="M39" s="192" t="s">
        <v>172</v>
      </c>
      <c r="N39" s="192"/>
      <c r="O39" s="192"/>
      <c r="P39" s="192"/>
      <c r="Q39" s="192"/>
    </row>
    <row r="40" spans="2:17" ht="27.75" customHeight="1">
      <c r="B40" s="139"/>
      <c r="C40" s="139"/>
      <c r="D40" s="193" t="s">
        <v>173</v>
      </c>
      <c r="E40" s="193"/>
      <c r="F40" s="188" t="s">
        <v>174</v>
      </c>
      <c r="G40" s="188"/>
      <c r="H40" s="188"/>
      <c r="I40" s="192" t="s">
        <v>13</v>
      </c>
      <c r="J40" s="192"/>
      <c r="K40" s="140" t="s">
        <v>13</v>
      </c>
      <c r="L40" s="140" t="s">
        <v>175</v>
      </c>
      <c r="M40" s="192" t="s">
        <v>175</v>
      </c>
      <c r="N40" s="192"/>
      <c r="O40" s="192"/>
      <c r="P40" s="192"/>
      <c r="Q40" s="192"/>
    </row>
    <row r="41" spans="2:17" ht="20.25" customHeight="1">
      <c r="B41" s="139"/>
      <c r="C41" s="139"/>
      <c r="D41" s="193" t="s">
        <v>108</v>
      </c>
      <c r="E41" s="193"/>
      <c r="F41" s="188" t="s">
        <v>109</v>
      </c>
      <c r="G41" s="188"/>
      <c r="H41" s="188"/>
      <c r="I41" s="192" t="s">
        <v>127</v>
      </c>
      <c r="J41" s="192"/>
      <c r="K41" s="140" t="s">
        <v>13</v>
      </c>
      <c r="L41" s="140" t="s">
        <v>360</v>
      </c>
      <c r="M41" s="192" t="s">
        <v>361</v>
      </c>
      <c r="N41" s="192"/>
      <c r="O41" s="192"/>
      <c r="P41" s="192"/>
      <c r="Q41" s="192"/>
    </row>
    <row r="42" spans="2:17" ht="26.25" customHeight="1">
      <c r="B42" s="139"/>
      <c r="C42" s="139"/>
      <c r="D42" s="193" t="s">
        <v>123</v>
      </c>
      <c r="E42" s="193"/>
      <c r="F42" s="188" t="s">
        <v>124</v>
      </c>
      <c r="G42" s="188"/>
      <c r="H42" s="188"/>
      <c r="I42" s="192" t="s">
        <v>13</v>
      </c>
      <c r="J42" s="192"/>
      <c r="K42" s="140" t="s">
        <v>13</v>
      </c>
      <c r="L42" s="140" t="s">
        <v>362</v>
      </c>
      <c r="M42" s="192" t="s">
        <v>362</v>
      </c>
      <c r="N42" s="192"/>
      <c r="O42" s="192"/>
      <c r="P42" s="192"/>
      <c r="Q42" s="192"/>
    </row>
    <row r="43" spans="2:17" ht="18" customHeight="1">
      <c r="B43" s="138" t="s">
        <v>18</v>
      </c>
      <c r="C43" s="139"/>
      <c r="D43" s="194"/>
      <c r="E43" s="194"/>
      <c r="F43" s="188" t="s">
        <v>19</v>
      </c>
      <c r="G43" s="188"/>
      <c r="H43" s="188"/>
      <c r="I43" s="192" t="s">
        <v>128</v>
      </c>
      <c r="J43" s="192"/>
      <c r="K43" s="140" t="s">
        <v>13</v>
      </c>
      <c r="L43" s="140" t="s">
        <v>176</v>
      </c>
      <c r="M43" s="192" t="s">
        <v>177</v>
      </c>
      <c r="N43" s="192"/>
      <c r="O43" s="192"/>
      <c r="P43" s="192"/>
      <c r="Q43" s="192"/>
    </row>
    <row r="44" spans="2:17" ht="28.5" customHeight="1">
      <c r="B44" s="71"/>
      <c r="C44" s="139"/>
      <c r="D44" s="194"/>
      <c r="E44" s="194"/>
      <c r="F44" s="188" t="s">
        <v>12</v>
      </c>
      <c r="G44" s="188"/>
      <c r="H44" s="188"/>
      <c r="I44" s="192" t="s">
        <v>13</v>
      </c>
      <c r="J44" s="192"/>
      <c r="K44" s="140" t="s">
        <v>13</v>
      </c>
      <c r="L44" s="140" t="s">
        <v>13</v>
      </c>
      <c r="M44" s="192" t="s">
        <v>13</v>
      </c>
      <c r="N44" s="192"/>
      <c r="O44" s="192"/>
      <c r="P44" s="192"/>
      <c r="Q44" s="192"/>
    </row>
    <row r="45" spans="2:17" ht="21.75" customHeight="1">
      <c r="B45" s="139"/>
      <c r="C45" s="138" t="s">
        <v>20</v>
      </c>
      <c r="D45" s="194"/>
      <c r="E45" s="194"/>
      <c r="F45" s="188" t="s">
        <v>21</v>
      </c>
      <c r="G45" s="188"/>
      <c r="H45" s="188"/>
      <c r="I45" s="192" t="s">
        <v>129</v>
      </c>
      <c r="J45" s="192"/>
      <c r="K45" s="140" t="s">
        <v>13</v>
      </c>
      <c r="L45" s="140" t="s">
        <v>176</v>
      </c>
      <c r="M45" s="192" t="s">
        <v>178</v>
      </c>
      <c r="N45" s="192"/>
      <c r="O45" s="192"/>
      <c r="P45" s="192"/>
      <c r="Q45" s="192"/>
    </row>
    <row r="46" spans="2:17" ht="26.25" customHeight="1">
      <c r="B46" s="139"/>
      <c r="C46" s="71"/>
      <c r="D46" s="194"/>
      <c r="E46" s="194"/>
      <c r="F46" s="188" t="s">
        <v>12</v>
      </c>
      <c r="G46" s="188"/>
      <c r="H46" s="188"/>
      <c r="I46" s="192" t="s">
        <v>13</v>
      </c>
      <c r="J46" s="192"/>
      <c r="K46" s="140" t="s">
        <v>13</v>
      </c>
      <c r="L46" s="140" t="s">
        <v>13</v>
      </c>
      <c r="M46" s="192" t="s">
        <v>13</v>
      </c>
      <c r="N46" s="192"/>
      <c r="O46" s="192"/>
      <c r="P46" s="192"/>
      <c r="Q46" s="192"/>
    </row>
    <row r="47" spans="2:17" ht="21" customHeight="1">
      <c r="B47" s="139"/>
      <c r="C47" s="139"/>
      <c r="D47" s="193" t="s">
        <v>108</v>
      </c>
      <c r="E47" s="193"/>
      <c r="F47" s="188" t="s">
        <v>109</v>
      </c>
      <c r="G47" s="188"/>
      <c r="H47" s="188"/>
      <c r="I47" s="192" t="s">
        <v>13</v>
      </c>
      <c r="J47" s="192"/>
      <c r="K47" s="140" t="s">
        <v>13</v>
      </c>
      <c r="L47" s="140" t="s">
        <v>176</v>
      </c>
      <c r="M47" s="192" t="s">
        <v>176</v>
      </c>
      <c r="N47" s="192"/>
      <c r="O47" s="192"/>
      <c r="P47" s="192"/>
      <c r="Q47" s="192"/>
    </row>
    <row r="48" spans="2:17" ht="21" customHeight="1">
      <c r="B48" s="200" t="s">
        <v>11</v>
      </c>
      <c r="C48" s="200"/>
      <c r="D48" s="200"/>
      <c r="E48" s="200"/>
      <c r="F48" s="200"/>
      <c r="G48" s="200"/>
      <c r="H48" s="141" t="s">
        <v>22</v>
      </c>
      <c r="I48" s="199" t="s">
        <v>363</v>
      </c>
      <c r="J48" s="199"/>
      <c r="K48" s="142" t="s">
        <v>144</v>
      </c>
      <c r="L48" s="142" t="s">
        <v>371</v>
      </c>
      <c r="M48" s="199" t="s">
        <v>372</v>
      </c>
      <c r="N48" s="199"/>
      <c r="O48" s="199"/>
      <c r="P48" s="199"/>
      <c r="Q48" s="199"/>
    </row>
    <row r="49" spans="2:17" ht="28.5" customHeight="1">
      <c r="B49" s="194"/>
      <c r="C49" s="194"/>
      <c r="D49" s="194"/>
      <c r="E49" s="194"/>
      <c r="F49" s="188" t="s">
        <v>12</v>
      </c>
      <c r="G49" s="188"/>
      <c r="H49" s="188"/>
      <c r="I49" s="192" t="s">
        <v>78</v>
      </c>
      <c r="J49" s="192"/>
      <c r="K49" s="140" t="s">
        <v>13</v>
      </c>
      <c r="L49" s="140" t="s">
        <v>13</v>
      </c>
      <c r="M49" s="192" t="s">
        <v>78</v>
      </c>
      <c r="N49" s="192"/>
      <c r="O49" s="192"/>
      <c r="P49" s="192"/>
      <c r="Q49" s="192"/>
    </row>
    <row r="50" spans="2:17" ht="22.5" customHeight="1">
      <c r="B50" s="189" t="s">
        <v>23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</row>
    <row r="51" spans="2:17" ht="23.25" customHeight="1">
      <c r="B51" s="138" t="s">
        <v>15</v>
      </c>
      <c r="C51" s="139"/>
      <c r="D51" s="194"/>
      <c r="E51" s="194"/>
      <c r="F51" s="188" t="s">
        <v>142</v>
      </c>
      <c r="G51" s="188"/>
      <c r="H51" s="188"/>
      <c r="I51" s="192" t="s">
        <v>179</v>
      </c>
      <c r="J51" s="192"/>
      <c r="K51" s="140" t="s">
        <v>180</v>
      </c>
      <c r="L51" s="140" t="s">
        <v>13</v>
      </c>
      <c r="M51" s="192" t="s">
        <v>181</v>
      </c>
      <c r="N51" s="192"/>
      <c r="O51" s="192"/>
      <c r="P51" s="192"/>
      <c r="Q51" s="192"/>
    </row>
    <row r="52" spans="2:17" ht="28.5" customHeight="1">
      <c r="B52" s="71"/>
      <c r="C52" s="139"/>
      <c r="D52" s="194"/>
      <c r="E52" s="194"/>
      <c r="F52" s="188" t="s">
        <v>12</v>
      </c>
      <c r="G52" s="188"/>
      <c r="H52" s="188"/>
      <c r="I52" s="192" t="s">
        <v>182</v>
      </c>
      <c r="J52" s="192"/>
      <c r="K52" s="140" t="s">
        <v>13</v>
      </c>
      <c r="L52" s="140" t="s">
        <v>13</v>
      </c>
      <c r="M52" s="192" t="s">
        <v>182</v>
      </c>
      <c r="N52" s="192"/>
      <c r="O52" s="192"/>
      <c r="P52" s="192"/>
      <c r="Q52" s="192"/>
    </row>
    <row r="53" spans="2:17" ht="27" customHeight="1">
      <c r="B53" s="139"/>
      <c r="C53" s="138" t="s">
        <v>148</v>
      </c>
      <c r="D53" s="194"/>
      <c r="E53" s="194"/>
      <c r="F53" s="188" t="s">
        <v>149</v>
      </c>
      <c r="G53" s="188"/>
      <c r="H53" s="188"/>
      <c r="I53" s="192" t="s">
        <v>179</v>
      </c>
      <c r="J53" s="192"/>
      <c r="K53" s="140" t="s">
        <v>180</v>
      </c>
      <c r="L53" s="140" t="s">
        <v>13</v>
      </c>
      <c r="M53" s="192" t="s">
        <v>181</v>
      </c>
      <c r="N53" s="192"/>
      <c r="O53" s="192"/>
      <c r="P53" s="192"/>
      <c r="Q53" s="192"/>
    </row>
    <row r="54" spans="2:17" ht="30" customHeight="1">
      <c r="B54" s="139"/>
      <c r="C54" s="71"/>
      <c r="D54" s="194"/>
      <c r="E54" s="194"/>
      <c r="F54" s="188" t="s">
        <v>12</v>
      </c>
      <c r="G54" s="188"/>
      <c r="H54" s="188"/>
      <c r="I54" s="192" t="s">
        <v>182</v>
      </c>
      <c r="J54" s="192"/>
      <c r="K54" s="140" t="s">
        <v>13</v>
      </c>
      <c r="L54" s="140" t="s">
        <v>13</v>
      </c>
      <c r="M54" s="192" t="s">
        <v>182</v>
      </c>
      <c r="N54" s="192"/>
      <c r="O54" s="192"/>
      <c r="P54" s="192"/>
      <c r="Q54" s="192"/>
    </row>
    <row r="55" spans="2:17" ht="26.25" customHeight="1">
      <c r="B55" s="139"/>
      <c r="C55" s="139"/>
      <c r="D55" s="193" t="s">
        <v>183</v>
      </c>
      <c r="E55" s="193"/>
      <c r="F55" s="188" t="s">
        <v>184</v>
      </c>
      <c r="G55" s="188"/>
      <c r="H55" s="188"/>
      <c r="I55" s="192" t="s">
        <v>185</v>
      </c>
      <c r="J55" s="192"/>
      <c r="K55" s="140" t="s">
        <v>180</v>
      </c>
      <c r="L55" s="140" t="s">
        <v>13</v>
      </c>
      <c r="M55" s="192" t="s">
        <v>13</v>
      </c>
      <c r="N55" s="192"/>
      <c r="O55" s="192"/>
      <c r="P55" s="192"/>
      <c r="Q55" s="192"/>
    </row>
    <row r="56" spans="2:17" ht="21" customHeight="1">
      <c r="B56" s="200" t="s">
        <v>23</v>
      </c>
      <c r="C56" s="200"/>
      <c r="D56" s="200"/>
      <c r="E56" s="200"/>
      <c r="F56" s="200"/>
      <c r="G56" s="200"/>
      <c r="H56" s="141" t="s">
        <v>22</v>
      </c>
      <c r="I56" s="199" t="s">
        <v>120</v>
      </c>
      <c r="J56" s="199"/>
      <c r="K56" s="142" t="s">
        <v>180</v>
      </c>
      <c r="L56" s="142" t="s">
        <v>13</v>
      </c>
      <c r="M56" s="199" t="s">
        <v>186</v>
      </c>
      <c r="N56" s="199"/>
      <c r="O56" s="199"/>
      <c r="P56" s="199"/>
      <c r="Q56" s="199"/>
    </row>
    <row r="57" spans="2:17" ht="30" customHeight="1">
      <c r="B57" s="194"/>
      <c r="C57" s="194"/>
      <c r="D57" s="194"/>
      <c r="E57" s="194"/>
      <c r="F57" s="188" t="s">
        <v>12</v>
      </c>
      <c r="G57" s="188"/>
      <c r="H57" s="188"/>
      <c r="I57" s="192" t="s">
        <v>121</v>
      </c>
      <c r="J57" s="192"/>
      <c r="K57" s="140" t="s">
        <v>13</v>
      </c>
      <c r="L57" s="140" t="s">
        <v>13</v>
      </c>
      <c r="M57" s="192" t="s">
        <v>121</v>
      </c>
      <c r="N57" s="192"/>
      <c r="O57" s="192"/>
      <c r="P57" s="192"/>
      <c r="Q57" s="192"/>
    </row>
    <row r="58" spans="2:17" ht="20.25" customHeight="1">
      <c r="B58" s="189" t="s">
        <v>24</v>
      </c>
      <c r="C58" s="189"/>
      <c r="D58" s="189"/>
      <c r="E58" s="189"/>
      <c r="F58" s="189"/>
      <c r="G58" s="189"/>
      <c r="H58" s="189"/>
      <c r="I58" s="199" t="s">
        <v>364</v>
      </c>
      <c r="J58" s="199"/>
      <c r="K58" s="142" t="s">
        <v>187</v>
      </c>
      <c r="L58" s="142" t="s">
        <v>371</v>
      </c>
      <c r="M58" s="199" t="s">
        <v>373</v>
      </c>
      <c r="N58" s="199"/>
      <c r="O58" s="199"/>
      <c r="P58" s="199"/>
      <c r="Q58" s="199"/>
    </row>
    <row r="59" spans="2:17" ht="34.5" customHeight="1">
      <c r="B59" s="189"/>
      <c r="C59" s="189"/>
      <c r="D59" s="189"/>
      <c r="E59" s="189"/>
      <c r="F59" s="190" t="s">
        <v>12</v>
      </c>
      <c r="G59" s="190"/>
      <c r="H59" s="190"/>
      <c r="I59" s="191" t="s">
        <v>122</v>
      </c>
      <c r="J59" s="191"/>
      <c r="K59" s="143" t="s">
        <v>13</v>
      </c>
      <c r="L59" s="143" t="s">
        <v>13</v>
      </c>
      <c r="M59" s="191" t="s">
        <v>122</v>
      </c>
      <c r="N59" s="191"/>
      <c r="O59" s="191"/>
      <c r="P59" s="191"/>
      <c r="Q59" s="191"/>
    </row>
    <row r="60" spans="2:17" ht="22.5" customHeight="1">
      <c r="B60" s="186" t="s">
        <v>25</v>
      </c>
      <c r="C60" s="186"/>
      <c r="D60" s="186"/>
      <c r="E60" s="186"/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</row>
  </sheetData>
  <sheetProtection/>
  <mergeCells count="216">
    <mergeCell ref="I56:J56"/>
    <mergeCell ref="M56:Q56"/>
    <mergeCell ref="B56:G56"/>
    <mergeCell ref="I57:J57"/>
    <mergeCell ref="M57:Q57"/>
    <mergeCell ref="I58:J58"/>
    <mergeCell ref="M58:Q58"/>
    <mergeCell ref="B57:E57"/>
    <mergeCell ref="D52:E52"/>
    <mergeCell ref="F52:H52"/>
    <mergeCell ref="D53:E53"/>
    <mergeCell ref="F53:H53"/>
    <mergeCell ref="I55:J55"/>
    <mergeCell ref="M55:Q55"/>
    <mergeCell ref="I53:J53"/>
    <mergeCell ref="M53:Q53"/>
    <mergeCell ref="D54:E54"/>
    <mergeCell ref="F54:H54"/>
    <mergeCell ref="I54:J54"/>
    <mergeCell ref="M54:Q54"/>
    <mergeCell ref="M51:Q51"/>
    <mergeCell ref="I48:J48"/>
    <mergeCell ref="M48:Q48"/>
    <mergeCell ref="D47:E47"/>
    <mergeCell ref="F47:H47"/>
    <mergeCell ref="B48:G48"/>
    <mergeCell ref="B49:E49"/>
    <mergeCell ref="D51:E51"/>
    <mergeCell ref="D36:E36"/>
    <mergeCell ref="D37:E37"/>
    <mergeCell ref="F37:H37"/>
    <mergeCell ref="I37:J37"/>
    <mergeCell ref="M37:Q37"/>
    <mergeCell ref="F36:H36"/>
    <mergeCell ref="I36:J36"/>
    <mergeCell ref="M36:Q36"/>
    <mergeCell ref="F23:H23"/>
    <mergeCell ref="I22:J22"/>
    <mergeCell ref="I6:J6"/>
    <mergeCell ref="M6:Q6"/>
    <mergeCell ref="F6:H6"/>
    <mergeCell ref="B7:Q7"/>
    <mergeCell ref="M9:Q9"/>
    <mergeCell ref="I10:J10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F9:H9"/>
    <mergeCell ref="M10:Q10"/>
    <mergeCell ref="I8:J8"/>
    <mergeCell ref="D10:E10"/>
    <mergeCell ref="I9:J9"/>
    <mergeCell ref="F8:H8"/>
    <mergeCell ref="F10:H10"/>
    <mergeCell ref="M8:Q8"/>
    <mergeCell ref="D8:E8"/>
    <mergeCell ref="F11:H11"/>
    <mergeCell ref="I12:J12"/>
    <mergeCell ref="I13:J13"/>
    <mergeCell ref="F12:H12"/>
    <mergeCell ref="I11:J11"/>
    <mergeCell ref="D11:E11"/>
    <mergeCell ref="D12:E12"/>
    <mergeCell ref="D13:E13"/>
    <mergeCell ref="F13:H13"/>
    <mergeCell ref="M13:Q13"/>
    <mergeCell ref="M20:Q20"/>
    <mergeCell ref="I20:J20"/>
    <mergeCell ref="M11:Q11"/>
    <mergeCell ref="I16:J16"/>
    <mergeCell ref="I17:J17"/>
    <mergeCell ref="M14:Q14"/>
    <mergeCell ref="M16:Q16"/>
    <mergeCell ref="D17:E17"/>
    <mergeCell ref="F17:H17"/>
    <mergeCell ref="M17:Q17"/>
    <mergeCell ref="M15:Q15"/>
    <mergeCell ref="I15:J15"/>
    <mergeCell ref="D16:E16"/>
    <mergeCell ref="M25:Q25"/>
    <mergeCell ref="I23:J23"/>
    <mergeCell ref="M23:Q23"/>
    <mergeCell ref="I25:J25"/>
    <mergeCell ref="F16:H16"/>
    <mergeCell ref="F20:H20"/>
    <mergeCell ref="M18:Q18"/>
    <mergeCell ref="I18:J18"/>
    <mergeCell ref="I19:J19"/>
    <mergeCell ref="M19:Q19"/>
    <mergeCell ref="D14:E14"/>
    <mergeCell ref="D15:E15"/>
    <mergeCell ref="F15:H15"/>
    <mergeCell ref="M22:Q22"/>
    <mergeCell ref="D18:E18"/>
    <mergeCell ref="D19:E19"/>
    <mergeCell ref="F19:H19"/>
    <mergeCell ref="F18:H18"/>
    <mergeCell ref="F14:H14"/>
    <mergeCell ref="I14:J14"/>
    <mergeCell ref="I27:J27"/>
    <mergeCell ref="M27:Q27"/>
    <mergeCell ref="F25:H25"/>
    <mergeCell ref="D22:E22"/>
    <mergeCell ref="F22:H22"/>
    <mergeCell ref="D23:E23"/>
    <mergeCell ref="D24:E24"/>
    <mergeCell ref="F24:H24"/>
    <mergeCell ref="I24:J24"/>
    <mergeCell ref="M24:Q24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I34:J34"/>
    <mergeCell ref="M34:Q34"/>
    <mergeCell ref="I35:J35"/>
    <mergeCell ref="M35:Q35"/>
    <mergeCell ref="F34:H34"/>
    <mergeCell ref="D34:E34"/>
    <mergeCell ref="D35:E35"/>
    <mergeCell ref="F35:H35"/>
    <mergeCell ref="F32:H32"/>
    <mergeCell ref="I32:J32"/>
    <mergeCell ref="M32:Q32"/>
    <mergeCell ref="I33:J33"/>
    <mergeCell ref="D20:E20"/>
    <mergeCell ref="D21:E21"/>
    <mergeCell ref="F21:H21"/>
    <mergeCell ref="I21:J21"/>
    <mergeCell ref="M21:Q21"/>
    <mergeCell ref="I30:J30"/>
    <mergeCell ref="D33:E33"/>
    <mergeCell ref="F33:H33"/>
    <mergeCell ref="M33:Q33"/>
    <mergeCell ref="D30:E30"/>
    <mergeCell ref="F30:H30"/>
    <mergeCell ref="D38:E38"/>
    <mergeCell ref="F38:H38"/>
    <mergeCell ref="I38:J38"/>
    <mergeCell ref="M38:Q38"/>
    <mergeCell ref="D32:E32"/>
    <mergeCell ref="F39:H39"/>
    <mergeCell ref="I39:J39"/>
    <mergeCell ref="M39:Q39"/>
    <mergeCell ref="D40:E40"/>
    <mergeCell ref="F40:H40"/>
    <mergeCell ref="I40:J40"/>
    <mergeCell ref="M40:Q40"/>
    <mergeCell ref="D39:E39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I44:J44"/>
    <mergeCell ref="M44:Q44"/>
    <mergeCell ref="D44:E44"/>
    <mergeCell ref="F44:H44"/>
    <mergeCell ref="F45:H45"/>
    <mergeCell ref="I45:J45"/>
    <mergeCell ref="M45:Q45"/>
    <mergeCell ref="I47:J47"/>
    <mergeCell ref="M47:Q47"/>
    <mergeCell ref="D45:E45"/>
    <mergeCell ref="D46:E46"/>
    <mergeCell ref="F46:H46"/>
    <mergeCell ref="I46:J46"/>
    <mergeCell ref="M46:Q46"/>
    <mergeCell ref="F49:H49"/>
    <mergeCell ref="I49:J49"/>
    <mergeCell ref="M49:Q49"/>
    <mergeCell ref="B50:Q50"/>
    <mergeCell ref="D55:E55"/>
    <mergeCell ref="F55:H55"/>
    <mergeCell ref="I52:J52"/>
    <mergeCell ref="M52:Q52"/>
    <mergeCell ref="F51:H51"/>
    <mergeCell ref="I51:J51"/>
    <mergeCell ref="B60:F60"/>
    <mergeCell ref="G60:Q60"/>
    <mergeCell ref="F57:H57"/>
    <mergeCell ref="B58:H58"/>
    <mergeCell ref="B59:E59"/>
    <mergeCell ref="F59:H59"/>
    <mergeCell ref="I59:J59"/>
    <mergeCell ref="M59:Q5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2"/>
  <sheetViews>
    <sheetView showGridLines="0" zoomScalePageLayoutView="0" workbookViewId="0" topLeftCell="A1">
      <selection activeCell="AD3" sqref="AD3"/>
    </sheetView>
  </sheetViews>
  <sheetFormatPr defaultColWidth="9.33203125" defaultRowHeight="11.25"/>
  <cols>
    <col min="1" max="1" width="4.5" style="48" customWidth="1"/>
    <col min="2" max="2" width="5.66015625" style="48" customWidth="1"/>
    <col min="3" max="3" width="5" style="48" customWidth="1"/>
    <col min="4" max="4" width="5.16015625" style="48" customWidth="1"/>
    <col min="5" max="5" width="6.83203125" style="48" customWidth="1"/>
    <col min="6" max="6" width="5.16015625" style="48" customWidth="1"/>
    <col min="7" max="7" width="3.16015625" style="48" customWidth="1"/>
    <col min="8" max="9" width="12" style="48" customWidth="1"/>
    <col min="10" max="10" width="10.83203125" style="48" customWidth="1"/>
    <col min="11" max="12" width="11.33203125" style="48" customWidth="1"/>
    <col min="13" max="13" width="8.66015625" style="48" customWidth="1"/>
    <col min="14" max="14" width="8.83203125" style="48" customWidth="1"/>
    <col min="15" max="15" width="9.16015625" style="48" customWidth="1"/>
    <col min="16" max="16" width="9.33203125" style="48" customWidth="1"/>
    <col min="17" max="17" width="8.66015625" style="48" customWidth="1"/>
    <col min="18" max="18" width="10" style="48" customWidth="1"/>
    <col min="19" max="19" width="9.83203125" style="48" customWidth="1"/>
    <col min="20" max="20" width="4.83203125" style="48" customWidth="1"/>
    <col min="21" max="21" width="4" style="48" customWidth="1"/>
    <col min="22" max="22" width="8.83203125" style="48" customWidth="1"/>
    <col min="23" max="23" width="5.5" style="48" customWidth="1"/>
    <col min="24" max="24" width="2.16015625" style="48" customWidth="1"/>
    <col min="25" max="25" width="1.3359375" style="48" customWidth="1"/>
    <col min="26" max="16384" width="9.33203125" style="48" customWidth="1"/>
  </cols>
  <sheetData>
    <row r="1" spans="1:23" ht="46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9" t="s">
        <v>438</v>
      </c>
      <c r="O1" s="209"/>
      <c r="P1" s="209"/>
      <c r="Q1" s="209"/>
      <c r="R1" s="209"/>
      <c r="S1" s="209"/>
      <c r="T1" s="209"/>
      <c r="U1" s="50"/>
      <c r="V1" s="50"/>
      <c r="W1" s="49"/>
    </row>
    <row r="2" spans="1:23" ht="21.75" customHeight="1">
      <c r="A2" s="210" t="s">
        <v>26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49"/>
    </row>
    <row r="3" ht="6.75" customHeight="1"/>
    <row r="4" spans="1:23" ht="12.75" customHeight="1">
      <c r="A4" s="205" t="s">
        <v>2</v>
      </c>
      <c r="B4" s="205" t="s">
        <v>3</v>
      </c>
      <c r="C4" s="205" t="s">
        <v>118</v>
      </c>
      <c r="D4" s="205" t="s">
        <v>5</v>
      </c>
      <c r="E4" s="205"/>
      <c r="F4" s="205"/>
      <c r="G4" s="205"/>
      <c r="H4" s="205" t="s">
        <v>27</v>
      </c>
      <c r="I4" s="205" t="s">
        <v>28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2.75" customHeight="1">
      <c r="A5" s="205"/>
      <c r="B5" s="205"/>
      <c r="C5" s="205"/>
      <c r="D5" s="205"/>
      <c r="E5" s="205"/>
      <c r="F5" s="205"/>
      <c r="G5" s="205"/>
      <c r="H5" s="205"/>
      <c r="I5" s="205" t="s">
        <v>29</v>
      </c>
      <c r="J5" s="205" t="s">
        <v>30</v>
      </c>
      <c r="K5" s="205"/>
      <c r="L5" s="205"/>
      <c r="M5" s="205"/>
      <c r="N5" s="205"/>
      <c r="O5" s="205"/>
      <c r="P5" s="205"/>
      <c r="Q5" s="205"/>
      <c r="R5" s="205" t="s">
        <v>31</v>
      </c>
      <c r="S5" s="205" t="s">
        <v>30</v>
      </c>
      <c r="T5" s="205"/>
      <c r="U5" s="205"/>
      <c r="V5" s="205"/>
      <c r="W5" s="205"/>
    </row>
    <row r="6" spans="1:23" ht="12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 t="s">
        <v>72</v>
      </c>
      <c r="K6" s="205" t="s">
        <v>30</v>
      </c>
      <c r="L6" s="205"/>
      <c r="M6" s="205" t="s">
        <v>32</v>
      </c>
      <c r="N6" s="205" t="s">
        <v>33</v>
      </c>
      <c r="O6" s="205" t="s">
        <v>34</v>
      </c>
      <c r="P6" s="205" t="s">
        <v>35</v>
      </c>
      <c r="Q6" s="205" t="s">
        <v>36</v>
      </c>
      <c r="R6" s="205"/>
      <c r="S6" s="205" t="s">
        <v>37</v>
      </c>
      <c r="T6" s="205" t="s">
        <v>38</v>
      </c>
      <c r="U6" s="205"/>
      <c r="V6" s="205" t="s">
        <v>39</v>
      </c>
      <c r="W6" s="205" t="s">
        <v>40</v>
      </c>
    </row>
    <row r="7" spans="1:23" ht="61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144" t="s">
        <v>41</v>
      </c>
      <c r="L7" s="144" t="s">
        <v>73</v>
      </c>
      <c r="M7" s="205"/>
      <c r="N7" s="205"/>
      <c r="O7" s="205"/>
      <c r="P7" s="205"/>
      <c r="Q7" s="205"/>
      <c r="R7" s="205"/>
      <c r="S7" s="205"/>
      <c r="T7" s="205" t="s">
        <v>42</v>
      </c>
      <c r="U7" s="205"/>
      <c r="V7" s="205"/>
      <c r="W7" s="205"/>
    </row>
    <row r="8" spans="1:23" ht="8.25">
      <c r="A8" s="183" t="s">
        <v>6</v>
      </c>
      <c r="B8" s="183" t="s">
        <v>7</v>
      </c>
      <c r="C8" s="183" t="s">
        <v>8</v>
      </c>
      <c r="D8" s="206" t="s">
        <v>9</v>
      </c>
      <c r="E8" s="208"/>
      <c r="F8" s="208"/>
      <c r="G8" s="207"/>
      <c r="H8" s="183" t="s">
        <v>10</v>
      </c>
      <c r="I8" s="183" t="s">
        <v>53</v>
      </c>
      <c r="J8" s="183" t="s">
        <v>54</v>
      </c>
      <c r="K8" s="183" t="s">
        <v>55</v>
      </c>
      <c r="L8" s="183" t="s">
        <v>56</v>
      </c>
      <c r="M8" s="183" t="s">
        <v>57</v>
      </c>
      <c r="N8" s="183" t="s">
        <v>58</v>
      </c>
      <c r="O8" s="183" t="s">
        <v>59</v>
      </c>
      <c r="P8" s="183" t="s">
        <v>60</v>
      </c>
      <c r="Q8" s="183" t="s">
        <v>61</v>
      </c>
      <c r="R8" s="183" t="s">
        <v>62</v>
      </c>
      <c r="S8" s="183" t="s">
        <v>63</v>
      </c>
      <c r="T8" s="206" t="s">
        <v>64</v>
      </c>
      <c r="U8" s="207"/>
      <c r="V8" s="183" t="s">
        <v>65</v>
      </c>
      <c r="W8" s="183" t="s">
        <v>66</v>
      </c>
    </row>
    <row r="9" spans="1:23" ht="12.75" customHeight="1">
      <c r="A9" s="205" t="s">
        <v>133</v>
      </c>
      <c r="B9" s="205" t="s">
        <v>52</v>
      </c>
      <c r="C9" s="205" t="s">
        <v>52</v>
      </c>
      <c r="D9" s="202" t="s">
        <v>134</v>
      </c>
      <c r="E9" s="202"/>
      <c r="F9" s="202" t="s">
        <v>67</v>
      </c>
      <c r="G9" s="202"/>
      <c r="H9" s="184">
        <v>137500</v>
      </c>
      <c r="I9" s="184">
        <v>137500</v>
      </c>
      <c r="J9" s="184">
        <v>37500</v>
      </c>
      <c r="K9" s="184">
        <v>0</v>
      </c>
      <c r="L9" s="184">
        <v>37500</v>
      </c>
      <c r="M9" s="184">
        <v>0</v>
      </c>
      <c r="N9" s="184">
        <v>100000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204">
        <v>0</v>
      </c>
      <c r="U9" s="204"/>
      <c r="V9" s="184">
        <v>0</v>
      </c>
      <c r="W9" s="184">
        <v>0</v>
      </c>
    </row>
    <row r="10" spans="1:23" ht="12.75" customHeight="1">
      <c r="A10" s="205"/>
      <c r="B10" s="205"/>
      <c r="C10" s="205"/>
      <c r="D10" s="202"/>
      <c r="E10" s="202"/>
      <c r="F10" s="202" t="s">
        <v>68</v>
      </c>
      <c r="G10" s="202"/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204">
        <v>0</v>
      </c>
      <c r="U10" s="204"/>
      <c r="V10" s="184">
        <v>0</v>
      </c>
      <c r="W10" s="184">
        <v>0</v>
      </c>
    </row>
    <row r="11" spans="1:23" ht="12.75" customHeight="1">
      <c r="A11" s="205"/>
      <c r="B11" s="205"/>
      <c r="C11" s="205"/>
      <c r="D11" s="202"/>
      <c r="E11" s="202"/>
      <c r="F11" s="202" t="s">
        <v>69</v>
      </c>
      <c r="G11" s="202"/>
      <c r="H11" s="184">
        <v>5157</v>
      </c>
      <c r="I11" s="184">
        <v>5157</v>
      </c>
      <c r="J11" s="184">
        <v>0</v>
      </c>
      <c r="K11" s="184">
        <v>0</v>
      </c>
      <c r="L11" s="184">
        <v>0</v>
      </c>
      <c r="M11" s="184">
        <v>0</v>
      </c>
      <c r="N11" s="184">
        <v>5157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204">
        <v>0</v>
      </c>
      <c r="U11" s="204"/>
      <c r="V11" s="184">
        <v>0</v>
      </c>
      <c r="W11" s="184">
        <v>0</v>
      </c>
    </row>
    <row r="12" spans="1:23" ht="12.75" customHeight="1">
      <c r="A12" s="205"/>
      <c r="B12" s="205"/>
      <c r="C12" s="205"/>
      <c r="D12" s="202"/>
      <c r="E12" s="202"/>
      <c r="F12" s="202" t="s">
        <v>70</v>
      </c>
      <c r="G12" s="202"/>
      <c r="H12" s="184">
        <v>142657</v>
      </c>
      <c r="I12" s="184">
        <v>142657</v>
      </c>
      <c r="J12" s="184">
        <v>37500</v>
      </c>
      <c r="K12" s="184">
        <v>0</v>
      </c>
      <c r="L12" s="184">
        <v>37500</v>
      </c>
      <c r="M12" s="184">
        <v>0</v>
      </c>
      <c r="N12" s="184">
        <v>105157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204">
        <v>0</v>
      </c>
      <c r="U12" s="204"/>
      <c r="V12" s="184">
        <v>0</v>
      </c>
      <c r="W12" s="184">
        <v>0</v>
      </c>
    </row>
    <row r="13" spans="1:23" ht="12.75" customHeight="1">
      <c r="A13" s="205" t="s">
        <v>52</v>
      </c>
      <c r="B13" s="205" t="s">
        <v>138</v>
      </c>
      <c r="C13" s="205" t="s">
        <v>52</v>
      </c>
      <c r="D13" s="202" t="s">
        <v>139</v>
      </c>
      <c r="E13" s="202"/>
      <c r="F13" s="202" t="s">
        <v>67</v>
      </c>
      <c r="G13" s="202"/>
      <c r="H13" s="184">
        <v>105000</v>
      </c>
      <c r="I13" s="184">
        <v>105000</v>
      </c>
      <c r="J13" s="184">
        <v>5000</v>
      </c>
      <c r="K13" s="184">
        <v>0</v>
      </c>
      <c r="L13" s="184">
        <v>5000</v>
      </c>
      <c r="M13" s="184">
        <v>0</v>
      </c>
      <c r="N13" s="184">
        <v>100000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204">
        <v>0</v>
      </c>
      <c r="U13" s="204"/>
      <c r="V13" s="184">
        <v>0</v>
      </c>
      <c r="W13" s="184">
        <v>0</v>
      </c>
    </row>
    <row r="14" spans="1:23" ht="12.75" customHeight="1">
      <c r="A14" s="205"/>
      <c r="B14" s="205"/>
      <c r="C14" s="205"/>
      <c r="D14" s="202"/>
      <c r="E14" s="202"/>
      <c r="F14" s="202" t="s">
        <v>68</v>
      </c>
      <c r="G14" s="202"/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204">
        <v>0</v>
      </c>
      <c r="U14" s="204"/>
      <c r="V14" s="184">
        <v>0</v>
      </c>
      <c r="W14" s="184">
        <v>0</v>
      </c>
    </row>
    <row r="15" spans="1:23" ht="12.75" customHeight="1">
      <c r="A15" s="205"/>
      <c r="B15" s="205"/>
      <c r="C15" s="205"/>
      <c r="D15" s="202"/>
      <c r="E15" s="202"/>
      <c r="F15" s="202" t="s">
        <v>69</v>
      </c>
      <c r="G15" s="202"/>
      <c r="H15" s="184">
        <v>5157</v>
      </c>
      <c r="I15" s="184">
        <v>5157</v>
      </c>
      <c r="J15" s="184">
        <v>0</v>
      </c>
      <c r="K15" s="184">
        <v>0</v>
      </c>
      <c r="L15" s="184">
        <v>0</v>
      </c>
      <c r="M15" s="184">
        <v>0</v>
      </c>
      <c r="N15" s="184">
        <v>5157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204">
        <v>0</v>
      </c>
      <c r="U15" s="204"/>
      <c r="V15" s="184">
        <v>0</v>
      </c>
      <c r="W15" s="184">
        <v>0</v>
      </c>
    </row>
    <row r="16" spans="1:23" ht="12.75" customHeight="1">
      <c r="A16" s="205"/>
      <c r="B16" s="205"/>
      <c r="C16" s="205"/>
      <c r="D16" s="202"/>
      <c r="E16" s="202"/>
      <c r="F16" s="202" t="s">
        <v>70</v>
      </c>
      <c r="G16" s="202"/>
      <c r="H16" s="184">
        <v>110157</v>
      </c>
      <c r="I16" s="184">
        <v>110157</v>
      </c>
      <c r="J16" s="184">
        <v>5000</v>
      </c>
      <c r="K16" s="184">
        <v>0</v>
      </c>
      <c r="L16" s="184">
        <v>5000</v>
      </c>
      <c r="M16" s="184">
        <v>0</v>
      </c>
      <c r="N16" s="184">
        <v>105157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204">
        <v>0</v>
      </c>
      <c r="U16" s="204"/>
      <c r="V16" s="184">
        <v>0</v>
      </c>
      <c r="W16" s="184">
        <v>0</v>
      </c>
    </row>
    <row r="17" spans="1:23" ht="12.75" customHeight="1">
      <c r="A17" s="205" t="s">
        <v>430</v>
      </c>
      <c r="B17" s="205" t="s">
        <v>52</v>
      </c>
      <c r="C17" s="205" t="s">
        <v>52</v>
      </c>
      <c r="D17" s="202" t="s">
        <v>431</v>
      </c>
      <c r="E17" s="202"/>
      <c r="F17" s="202" t="s">
        <v>67</v>
      </c>
      <c r="G17" s="202"/>
      <c r="H17" s="184">
        <v>13427222</v>
      </c>
      <c r="I17" s="184">
        <v>6248806</v>
      </c>
      <c r="J17" s="184">
        <v>5798806</v>
      </c>
      <c r="K17" s="184">
        <v>2041</v>
      </c>
      <c r="L17" s="184">
        <v>5796765</v>
      </c>
      <c r="M17" s="184">
        <v>450000</v>
      </c>
      <c r="N17" s="184">
        <v>0</v>
      </c>
      <c r="O17" s="184">
        <v>0</v>
      </c>
      <c r="P17" s="184">
        <v>0</v>
      </c>
      <c r="Q17" s="184">
        <v>0</v>
      </c>
      <c r="R17" s="184">
        <v>7178416</v>
      </c>
      <c r="S17" s="184">
        <v>7178416</v>
      </c>
      <c r="T17" s="204">
        <v>1573695</v>
      </c>
      <c r="U17" s="204"/>
      <c r="V17" s="184">
        <v>0</v>
      </c>
      <c r="W17" s="184">
        <v>0</v>
      </c>
    </row>
    <row r="18" spans="1:23" ht="12.75" customHeight="1">
      <c r="A18" s="205"/>
      <c r="B18" s="205"/>
      <c r="C18" s="205"/>
      <c r="D18" s="202"/>
      <c r="E18" s="202"/>
      <c r="F18" s="202" t="s">
        <v>68</v>
      </c>
      <c r="G18" s="202"/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204">
        <v>0</v>
      </c>
      <c r="U18" s="204"/>
      <c r="V18" s="184">
        <v>0</v>
      </c>
      <c r="W18" s="184">
        <v>0</v>
      </c>
    </row>
    <row r="19" spans="1:23" ht="12.75" customHeight="1">
      <c r="A19" s="205"/>
      <c r="B19" s="205"/>
      <c r="C19" s="205"/>
      <c r="D19" s="202"/>
      <c r="E19" s="202"/>
      <c r="F19" s="202" t="s">
        <v>69</v>
      </c>
      <c r="G19" s="202"/>
      <c r="H19" s="184">
        <v>594203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594203</v>
      </c>
      <c r="S19" s="184">
        <v>594203</v>
      </c>
      <c r="T19" s="204">
        <v>0</v>
      </c>
      <c r="U19" s="204"/>
      <c r="V19" s="184">
        <v>0</v>
      </c>
      <c r="W19" s="184">
        <v>0</v>
      </c>
    </row>
    <row r="20" spans="1:23" ht="12.75" customHeight="1">
      <c r="A20" s="205"/>
      <c r="B20" s="205"/>
      <c r="C20" s="205"/>
      <c r="D20" s="202"/>
      <c r="E20" s="202"/>
      <c r="F20" s="202" t="s">
        <v>70</v>
      </c>
      <c r="G20" s="202"/>
      <c r="H20" s="184">
        <v>14021425</v>
      </c>
      <c r="I20" s="184">
        <v>6248806</v>
      </c>
      <c r="J20" s="184">
        <v>5798806</v>
      </c>
      <c r="K20" s="184">
        <v>2041</v>
      </c>
      <c r="L20" s="184">
        <v>5796765</v>
      </c>
      <c r="M20" s="184">
        <v>450000</v>
      </c>
      <c r="N20" s="184">
        <v>0</v>
      </c>
      <c r="O20" s="184">
        <v>0</v>
      </c>
      <c r="P20" s="184">
        <v>0</v>
      </c>
      <c r="Q20" s="184">
        <v>0</v>
      </c>
      <c r="R20" s="184">
        <v>7772619</v>
      </c>
      <c r="S20" s="184">
        <v>7772619</v>
      </c>
      <c r="T20" s="204">
        <v>1573695</v>
      </c>
      <c r="U20" s="204"/>
      <c r="V20" s="184">
        <v>0</v>
      </c>
      <c r="W20" s="184">
        <v>0</v>
      </c>
    </row>
    <row r="21" spans="1:23" ht="12.75" customHeight="1">
      <c r="A21" s="205" t="s">
        <v>52</v>
      </c>
      <c r="B21" s="205" t="s">
        <v>432</v>
      </c>
      <c r="C21" s="205" t="s">
        <v>52</v>
      </c>
      <c r="D21" s="202" t="s">
        <v>433</v>
      </c>
      <c r="E21" s="202"/>
      <c r="F21" s="202" t="s">
        <v>67</v>
      </c>
      <c r="G21" s="202"/>
      <c r="H21" s="184">
        <v>10409981</v>
      </c>
      <c r="I21" s="184">
        <v>3231565</v>
      </c>
      <c r="J21" s="184">
        <v>3231565</v>
      </c>
      <c r="K21" s="184">
        <v>0</v>
      </c>
      <c r="L21" s="184">
        <v>3231565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7178416</v>
      </c>
      <c r="S21" s="184">
        <v>7178416</v>
      </c>
      <c r="T21" s="204">
        <v>1573695</v>
      </c>
      <c r="U21" s="204"/>
      <c r="V21" s="184">
        <v>0</v>
      </c>
      <c r="W21" s="184">
        <v>0</v>
      </c>
    </row>
    <row r="22" spans="1:23" ht="12.75" customHeight="1">
      <c r="A22" s="205"/>
      <c r="B22" s="205"/>
      <c r="C22" s="205"/>
      <c r="D22" s="202"/>
      <c r="E22" s="202"/>
      <c r="F22" s="202" t="s">
        <v>68</v>
      </c>
      <c r="G22" s="202"/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204">
        <v>0</v>
      </c>
      <c r="U22" s="204"/>
      <c r="V22" s="184">
        <v>0</v>
      </c>
      <c r="W22" s="184">
        <v>0</v>
      </c>
    </row>
    <row r="23" spans="1:23" ht="12.75" customHeight="1">
      <c r="A23" s="205"/>
      <c r="B23" s="205"/>
      <c r="C23" s="205"/>
      <c r="D23" s="202"/>
      <c r="E23" s="202"/>
      <c r="F23" s="202" t="s">
        <v>69</v>
      </c>
      <c r="G23" s="202"/>
      <c r="H23" s="184">
        <v>594203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594203</v>
      </c>
      <c r="S23" s="184">
        <v>594203</v>
      </c>
      <c r="T23" s="204">
        <v>0</v>
      </c>
      <c r="U23" s="204"/>
      <c r="V23" s="184">
        <v>0</v>
      </c>
      <c r="W23" s="184">
        <v>0</v>
      </c>
    </row>
    <row r="24" spans="1:23" ht="12.75" customHeight="1">
      <c r="A24" s="205"/>
      <c r="B24" s="205"/>
      <c r="C24" s="205"/>
      <c r="D24" s="202"/>
      <c r="E24" s="202"/>
      <c r="F24" s="202" t="s">
        <v>70</v>
      </c>
      <c r="G24" s="202"/>
      <c r="H24" s="184">
        <v>11004184</v>
      </c>
      <c r="I24" s="184">
        <v>3231565</v>
      </c>
      <c r="J24" s="184">
        <v>3231565</v>
      </c>
      <c r="K24" s="184">
        <v>0</v>
      </c>
      <c r="L24" s="184">
        <v>3231565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7772619</v>
      </c>
      <c r="S24" s="184">
        <v>7772619</v>
      </c>
      <c r="T24" s="204">
        <v>1573695</v>
      </c>
      <c r="U24" s="204"/>
      <c r="V24" s="184">
        <v>0</v>
      </c>
      <c r="W24" s="184">
        <v>0</v>
      </c>
    </row>
    <row r="25" spans="1:23" ht="12.75" customHeight="1">
      <c r="A25" s="205" t="s">
        <v>365</v>
      </c>
      <c r="B25" s="205" t="s">
        <v>52</v>
      </c>
      <c r="C25" s="205" t="s">
        <v>52</v>
      </c>
      <c r="D25" s="202" t="s">
        <v>366</v>
      </c>
      <c r="E25" s="202"/>
      <c r="F25" s="202" t="s">
        <v>67</v>
      </c>
      <c r="G25" s="202"/>
      <c r="H25" s="184">
        <v>16553999</v>
      </c>
      <c r="I25" s="184">
        <v>15553662</v>
      </c>
      <c r="J25" s="184">
        <v>15006662</v>
      </c>
      <c r="K25" s="184">
        <v>11200447</v>
      </c>
      <c r="L25" s="184">
        <v>3806215</v>
      </c>
      <c r="M25" s="184">
        <v>0</v>
      </c>
      <c r="N25" s="184">
        <v>547000</v>
      </c>
      <c r="O25" s="184">
        <v>0</v>
      </c>
      <c r="P25" s="184">
        <v>0</v>
      </c>
      <c r="Q25" s="184">
        <v>0</v>
      </c>
      <c r="R25" s="184">
        <v>1000337</v>
      </c>
      <c r="S25" s="184">
        <v>1000337</v>
      </c>
      <c r="T25" s="204">
        <v>0</v>
      </c>
      <c r="U25" s="204"/>
      <c r="V25" s="184">
        <v>0</v>
      </c>
      <c r="W25" s="184">
        <v>0</v>
      </c>
    </row>
    <row r="26" spans="1:23" ht="12.75" customHeight="1">
      <c r="A26" s="205"/>
      <c r="B26" s="205"/>
      <c r="C26" s="205"/>
      <c r="D26" s="202"/>
      <c r="E26" s="202"/>
      <c r="F26" s="202" t="s">
        <v>68</v>
      </c>
      <c r="G26" s="202"/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204">
        <v>0</v>
      </c>
      <c r="U26" s="204"/>
      <c r="V26" s="184">
        <v>0</v>
      </c>
      <c r="W26" s="184">
        <v>0</v>
      </c>
    </row>
    <row r="27" spans="1:23" ht="12.75" customHeight="1">
      <c r="A27" s="205"/>
      <c r="B27" s="205"/>
      <c r="C27" s="205"/>
      <c r="D27" s="202"/>
      <c r="E27" s="202"/>
      <c r="F27" s="202" t="s">
        <v>69</v>
      </c>
      <c r="G27" s="202"/>
      <c r="H27" s="184">
        <v>1124576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1124576</v>
      </c>
      <c r="S27" s="184">
        <v>1124576</v>
      </c>
      <c r="T27" s="204">
        <v>0</v>
      </c>
      <c r="U27" s="204"/>
      <c r="V27" s="184">
        <v>0</v>
      </c>
      <c r="W27" s="184">
        <v>0</v>
      </c>
    </row>
    <row r="28" spans="1:23" ht="12.75" customHeight="1">
      <c r="A28" s="205"/>
      <c r="B28" s="205"/>
      <c r="C28" s="205"/>
      <c r="D28" s="202"/>
      <c r="E28" s="202"/>
      <c r="F28" s="202" t="s">
        <v>70</v>
      </c>
      <c r="G28" s="202"/>
      <c r="H28" s="184">
        <v>17678575</v>
      </c>
      <c r="I28" s="184">
        <v>15553662</v>
      </c>
      <c r="J28" s="184">
        <v>15006662</v>
      </c>
      <c r="K28" s="184">
        <v>11200447</v>
      </c>
      <c r="L28" s="184">
        <v>3806215</v>
      </c>
      <c r="M28" s="184">
        <v>0</v>
      </c>
      <c r="N28" s="184">
        <v>547000</v>
      </c>
      <c r="O28" s="184">
        <v>0</v>
      </c>
      <c r="P28" s="184">
        <v>0</v>
      </c>
      <c r="Q28" s="184">
        <v>0</v>
      </c>
      <c r="R28" s="184">
        <v>2124913</v>
      </c>
      <c r="S28" s="184">
        <v>2124913</v>
      </c>
      <c r="T28" s="204">
        <v>0</v>
      </c>
      <c r="U28" s="204"/>
      <c r="V28" s="184">
        <v>0</v>
      </c>
      <c r="W28" s="184">
        <v>0</v>
      </c>
    </row>
    <row r="29" spans="1:23" ht="12.75" customHeight="1">
      <c r="A29" s="205" t="s">
        <v>52</v>
      </c>
      <c r="B29" s="205" t="s">
        <v>367</v>
      </c>
      <c r="C29" s="205" t="s">
        <v>52</v>
      </c>
      <c r="D29" s="202" t="s">
        <v>368</v>
      </c>
      <c r="E29" s="202"/>
      <c r="F29" s="202" t="s">
        <v>67</v>
      </c>
      <c r="G29" s="202"/>
      <c r="H29" s="184">
        <v>14498474</v>
      </c>
      <c r="I29" s="184">
        <v>13498137</v>
      </c>
      <c r="J29" s="184">
        <v>13451137</v>
      </c>
      <c r="K29" s="184">
        <v>11200447</v>
      </c>
      <c r="L29" s="184">
        <v>2250690</v>
      </c>
      <c r="M29" s="184">
        <v>0</v>
      </c>
      <c r="N29" s="184">
        <v>47000</v>
      </c>
      <c r="O29" s="184">
        <v>0</v>
      </c>
      <c r="P29" s="184">
        <v>0</v>
      </c>
      <c r="Q29" s="184">
        <v>0</v>
      </c>
      <c r="R29" s="184">
        <v>1000337</v>
      </c>
      <c r="S29" s="184">
        <v>1000337</v>
      </c>
      <c r="T29" s="204">
        <v>0</v>
      </c>
      <c r="U29" s="204"/>
      <c r="V29" s="184">
        <v>0</v>
      </c>
      <c r="W29" s="184">
        <v>0</v>
      </c>
    </row>
    <row r="30" spans="1:23" ht="12.75" customHeight="1">
      <c r="A30" s="205"/>
      <c r="B30" s="205"/>
      <c r="C30" s="205"/>
      <c r="D30" s="202"/>
      <c r="E30" s="202"/>
      <c r="F30" s="202" t="s">
        <v>68</v>
      </c>
      <c r="G30" s="202"/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204">
        <v>0</v>
      </c>
      <c r="U30" s="204"/>
      <c r="V30" s="184">
        <v>0</v>
      </c>
      <c r="W30" s="184">
        <v>0</v>
      </c>
    </row>
    <row r="31" spans="1:23" ht="12.75" customHeight="1">
      <c r="A31" s="205"/>
      <c r="B31" s="205"/>
      <c r="C31" s="205"/>
      <c r="D31" s="202"/>
      <c r="E31" s="202"/>
      <c r="F31" s="202" t="s">
        <v>69</v>
      </c>
      <c r="G31" s="202"/>
      <c r="H31" s="184">
        <v>1124576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1124576</v>
      </c>
      <c r="S31" s="184">
        <v>1124576</v>
      </c>
      <c r="T31" s="204">
        <v>0</v>
      </c>
      <c r="U31" s="204"/>
      <c r="V31" s="184">
        <v>0</v>
      </c>
      <c r="W31" s="184">
        <v>0</v>
      </c>
    </row>
    <row r="32" spans="1:23" ht="12.75" customHeight="1">
      <c r="A32" s="205"/>
      <c r="B32" s="205"/>
      <c r="C32" s="205"/>
      <c r="D32" s="202"/>
      <c r="E32" s="202"/>
      <c r="F32" s="202" t="s">
        <v>70</v>
      </c>
      <c r="G32" s="202"/>
      <c r="H32" s="184">
        <v>15623050</v>
      </c>
      <c r="I32" s="184">
        <v>13498137</v>
      </c>
      <c r="J32" s="184">
        <v>13451137</v>
      </c>
      <c r="K32" s="184">
        <v>11200447</v>
      </c>
      <c r="L32" s="184">
        <v>2250690</v>
      </c>
      <c r="M32" s="184">
        <v>0</v>
      </c>
      <c r="N32" s="184">
        <v>47000</v>
      </c>
      <c r="O32" s="184">
        <v>0</v>
      </c>
      <c r="P32" s="184">
        <v>0</v>
      </c>
      <c r="Q32" s="184">
        <v>0</v>
      </c>
      <c r="R32" s="184">
        <v>2124913</v>
      </c>
      <c r="S32" s="184">
        <v>2124913</v>
      </c>
      <c r="T32" s="204">
        <v>0</v>
      </c>
      <c r="U32" s="204"/>
      <c r="V32" s="184">
        <v>0</v>
      </c>
      <c r="W32" s="184">
        <v>0</v>
      </c>
    </row>
    <row r="33" spans="1:23" ht="12.75" customHeight="1">
      <c r="A33" s="205" t="s">
        <v>160</v>
      </c>
      <c r="B33" s="205" t="s">
        <v>52</v>
      </c>
      <c r="C33" s="205" t="s">
        <v>52</v>
      </c>
      <c r="D33" s="202" t="s">
        <v>161</v>
      </c>
      <c r="E33" s="202"/>
      <c r="F33" s="202" t="s">
        <v>67</v>
      </c>
      <c r="G33" s="202"/>
      <c r="H33" s="184">
        <v>5871044</v>
      </c>
      <c r="I33" s="184">
        <v>5811044</v>
      </c>
      <c r="J33" s="184">
        <v>5616444</v>
      </c>
      <c r="K33" s="184">
        <v>5071271</v>
      </c>
      <c r="L33" s="184">
        <v>545173</v>
      </c>
      <c r="M33" s="184">
        <v>0</v>
      </c>
      <c r="N33" s="184">
        <v>194600</v>
      </c>
      <c r="O33" s="184">
        <v>0</v>
      </c>
      <c r="P33" s="184">
        <v>0</v>
      </c>
      <c r="Q33" s="184">
        <v>0</v>
      </c>
      <c r="R33" s="184">
        <v>60000</v>
      </c>
      <c r="S33" s="184">
        <v>60000</v>
      </c>
      <c r="T33" s="204">
        <v>0</v>
      </c>
      <c r="U33" s="204"/>
      <c r="V33" s="184">
        <v>0</v>
      </c>
      <c r="W33" s="184">
        <v>0</v>
      </c>
    </row>
    <row r="34" spans="1:23" ht="12.75" customHeight="1">
      <c r="A34" s="205"/>
      <c r="B34" s="205"/>
      <c r="C34" s="205"/>
      <c r="D34" s="202"/>
      <c r="E34" s="202"/>
      <c r="F34" s="202" t="s">
        <v>68</v>
      </c>
      <c r="G34" s="202"/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204">
        <v>0</v>
      </c>
      <c r="U34" s="204"/>
      <c r="V34" s="184">
        <v>0</v>
      </c>
      <c r="W34" s="184">
        <v>0</v>
      </c>
    </row>
    <row r="35" spans="1:23" ht="12.75" customHeight="1">
      <c r="A35" s="205"/>
      <c r="B35" s="205"/>
      <c r="C35" s="205"/>
      <c r="D35" s="202"/>
      <c r="E35" s="202"/>
      <c r="F35" s="202" t="s">
        <v>69</v>
      </c>
      <c r="G35" s="202"/>
      <c r="H35" s="184">
        <v>32863</v>
      </c>
      <c r="I35" s="184">
        <v>32863</v>
      </c>
      <c r="J35" s="184">
        <v>32863</v>
      </c>
      <c r="K35" s="184">
        <v>32863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204">
        <v>0</v>
      </c>
      <c r="U35" s="204"/>
      <c r="V35" s="184">
        <v>0</v>
      </c>
      <c r="W35" s="184">
        <v>0</v>
      </c>
    </row>
    <row r="36" spans="1:23" ht="12.75" customHeight="1">
      <c r="A36" s="205"/>
      <c r="B36" s="205"/>
      <c r="C36" s="205"/>
      <c r="D36" s="202"/>
      <c r="E36" s="202"/>
      <c r="F36" s="202" t="s">
        <v>70</v>
      </c>
      <c r="G36" s="202"/>
      <c r="H36" s="184">
        <v>5903907</v>
      </c>
      <c r="I36" s="184">
        <v>5843907</v>
      </c>
      <c r="J36" s="184">
        <v>5649307</v>
      </c>
      <c r="K36" s="184">
        <v>5104134</v>
      </c>
      <c r="L36" s="184">
        <v>545173</v>
      </c>
      <c r="M36" s="184">
        <v>0</v>
      </c>
      <c r="N36" s="184">
        <v>194600</v>
      </c>
      <c r="O36" s="184">
        <v>0</v>
      </c>
      <c r="P36" s="184">
        <v>0</v>
      </c>
      <c r="Q36" s="184">
        <v>0</v>
      </c>
      <c r="R36" s="184">
        <v>60000</v>
      </c>
      <c r="S36" s="184">
        <v>60000</v>
      </c>
      <c r="T36" s="204">
        <v>0</v>
      </c>
      <c r="U36" s="204"/>
      <c r="V36" s="184">
        <v>0</v>
      </c>
      <c r="W36" s="184">
        <v>0</v>
      </c>
    </row>
    <row r="37" spans="1:23" ht="12.75" customHeight="1">
      <c r="A37" s="205" t="s">
        <v>52</v>
      </c>
      <c r="B37" s="205" t="s">
        <v>163</v>
      </c>
      <c r="C37" s="205" t="s">
        <v>52</v>
      </c>
      <c r="D37" s="202" t="s">
        <v>164</v>
      </c>
      <c r="E37" s="202"/>
      <c r="F37" s="202" t="s">
        <v>67</v>
      </c>
      <c r="G37" s="202"/>
      <c r="H37" s="184">
        <v>5576044</v>
      </c>
      <c r="I37" s="184">
        <v>5576044</v>
      </c>
      <c r="J37" s="184">
        <v>5391444</v>
      </c>
      <c r="K37" s="184">
        <v>5071271</v>
      </c>
      <c r="L37" s="184">
        <v>320173</v>
      </c>
      <c r="M37" s="184">
        <v>0</v>
      </c>
      <c r="N37" s="184">
        <v>184600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204">
        <v>0</v>
      </c>
      <c r="U37" s="204"/>
      <c r="V37" s="184">
        <v>0</v>
      </c>
      <c r="W37" s="184">
        <v>0</v>
      </c>
    </row>
    <row r="38" spans="1:23" ht="12.75" customHeight="1">
      <c r="A38" s="205"/>
      <c r="B38" s="205"/>
      <c r="C38" s="205"/>
      <c r="D38" s="202"/>
      <c r="E38" s="202"/>
      <c r="F38" s="202" t="s">
        <v>68</v>
      </c>
      <c r="G38" s="202"/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204">
        <v>0</v>
      </c>
      <c r="U38" s="204"/>
      <c r="V38" s="184">
        <v>0</v>
      </c>
      <c r="W38" s="184">
        <v>0</v>
      </c>
    </row>
    <row r="39" spans="1:23" ht="12.75" customHeight="1">
      <c r="A39" s="205"/>
      <c r="B39" s="205"/>
      <c r="C39" s="205"/>
      <c r="D39" s="202"/>
      <c r="E39" s="202"/>
      <c r="F39" s="202" t="s">
        <v>69</v>
      </c>
      <c r="G39" s="202"/>
      <c r="H39" s="184">
        <v>32863</v>
      </c>
      <c r="I39" s="184">
        <v>32863</v>
      </c>
      <c r="J39" s="184">
        <v>32863</v>
      </c>
      <c r="K39" s="184">
        <v>32863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204">
        <v>0</v>
      </c>
      <c r="U39" s="204"/>
      <c r="V39" s="184">
        <v>0</v>
      </c>
      <c r="W39" s="184">
        <v>0</v>
      </c>
    </row>
    <row r="40" spans="1:23" ht="12.75" customHeight="1">
      <c r="A40" s="205"/>
      <c r="B40" s="205"/>
      <c r="C40" s="205"/>
      <c r="D40" s="202"/>
      <c r="E40" s="202"/>
      <c r="F40" s="202" t="s">
        <v>70</v>
      </c>
      <c r="G40" s="202"/>
      <c r="H40" s="184">
        <v>5608907</v>
      </c>
      <c r="I40" s="184">
        <v>5608907</v>
      </c>
      <c r="J40" s="184">
        <v>5424307</v>
      </c>
      <c r="K40" s="184">
        <v>5104134</v>
      </c>
      <c r="L40" s="184">
        <v>320173</v>
      </c>
      <c r="M40" s="184">
        <v>0</v>
      </c>
      <c r="N40" s="184">
        <v>184600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204">
        <v>0</v>
      </c>
      <c r="U40" s="204"/>
      <c r="V40" s="184">
        <v>0</v>
      </c>
      <c r="W40" s="184">
        <v>0</v>
      </c>
    </row>
    <row r="41" spans="1:23" ht="12.75" customHeight="1">
      <c r="A41" s="205" t="s">
        <v>117</v>
      </c>
      <c r="B41" s="205" t="s">
        <v>52</v>
      </c>
      <c r="C41" s="205" t="s">
        <v>52</v>
      </c>
      <c r="D41" s="202" t="s">
        <v>116</v>
      </c>
      <c r="E41" s="202"/>
      <c r="F41" s="202" t="s">
        <v>67</v>
      </c>
      <c r="G41" s="202"/>
      <c r="H41" s="184">
        <v>31067636</v>
      </c>
      <c r="I41" s="184">
        <v>30932336</v>
      </c>
      <c r="J41" s="184">
        <v>27800385</v>
      </c>
      <c r="K41" s="184">
        <v>24617529</v>
      </c>
      <c r="L41" s="184">
        <v>3182856</v>
      </c>
      <c r="M41" s="184">
        <v>2555050</v>
      </c>
      <c r="N41" s="184">
        <v>576901</v>
      </c>
      <c r="O41" s="184">
        <v>0</v>
      </c>
      <c r="P41" s="184">
        <v>0</v>
      </c>
      <c r="Q41" s="184">
        <v>0</v>
      </c>
      <c r="R41" s="184">
        <v>135300</v>
      </c>
      <c r="S41" s="184">
        <v>135300</v>
      </c>
      <c r="T41" s="204">
        <v>0</v>
      </c>
      <c r="U41" s="204"/>
      <c r="V41" s="184">
        <v>0</v>
      </c>
      <c r="W41" s="184">
        <v>0</v>
      </c>
    </row>
    <row r="42" spans="1:23" ht="12.75" customHeight="1">
      <c r="A42" s="205"/>
      <c r="B42" s="205"/>
      <c r="C42" s="205"/>
      <c r="D42" s="202"/>
      <c r="E42" s="202"/>
      <c r="F42" s="202" t="s">
        <v>68</v>
      </c>
      <c r="G42" s="202"/>
      <c r="H42" s="184">
        <v>-1877</v>
      </c>
      <c r="I42" s="184">
        <v>-1877</v>
      </c>
      <c r="J42" s="184">
        <v>-1877</v>
      </c>
      <c r="K42" s="184">
        <v>-1877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204">
        <v>0</v>
      </c>
      <c r="U42" s="204"/>
      <c r="V42" s="184">
        <v>0</v>
      </c>
      <c r="W42" s="184">
        <v>0</v>
      </c>
    </row>
    <row r="43" spans="1:23" ht="12.75" customHeight="1">
      <c r="A43" s="205"/>
      <c r="B43" s="205"/>
      <c r="C43" s="205"/>
      <c r="D43" s="202"/>
      <c r="E43" s="202"/>
      <c r="F43" s="202" t="s">
        <v>69</v>
      </c>
      <c r="G43" s="202"/>
      <c r="H43" s="184">
        <v>46975</v>
      </c>
      <c r="I43" s="184">
        <v>46975</v>
      </c>
      <c r="J43" s="184">
        <v>46027</v>
      </c>
      <c r="K43" s="184">
        <v>0</v>
      </c>
      <c r="L43" s="184">
        <v>46027</v>
      </c>
      <c r="M43" s="184">
        <v>948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204">
        <v>0</v>
      </c>
      <c r="U43" s="204"/>
      <c r="V43" s="184">
        <v>0</v>
      </c>
      <c r="W43" s="184">
        <v>0</v>
      </c>
    </row>
    <row r="44" spans="1:23" ht="12.75" customHeight="1">
      <c r="A44" s="205"/>
      <c r="B44" s="205"/>
      <c r="C44" s="205"/>
      <c r="D44" s="202"/>
      <c r="E44" s="202"/>
      <c r="F44" s="202" t="s">
        <v>70</v>
      </c>
      <c r="G44" s="202"/>
      <c r="H44" s="184">
        <v>31112734</v>
      </c>
      <c r="I44" s="184">
        <v>30977434</v>
      </c>
      <c r="J44" s="184">
        <v>27844535</v>
      </c>
      <c r="K44" s="184">
        <v>24615652</v>
      </c>
      <c r="L44" s="184">
        <v>3228883</v>
      </c>
      <c r="M44" s="184">
        <v>2555998</v>
      </c>
      <c r="N44" s="184">
        <v>576901</v>
      </c>
      <c r="O44" s="184">
        <v>0</v>
      </c>
      <c r="P44" s="184">
        <v>0</v>
      </c>
      <c r="Q44" s="184">
        <v>0</v>
      </c>
      <c r="R44" s="184">
        <v>135300</v>
      </c>
      <c r="S44" s="184">
        <v>135300</v>
      </c>
      <c r="T44" s="204">
        <v>0</v>
      </c>
      <c r="U44" s="204"/>
      <c r="V44" s="184">
        <v>0</v>
      </c>
      <c r="W44" s="184">
        <v>0</v>
      </c>
    </row>
    <row r="45" spans="1:23" ht="12.75" customHeight="1">
      <c r="A45" s="205" t="s">
        <v>52</v>
      </c>
      <c r="B45" s="205" t="s">
        <v>115</v>
      </c>
      <c r="C45" s="205" t="s">
        <v>52</v>
      </c>
      <c r="D45" s="202" t="s">
        <v>114</v>
      </c>
      <c r="E45" s="202"/>
      <c r="F45" s="202" t="s">
        <v>67</v>
      </c>
      <c r="G45" s="202"/>
      <c r="H45" s="184">
        <v>4105792</v>
      </c>
      <c r="I45" s="184">
        <v>4105792</v>
      </c>
      <c r="J45" s="184">
        <v>3902171</v>
      </c>
      <c r="K45" s="184">
        <v>3724062</v>
      </c>
      <c r="L45" s="184">
        <v>178109</v>
      </c>
      <c r="M45" s="184">
        <v>0</v>
      </c>
      <c r="N45" s="184">
        <v>203621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204">
        <v>0</v>
      </c>
      <c r="U45" s="204"/>
      <c r="V45" s="184">
        <v>0</v>
      </c>
      <c r="W45" s="184">
        <v>0</v>
      </c>
    </row>
    <row r="46" spans="1:23" ht="12.75" customHeight="1">
      <c r="A46" s="205"/>
      <c r="B46" s="205"/>
      <c r="C46" s="205"/>
      <c r="D46" s="202"/>
      <c r="E46" s="202"/>
      <c r="F46" s="202" t="s">
        <v>68</v>
      </c>
      <c r="G46" s="202"/>
      <c r="H46" s="184">
        <v>-1022</v>
      </c>
      <c r="I46" s="184">
        <v>-1022</v>
      </c>
      <c r="J46" s="184">
        <v>-1022</v>
      </c>
      <c r="K46" s="184">
        <v>-1022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204">
        <v>0</v>
      </c>
      <c r="U46" s="204"/>
      <c r="V46" s="184">
        <v>0</v>
      </c>
      <c r="W46" s="184">
        <v>0</v>
      </c>
    </row>
    <row r="47" spans="1:23" ht="12.75" customHeight="1">
      <c r="A47" s="205"/>
      <c r="B47" s="205"/>
      <c r="C47" s="205"/>
      <c r="D47" s="202"/>
      <c r="E47" s="202"/>
      <c r="F47" s="202" t="s">
        <v>69</v>
      </c>
      <c r="G47" s="202"/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204">
        <v>0</v>
      </c>
      <c r="U47" s="204"/>
      <c r="V47" s="184">
        <v>0</v>
      </c>
      <c r="W47" s="184">
        <v>0</v>
      </c>
    </row>
    <row r="48" spans="1:23" ht="12.75" customHeight="1">
      <c r="A48" s="205"/>
      <c r="B48" s="205"/>
      <c r="C48" s="205"/>
      <c r="D48" s="202"/>
      <c r="E48" s="202"/>
      <c r="F48" s="202" t="s">
        <v>70</v>
      </c>
      <c r="G48" s="202"/>
      <c r="H48" s="184">
        <v>4104770</v>
      </c>
      <c r="I48" s="184">
        <v>4104770</v>
      </c>
      <c r="J48" s="184">
        <v>3901149</v>
      </c>
      <c r="K48" s="184">
        <v>3723040</v>
      </c>
      <c r="L48" s="184">
        <v>178109</v>
      </c>
      <c r="M48" s="184">
        <v>0</v>
      </c>
      <c r="N48" s="184">
        <v>203621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204">
        <v>0</v>
      </c>
      <c r="U48" s="204"/>
      <c r="V48" s="184">
        <v>0</v>
      </c>
      <c r="W48" s="184">
        <v>0</v>
      </c>
    </row>
    <row r="49" spans="1:23" ht="12.75" customHeight="1">
      <c r="A49" s="205" t="s">
        <v>52</v>
      </c>
      <c r="B49" s="205" t="s">
        <v>113</v>
      </c>
      <c r="C49" s="205" t="s">
        <v>52</v>
      </c>
      <c r="D49" s="202" t="s">
        <v>112</v>
      </c>
      <c r="E49" s="202"/>
      <c r="F49" s="202" t="s">
        <v>67</v>
      </c>
      <c r="G49" s="202"/>
      <c r="H49" s="184">
        <v>12860472</v>
      </c>
      <c r="I49" s="184">
        <v>12860472</v>
      </c>
      <c r="J49" s="184">
        <v>11366922</v>
      </c>
      <c r="K49" s="184">
        <v>9928732</v>
      </c>
      <c r="L49" s="184">
        <v>1438190</v>
      </c>
      <c r="M49" s="184">
        <v>1391050</v>
      </c>
      <c r="N49" s="184">
        <v>102500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204">
        <v>0</v>
      </c>
      <c r="U49" s="204"/>
      <c r="V49" s="184">
        <v>0</v>
      </c>
      <c r="W49" s="184">
        <v>0</v>
      </c>
    </row>
    <row r="50" spans="1:23" ht="12.75" customHeight="1">
      <c r="A50" s="205"/>
      <c r="B50" s="205"/>
      <c r="C50" s="205"/>
      <c r="D50" s="202"/>
      <c r="E50" s="202"/>
      <c r="F50" s="202" t="s">
        <v>68</v>
      </c>
      <c r="G50" s="202"/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204">
        <v>0</v>
      </c>
      <c r="U50" s="204"/>
      <c r="V50" s="184">
        <v>0</v>
      </c>
      <c r="W50" s="184">
        <v>0</v>
      </c>
    </row>
    <row r="51" spans="1:23" ht="12.75" customHeight="1">
      <c r="A51" s="205"/>
      <c r="B51" s="205"/>
      <c r="C51" s="205"/>
      <c r="D51" s="202"/>
      <c r="E51" s="202"/>
      <c r="F51" s="202" t="s">
        <v>69</v>
      </c>
      <c r="G51" s="202"/>
      <c r="H51" s="184">
        <v>948</v>
      </c>
      <c r="I51" s="184">
        <v>948</v>
      </c>
      <c r="J51" s="184">
        <v>0</v>
      </c>
      <c r="K51" s="184">
        <v>0</v>
      </c>
      <c r="L51" s="184">
        <v>0</v>
      </c>
      <c r="M51" s="184">
        <v>948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204">
        <v>0</v>
      </c>
      <c r="U51" s="204"/>
      <c r="V51" s="184">
        <v>0</v>
      </c>
      <c r="W51" s="184">
        <v>0</v>
      </c>
    </row>
    <row r="52" spans="1:23" ht="12.75" customHeight="1">
      <c r="A52" s="205"/>
      <c r="B52" s="205"/>
      <c r="C52" s="205"/>
      <c r="D52" s="202"/>
      <c r="E52" s="202"/>
      <c r="F52" s="202" t="s">
        <v>70</v>
      </c>
      <c r="G52" s="202"/>
      <c r="H52" s="184">
        <v>12861420</v>
      </c>
      <c r="I52" s="184">
        <v>12861420</v>
      </c>
      <c r="J52" s="184">
        <v>11366922</v>
      </c>
      <c r="K52" s="184">
        <v>9928732</v>
      </c>
      <c r="L52" s="184">
        <v>1438190</v>
      </c>
      <c r="M52" s="184">
        <v>1391998</v>
      </c>
      <c r="N52" s="184">
        <v>102500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204">
        <v>0</v>
      </c>
      <c r="U52" s="204"/>
      <c r="V52" s="184">
        <v>0</v>
      </c>
      <c r="W52" s="184">
        <v>0</v>
      </c>
    </row>
    <row r="53" spans="1:23" ht="12.75" customHeight="1">
      <c r="A53" s="205" t="s">
        <v>52</v>
      </c>
      <c r="B53" s="205" t="s">
        <v>188</v>
      </c>
      <c r="C53" s="205" t="s">
        <v>52</v>
      </c>
      <c r="D53" s="202" t="s">
        <v>189</v>
      </c>
      <c r="E53" s="202"/>
      <c r="F53" s="202" t="s">
        <v>67</v>
      </c>
      <c r="G53" s="202"/>
      <c r="H53" s="184">
        <v>2674490</v>
      </c>
      <c r="I53" s="184">
        <v>2674490</v>
      </c>
      <c r="J53" s="184">
        <v>2551690</v>
      </c>
      <c r="K53" s="184">
        <v>2381690</v>
      </c>
      <c r="L53" s="184">
        <v>170000</v>
      </c>
      <c r="M53" s="184">
        <v>0</v>
      </c>
      <c r="N53" s="184">
        <v>122800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204">
        <v>0</v>
      </c>
      <c r="U53" s="204"/>
      <c r="V53" s="184">
        <v>0</v>
      </c>
      <c r="W53" s="184">
        <v>0</v>
      </c>
    </row>
    <row r="54" spans="1:23" ht="12.75" customHeight="1">
      <c r="A54" s="205"/>
      <c r="B54" s="205"/>
      <c r="C54" s="205"/>
      <c r="D54" s="202"/>
      <c r="E54" s="202"/>
      <c r="F54" s="202" t="s">
        <v>68</v>
      </c>
      <c r="G54" s="202"/>
      <c r="H54" s="184">
        <v>-855</v>
      </c>
      <c r="I54" s="184">
        <v>-855</v>
      </c>
      <c r="J54" s="184">
        <v>-855</v>
      </c>
      <c r="K54" s="184">
        <v>-855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204">
        <v>0</v>
      </c>
      <c r="U54" s="204"/>
      <c r="V54" s="184">
        <v>0</v>
      </c>
      <c r="W54" s="184">
        <v>0</v>
      </c>
    </row>
    <row r="55" spans="1:23" ht="12.75" customHeight="1">
      <c r="A55" s="205"/>
      <c r="B55" s="205"/>
      <c r="C55" s="205"/>
      <c r="D55" s="202"/>
      <c r="E55" s="202"/>
      <c r="F55" s="202" t="s">
        <v>69</v>
      </c>
      <c r="G55" s="202"/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204">
        <v>0</v>
      </c>
      <c r="U55" s="204"/>
      <c r="V55" s="184">
        <v>0</v>
      </c>
      <c r="W55" s="184">
        <v>0</v>
      </c>
    </row>
    <row r="56" spans="1:23" ht="12.75" customHeight="1">
      <c r="A56" s="205"/>
      <c r="B56" s="205"/>
      <c r="C56" s="205"/>
      <c r="D56" s="202"/>
      <c r="E56" s="202"/>
      <c r="F56" s="202" t="s">
        <v>70</v>
      </c>
      <c r="G56" s="202"/>
      <c r="H56" s="184">
        <v>2673635</v>
      </c>
      <c r="I56" s="184">
        <v>2673635</v>
      </c>
      <c r="J56" s="184">
        <v>2550835</v>
      </c>
      <c r="K56" s="184">
        <v>2380835</v>
      </c>
      <c r="L56" s="184">
        <v>170000</v>
      </c>
      <c r="M56" s="184">
        <v>0</v>
      </c>
      <c r="N56" s="184">
        <v>122800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204">
        <v>0</v>
      </c>
      <c r="U56" s="204"/>
      <c r="V56" s="184">
        <v>0</v>
      </c>
      <c r="W56" s="184">
        <v>0</v>
      </c>
    </row>
    <row r="57" spans="1:23" ht="12.75" customHeight="1">
      <c r="A57" s="205" t="s">
        <v>52</v>
      </c>
      <c r="B57" s="205" t="s">
        <v>369</v>
      </c>
      <c r="C57" s="205" t="s">
        <v>52</v>
      </c>
      <c r="D57" s="202" t="s">
        <v>370</v>
      </c>
      <c r="E57" s="202"/>
      <c r="F57" s="202" t="s">
        <v>67</v>
      </c>
      <c r="G57" s="202"/>
      <c r="H57" s="184">
        <v>140732</v>
      </c>
      <c r="I57" s="184">
        <v>140732</v>
      </c>
      <c r="J57" s="184">
        <v>140732</v>
      </c>
      <c r="K57" s="184">
        <v>0</v>
      </c>
      <c r="L57" s="184">
        <v>140732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204">
        <v>0</v>
      </c>
      <c r="U57" s="204"/>
      <c r="V57" s="184">
        <v>0</v>
      </c>
      <c r="W57" s="184">
        <v>0</v>
      </c>
    </row>
    <row r="58" spans="1:23" ht="12.75" customHeight="1">
      <c r="A58" s="205"/>
      <c r="B58" s="205"/>
      <c r="C58" s="205"/>
      <c r="D58" s="202"/>
      <c r="E58" s="202"/>
      <c r="F58" s="202" t="s">
        <v>68</v>
      </c>
      <c r="G58" s="202"/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204">
        <v>0</v>
      </c>
      <c r="U58" s="204"/>
      <c r="V58" s="184">
        <v>0</v>
      </c>
      <c r="W58" s="184">
        <v>0</v>
      </c>
    </row>
    <row r="59" spans="1:23" ht="12.75" customHeight="1">
      <c r="A59" s="205"/>
      <c r="B59" s="205"/>
      <c r="C59" s="205"/>
      <c r="D59" s="202"/>
      <c r="E59" s="202"/>
      <c r="F59" s="202" t="s">
        <v>69</v>
      </c>
      <c r="G59" s="202"/>
      <c r="H59" s="184">
        <v>2237</v>
      </c>
      <c r="I59" s="184">
        <v>2237</v>
      </c>
      <c r="J59" s="184">
        <v>2237</v>
      </c>
      <c r="K59" s="184">
        <v>0</v>
      </c>
      <c r="L59" s="184">
        <v>2237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204">
        <v>0</v>
      </c>
      <c r="U59" s="204"/>
      <c r="V59" s="184">
        <v>0</v>
      </c>
      <c r="W59" s="184">
        <v>0</v>
      </c>
    </row>
    <row r="60" spans="1:23" ht="12.75" customHeight="1">
      <c r="A60" s="205"/>
      <c r="B60" s="205"/>
      <c r="C60" s="205"/>
      <c r="D60" s="202"/>
      <c r="E60" s="202"/>
      <c r="F60" s="202" t="s">
        <v>70</v>
      </c>
      <c r="G60" s="202"/>
      <c r="H60" s="184">
        <v>142969</v>
      </c>
      <c r="I60" s="184">
        <v>142969</v>
      </c>
      <c r="J60" s="184">
        <v>142969</v>
      </c>
      <c r="K60" s="184">
        <v>0</v>
      </c>
      <c r="L60" s="184">
        <v>142969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204">
        <v>0</v>
      </c>
      <c r="U60" s="204"/>
      <c r="V60" s="184">
        <v>0</v>
      </c>
      <c r="W60" s="184">
        <v>0</v>
      </c>
    </row>
    <row r="61" spans="1:23" ht="12.75" customHeight="1">
      <c r="A61" s="205" t="s">
        <v>52</v>
      </c>
      <c r="B61" s="205" t="s">
        <v>130</v>
      </c>
      <c r="C61" s="205" t="s">
        <v>52</v>
      </c>
      <c r="D61" s="202" t="s">
        <v>131</v>
      </c>
      <c r="E61" s="202"/>
      <c r="F61" s="202" t="s">
        <v>67</v>
      </c>
      <c r="G61" s="202"/>
      <c r="H61" s="184">
        <v>831410</v>
      </c>
      <c r="I61" s="184">
        <v>831410</v>
      </c>
      <c r="J61" s="184">
        <v>818240</v>
      </c>
      <c r="K61" s="184">
        <v>653330</v>
      </c>
      <c r="L61" s="184">
        <v>164910</v>
      </c>
      <c r="M61" s="184">
        <v>0</v>
      </c>
      <c r="N61" s="184">
        <v>13170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204">
        <v>0</v>
      </c>
      <c r="U61" s="204"/>
      <c r="V61" s="184">
        <v>0</v>
      </c>
      <c r="W61" s="184">
        <v>0</v>
      </c>
    </row>
    <row r="62" spans="1:23" ht="12.75" customHeight="1">
      <c r="A62" s="205"/>
      <c r="B62" s="205"/>
      <c r="C62" s="205"/>
      <c r="D62" s="202"/>
      <c r="E62" s="202"/>
      <c r="F62" s="202" t="s">
        <v>68</v>
      </c>
      <c r="G62" s="202"/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204">
        <v>0</v>
      </c>
      <c r="U62" s="204"/>
      <c r="V62" s="184">
        <v>0</v>
      </c>
      <c r="W62" s="184">
        <v>0</v>
      </c>
    </row>
    <row r="63" spans="1:23" ht="12.75" customHeight="1">
      <c r="A63" s="205"/>
      <c r="B63" s="205"/>
      <c r="C63" s="205"/>
      <c r="D63" s="202"/>
      <c r="E63" s="202"/>
      <c r="F63" s="202" t="s">
        <v>69</v>
      </c>
      <c r="G63" s="202"/>
      <c r="H63" s="184">
        <v>26000</v>
      </c>
      <c r="I63" s="184">
        <v>26000</v>
      </c>
      <c r="J63" s="184">
        <v>26000</v>
      </c>
      <c r="K63" s="184">
        <v>0</v>
      </c>
      <c r="L63" s="184">
        <v>26000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204">
        <v>0</v>
      </c>
      <c r="U63" s="204"/>
      <c r="V63" s="184">
        <v>0</v>
      </c>
      <c r="W63" s="184">
        <v>0</v>
      </c>
    </row>
    <row r="64" spans="1:23" ht="12.75" customHeight="1">
      <c r="A64" s="205"/>
      <c r="B64" s="205"/>
      <c r="C64" s="205"/>
      <c r="D64" s="202"/>
      <c r="E64" s="202"/>
      <c r="F64" s="202" t="s">
        <v>70</v>
      </c>
      <c r="G64" s="202"/>
      <c r="H64" s="184">
        <v>857410</v>
      </c>
      <c r="I64" s="184">
        <v>857410</v>
      </c>
      <c r="J64" s="184">
        <v>844240</v>
      </c>
      <c r="K64" s="184">
        <v>653330</v>
      </c>
      <c r="L64" s="184">
        <v>190910</v>
      </c>
      <c r="M64" s="184">
        <v>0</v>
      </c>
      <c r="N64" s="184">
        <v>13170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204">
        <v>0</v>
      </c>
      <c r="U64" s="204"/>
      <c r="V64" s="184">
        <v>0</v>
      </c>
      <c r="W64" s="184">
        <v>0</v>
      </c>
    </row>
    <row r="65" spans="1:23" ht="12.75" customHeight="1">
      <c r="A65" s="205" t="s">
        <v>52</v>
      </c>
      <c r="B65" s="205" t="s">
        <v>190</v>
      </c>
      <c r="C65" s="205" t="s">
        <v>52</v>
      </c>
      <c r="D65" s="202" t="s">
        <v>14</v>
      </c>
      <c r="E65" s="202"/>
      <c r="F65" s="202" t="s">
        <v>67</v>
      </c>
      <c r="G65" s="202"/>
      <c r="H65" s="184">
        <v>409979</v>
      </c>
      <c r="I65" s="184">
        <v>274679</v>
      </c>
      <c r="J65" s="184">
        <v>274679</v>
      </c>
      <c r="K65" s="184">
        <v>168832</v>
      </c>
      <c r="L65" s="184">
        <v>105847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135300</v>
      </c>
      <c r="S65" s="184">
        <v>135300</v>
      </c>
      <c r="T65" s="204">
        <v>0</v>
      </c>
      <c r="U65" s="204"/>
      <c r="V65" s="184">
        <v>0</v>
      </c>
      <c r="W65" s="184">
        <v>0</v>
      </c>
    </row>
    <row r="66" spans="1:23" ht="12.75" customHeight="1">
      <c r="A66" s="205"/>
      <c r="B66" s="205"/>
      <c r="C66" s="205"/>
      <c r="D66" s="202"/>
      <c r="E66" s="202"/>
      <c r="F66" s="202" t="s">
        <v>68</v>
      </c>
      <c r="G66" s="202"/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204">
        <v>0</v>
      </c>
      <c r="U66" s="204"/>
      <c r="V66" s="184">
        <v>0</v>
      </c>
      <c r="W66" s="184">
        <v>0</v>
      </c>
    </row>
    <row r="67" spans="1:23" ht="12.75" customHeight="1">
      <c r="A67" s="205"/>
      <c r="B67" s="205"/>
      <c r="C67" s="205"/>
      <c r="D67" s="202"/>
      <c r="E67" s="202"/>
      <c r="F67" s="202" t="s">
        <v>69</v>
      </c>
      <c r="G67" s="202"/>
      <c r="H67" s="184">
        <v>17790</v>
      </c>
      <c r="I67" s="184">
        <v>17790</v>
      </c>
      <c r="J67" s="184">
        <v>17790</v>
      </c>
      <c r="K67" s="184">
        <v>0</v>
      </c>
      <c r="L67" s="184">
        <v>17790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204">
        <v>0</v>
      </c>
      <c r="U67" s="204"/>
      <c r="V67" s="184">
        <v>0</v>
      </c>
      <c r="W67" s="184">
        <v>0</v>
      </c>
    </row>
    <row r="68" spans="1:23" ht="12.75" customHeight="1">
      <c r="A68" s="205"/>
      <c r="B68" s="205"/>
      <c r="C68" s="205"/>
      <c r="D68" s="202"/>
      <c r="E68" s="202"/>
      <c r="F68" s="202" t="s">
        <v>70</v>
      </c>
      <c r="G68" s="202"/>
      <c r="H68" s="184">
        <v>427769</v>
      </c>
      <c r="I68" s="184">
        <v>292469</v>
      </c>
      <c r="J68" s="184">
        <v>292469</v>
      </c>
      <c r="K68" s="184">
        <v>168832</v>
      </c>
      <c r="L68" s="184">
        <v>123637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135300</v>
      </c>
      <c r="S68" s="184">
        <v>135300</v>
      </c>
      <c r="T68" s="204">
        <v>0</v>
      </c>
      <c r="U68" s="204"/>
      <c r="V68" s="184">
        <v>0</v>
      </c>
      <c r="W68" s="184">
        <v>0</v>
      </c>
    </row>
    <row r="69" spans="1:23" ht="12.75" customHeight="1">
      <c r="A69" s="205" t="s">
        <v>102</v>
      </c>
      <c r="B69" s="205" t="s">
        <v>52</v>
      </c>
      <c r="C69" s="205" t="s">
        <v>52</v>
      </c>
      <c r="D69" s="202" t="s">
        <v>103</v>
      </c>
      <c r="E69" s="202"/>
      <c r="F69" s="202" t="s">
        <v>67</v>
      </c>
      <c r="G69" s="202"/>
      <c r="H69" s="184">
        <v>31287861.16</v>
      </c>
      <c r="I69" s="184">
        <v>31187861.16</v>
      </c>
      <c r="J69" s="184">
        <v>31119861.16</v>
      </c>
      <c r="K69" s="184">
        <v>23728774</v>
      </c>
      <c r="L69" s="184">
        <v>7391087.16</v>
      </c>
      <c r="M69" s="184">
        <v>0</v>
      </c>
      <c r="N69" s="184">
        <v>68000</v>
      </c>
      <c r="O69" s="184">
        <v>0</v>
      </c>
      <c r="P69" s="184">
        <v>0</v>
      </c>
      <c r="Q69" s="184">
        <v>0</v>
      </c>
      <c r="R69" s="184">
        <v>100000</v>
      </c>
      <c r="S69" s="184">
        <v>100000</v>
      </c>
      <c r="T69" s="204">
        <v>0</v>
      </c>
      <c r="U69" s="204"/>
      <c r="V69" s="184">
        <v>0</v>
      </c>
      <c r="W69" s="184">
        <v>0</v>
      </c>
    </row>
    <row r="70" spans="1:23" ht="12.75" customHeight="1">
      <c r="A70" s="205"/>
      <c r="B70" s="205"/>
      <c r="C70" s="205"/>
      <c r="D70" s="202"/>
      <c r="E70" s="202"/>
      <c r="F70" s="202" t="s">
        <v>68</v>
      </c>
      <c r="G70" s="202"/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204">
        <v>0</v>
      </c>
      <c r="U70" s="204"/>
      <c r="V70" s="184">
        <v>0</v>
      </c>
      <c r="W70" s="184">
        <v>0</v>
      </c>
    </row>
    <row r="71" spans="1:23" ht="12.75" customHeight="1">
      <c r="A71" s="205"/>
      <c r="B71" s="205"/>
      <c r="C71" s="205"/>
      <c r="D71" s="202"/>
      <c r="E71" s="202"/>
      <c r="F71" s="202" t="s">
        <v>69</v>
      </c>
      <c r="G71" s="202"/>
      <c r="H71" s="184">
        <v>38018</v>
      </c>
      <c r="I71" s="184">
        <v>38018</v>
      </c>
      <c r="J71" s="184">
        <v>38018</v>
      </c>
      <c r="K71" s="184">
        <v>38018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204">
        <v>0</v>
      </c>
      <c r="U71" s="204"/>
      <c r="V71" s="184">
        <v>0</v>
      </c>
      <c r="W71" s="184">
        <v>0</v>
      </c>
    </row>
    <row r="72" spans="1:23" ht="12.75" customHeight="1">
      <c r="A72" s="205"/>
      <c r="B72" s="205"/>
      <c r="C72" s="205"/>
      <c r="D72" s="202"/>
      <c r="E72" s="202"/>
      <c r="F72" s="202" t="s">
        <v>70</v>
      </c>
      <c r="G72" s="202"/>
      <c r="H72" s="184">
        <v>31325879.16</v>
      </c>
      <c r="I72" s="184">
        <v>31225879.16</v>
      </c>
      <c r="J72" s="184">
        <v>31157879.16</v>
      </c>
      <c r="K72" s="184">
        <v>23766792</v>
      </c>
      <c r="L72" s="184">
        <v>7391087.16</v>
      </c>
      <c r="M72" s="184">
        <v>0</v>
      </c>
      <c r="N72" s="184">
        <v>68000</v>
      </c>
      <c r="O72" s="184">
        <v>0</v>
      </c>
      <c r="P72" s="184">
        <v>0</v>
      </c>
      <c r="Q72" s="184">
        <v>0</v>
      </c>
      <c r="R72" s="184">
        <v>100000</v>
      </c>
      <c r="S72" s="184">
        <v>100000</v>
      </c>
      <c r="T72" s="204">
        <v>0</v>
      </c>
      <c r="U72" s="204"/>
      <c r="V72" s="184">
        <v>0</v>
      </c>
      <c r="W72" s="184">
        <v>0</v>
      </c>
    </row>
    <row r="73" spans="1:23" ht="12.75" customHeight="1">
      <c r="A73" s="205" t="s">
        <v>52</v>
      </c>
      <c r="B73" s="205" t="s">
        <v>351</v>
      </c>
      <c r="C73" s="205" t="s">
        <v>52</v>
      </c>
      <c r="D73" s="202" t="s">
        <v>352</v>
      </c>
      <c r="E73" s="202"/>
      <c r="F73" s="202" t="s">
        <v>67</v>
      </c>
      <c r="G73" s="202"/>
      <c r="H73" s="184">
        <v>27633886</v>
      </c>
      <c r="I73" s="184">
        <v>27533886</v>
      </c>
      <c r="J73" s="184">
        <v>27472886</v>
      </c>
      <c r="K73" s="184">
        <v>21313749</v>
      </c>
      <c r="L73" s="184">
        <v>6159137</v>
      </c>
      <c r="M73" s="184">
        <v>0</v>
      </c>
      <c r="N73" s="184">
        <v>61000</v>
      </c>
      <c r="O73" s="184">
        <v>0</v>
      </c>
      <c r="P73" s="184">
        <v>0</v>
      </c>
      <c r="Q73" s="184">
        <v>0</v>
      </c>
      <c r="R73" s="184">
        <v>100000</v>
      </c>
      <c r="S73" s="184">
        <v>100000</v>
      </c>
      <c r="T73" s="204">
        <v>0</v>
      </c>
      <c r="U73" s="204"/>
      <c r="V73" s="184">
        <v>0</v>
      </c>
      <c r="W73" s="184">
        <v>0</v>
      </c>
    </row>
    <row r="74" spans="1:23" ht="12.75" customHeight="1">
      <c r="A74" s="205"/>
      <c r="B74" s="205"/>
      <c r="C74" s="205"/>
      <c r="D74" s="202"/>
      <c r="E74" s="202"/>
      <c r="F74" s="202" t="s">
        <v>68</v>
      </c>
      <c r="G74" s="202"/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204">
        <v>0</v>
      </c>
      <c r="U74" s="204"/>
      <c r="V74" s="184">
        <v>0</v>
      </c>
      <c r="W74" s="184">
        <v>0</v>
      </c>
    </row>
    <row r="75" spans="1:23" ht="12.75" customHeight="1">
      <c r="A75" s="205"/>
      <c r="B75" s="205"/>
      <c r="C75" s="205"/>
      <c r="D75" s="202"/>
      <c r="E75" s="202"/>
      <c r="F75" s="202" t="s">
        <v>69</v>
      </c>
      <c r="G75" s="202"/>
      <c r="H75" s="184">
        <v>38018</v>
      </c>
      <c r="I75" s="184">
        <v>38018</v>
      </c>
      <c r="J75" s="184">
        <v>38018</v>
      </c>
      <c r="K75" s="184">
        <v>38018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204">
        <v>0</v>
      </c>
      <c r="U75" s="204"/>
      <c r="V75" s="184">
        <v>0</v>
      </c>
      <c r="W75" s="184">
        <v>0</v>
      </c>
    </row>
    <row r="76" spans="1:23" ht="12.75" customHeight="1">
      <c r="A76" s="205"/>
      <c r="B76" s="205"/>
      <c r="C76" s="205"/>
      <c r="D76" s="202"/>
      <c r="E76" s="202"/>
      <c r="F76" s="202" t="s">
        <v>70</v>
      </c>
      <c r="G76" s="202"/>
      <c r="H76" s="184">
        <v>27671904</v>
      </c>
      <c r="I76" s="184">
        <v>27571904</v>
      </c>
      <c r="J76" s="184">
        <v>27510904</v>
      </c>
      <c r="K76" s="184">
        <v>21351767</v>
      </c>
      <c r="L76" s="184">
        <v>6159137</v>
      </c>
      <c r="M76" s="184">
        <v>0</v>
      </c>
      <c r="N76" s="184">
        <v>61000</v>
      </c>
      <c r="O76" s="184">
        <v>0</v>
      </c>
      <c r="P76" s="184">
        <v>0</v>
      </c>
      <c r="Q76" s="184">
        <v>0</v>
      </c>
      <c r="R76" s="184">
        <v>100000</v>
      </c>
      <c r="S76" s="184">
        <v>100000</v>
      </c>
      <c r="T76" s="204">
        <v>0</v>
      </c>
      <c r="U76" s="204"/>
      <c r="V76" s="184">
        <v>0</v>
      </c>
      <c r="W76" s="184">
        <v>0</v>
      </c>
    </row>
    <row r="77" spans="1:23" ht="12.75" customHeight="1">
      <c r="A77" s="205" t="s">
        <v>16</v>
      </c>
      <c r="B77" s="205" t="s">
        <v>52</v>
      </c>
      <c r="C77" s="205" t="s">
        <v>52</v>
      </c>
      <c r="D77" s="202" t="s">
        <v>17</v>
      </c>
      <c r="E77" s="202"/>
      <c r="F77" s="202" t="s">
        <v>67</v>
      </c>
      <c r="G77" s="202"/>
      <c r="H77" s="184">
        <v>5011191.3</v>
      </c>
      <c r="I77" s="184">
        <v>4698241.3</v>
      </c>
      <c r="J77" s="184">
        <v>4126258.3</v>
      </c>
      <c r="K77" s="184">
        <v>3329156</v>
      </c>
      <c r="L77" s="184">
        <v>797102.3</v>
      </c>
      <c r="M77" s="184">
        <v>538648</v>
      </c>
      <c r="N77" s="184">
        <v>3000</v>
      </c>
      <c r="O77" s="184">
        <v>30335</v>
      </c>
      <c r="P77" s="184">
        <v>0</v>
      </c>
      <c r="Q77" s="184">
        <v>0</v>
      </c>
      <c r="R77" s="184">
        <v>312950</v>
      </c>
      <c r="S77" s="184">
        <v>312950</v>
      </c>
      <c r="T77" s="204">
        <v>217950</v>
      </c>
      <c r="U77" s="204"/>
      <c r="V77" s="184">
        <v>0</v>
      </c>
      <c r="W77" s="184">
        <v>0</v>
      </c>
    </row>
    <row r="78" spans="1:23" ht="12.75" customHeight="1">
      <c r="A78" s="205"/>
      <c r="B78" s="205"/>
      <c r="C78" s="205"/>
      <c r="D78" s="202"/>
      <c r="E78" s="202"/>
      <c r="F78" s="202" t="s">
        <v>68</v>
      </c>
      <c r="G78" s="202"/>
      <c r="H78" s="184">
        <v>-7790</v>
      </c>
      <c r="I78" s="184">
        <v>-7790</v>
      </c>
      <c r="J78" s="184">
        <v>-7790</v>
      </c>
      <c r="K78" s="184">
        <v>0</v>
      </c>
      <c r="L78" s="184">
        <v>-7790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204">
        <v>0</v>
      </c>
      <c r="U78" s="204"/>
      <c r="V78" s="184">
        <v>0</v>
      </c>
      <c r="W78" s="184">
        <v>0</v>
      </c>
    </row>
    <row r="79" spans="1:23" ht="12.75" customHeight="1">
      <c r="A79" s="205"/>
      <c r="B79" s="205"/>
      <c r="C79" s="205"/>
      <c r="D79" s="202"/>
      <c r="E79" s="202"/>
      <c r="F79" s="202" t="s">
        <v>69</v>
      </c>
      <c r="G79" s="202"/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204">
        <v>0</v>
      </c>
      <c r="U79" s="204"/>
      <c r="V79" s="184">
        <v>0</v>
      </c>
      <c r="W79" s="184">
        <v>0</v>
      </c>
    </row>
    <row r="80" spans="1:23" ht="12.75" customHeight="1">
      <c r="A80" s="205"/>
      <c r="B80" s="205"/>
      <c r="C80" s="205"/>
      <c r="D80" s="202"/>
      <c r="E80" s="202"/>
      <c r="F80" s="202" t="s">
        <v>70</v>
      </c>
      <c r="G80" s="202"/>
      <c r="H80" s="184">
        <v>5003401.3</v>
      </c>
      <c r="I80" s="184">
        <v>4690451.3</v>
      </c>
      <c r="J80" s="184">
        <v>4118468.3</v>
      </c>
      <c r="K80" s="184">
        <v>3329156</v>
      </c>
      <c r="L80" s="184">
        <v>789312.3</v>
      </c>
      <c r="M80" s="184">
        <v>538648</v>
      </c>
      <c r="N80" s="184">
        <v>3000</v>
      </c>
      <c r="O80" s="184">
        <v>30335</v>
      </c>
      <c r="P80" s="184">
        <v>0</v>
      </c>
      <c r="Q80" s="184">
        <v>0</v>
      </c>
      <c r="R80" s="184">
        <v>312950</v>
      </c>
      <c r="S80" s="184">
        <v>312950</v>
      </c>
      <c r="T80" s="204">
        <v>217950</v>
      </c>
      <c r="U80" s="204"/>
      <c r="V80" s="184">
        <v>0</v>
      </c>
      <c r="W80" s="184">
        <v>0</v>
      </c>
    </row>
    <row r="81" spans="1:23" ht="12.75" customHeight="1">
      <c r="A81" s="205" t="s">
        <v>52</v>
      </c>
      <c r="B81" s="205" t="s">
        <v>43</v>
      </c>
      <c r="C81" s="205" t="s">
        <v>52</v>
      </c>
      <c r="D81" s="202" t="s">
        <v>14</v>
      </c>
      <c r="E81" s="202"/>
      <c r="F81" s="202" t="s">
        <v>67</v>
      </c>
      <c r="G81" s="202"/>
      <c r="H81" s="184">
        <v>311060.3</v>
      </c>
      <c r="I81" s="184">
        <v>93110.3</v>
      </c>
      <c r="J81" s="184">
        <v>62775.3</v>
      </c>
      <c r="K81" s="184">
        <v>0</v>
      </c>
      <c r="L81" s="184">
        <v>62775.3</v>
      </c>
      <c r="M81" s="184">
        <v>0</v>
      </c>
      <c r="N81" s="184">
        <v>0</v>
      </c>
      <c r="O81" s="184">
        <v>30335</v>
      </c>
      <c r="P81" s="184">
        <v>0</v>
      </c>
      <c r="Q81" s="184">
        <v>0</v>
      </c>
      <c r="R81" s="184">
        <v>217950</v>
      </c>
      <c r="S81" s="184">
        <v>217950</v>
      </c>
      <c r="T81" s="204">
        <v>217950</v>
      </c>
      <c r="U81" s="204"/>
      <c r="V81" s="184">
        <v>0</v>
      </c>
      <c r="W81" s="184">
        <v>0</v>
      </c>
    </row>
    <row r="82" spans="1:23" ht="12.75" customHeight="1">
      <c r="A82" s="205"/>
      <c r="B82" s="205"/>
      <c r="C82" s="205"/>
      <c r="D82" s="202"/>
      <c r="E82" s="202"/>
      <c r="F82" s="202" t="s">
        <v>68</v>
      </c>
      <c r="G82" s="202"/>
      <c r="H82" s="184">
        <v>-7790</v>
      </c>
      <c r="I82" s="184">
        <v>-7790</v>
      </c>
      <c r="J82" s="184">
        <v>-7790</v>
      </c>
      <c r="K82" s="184">
        <v>0</v>
      </c>
      <c r="L82" s="184">
        <v>-7790</v>
      </c>
      <c r="M82" s="184">
        <v>0</v>
      </c>
      <c r="N82" s="184">
        <v>0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204">
        <v>0</v>
      </c>
      <c r="U82" s="204"/>
      <c r="V82" s="184">
        <v>0</v>
      </c>
      <c r="W82" s="184">
        <v>0</v>
      </c>
    </row>
    <row r="83" spans="1:23" ht="12.75" customHeight="1">
      <c r="A83" s="205"/>
      <c r="B83" s="205"/>
      <c r="C83" s="205"/>
      <c r="D83" s="202"/>
      <c r="E83" s="202"/>
      <c r="F83" s="202" t="s">
        <v>69</v>
      </c>
      <c r="G83" s="202"/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204">
        <v>0</v>
      </c>
      <c r="U83" s="204"/>
      <c r="V83" s="184">
        <v>0</v>
      </c>
      <c r="W83" s="184">
        <v>0</v>
      </c>
    </row>
    <row r="84" spans="1:23" ht="12.75" customHeight="1">
      <c r="A84" s="205"/>
      <c r="B84" s="205"/>
      <c r="C84" s="205"/>
      <c r="D84" s="202"/>
      <c r="E84" s="202"/>
      <c r="F84" s="202" t="s">
        <v>70</v>
      </c>
      <c r="G84" s="202"/>
      <c r="H84" s="184">
        <v>303270.3</v>
      </c>
      <c r="I84" s="184">
        <v>85320.3</v>
      </c>
      <c r="J84" s="184">
        <v>54985.3</v>
      </c>
      <c r="K84" s="184">
        <v>0</v>
      </c>
      <c r="L84" s="184">
        <v>54985.3</v>
      </c>
      <c r="M84" s="184">
        <v>0</v>
      </c>
      <c r="N84" s="184">
        <v>0</v>
      </c>
      <c r="O84" s="184">
        <v>30335</v>
      </c>
      <c r="P84" s="184">
        <v>0</v>
      </c>
      <c r="Q84" s="184">
        <v>0</v>
      </c>
      <c r="R84" s="184">
        <v>217950</v>
      </c>
      <c r="S84" s="184">
        <v>217950</v>
      </c>
      <c r="T84" s="204">
        <v>217950</v>
      </c>
      <c r="U84" s="204"/>
      <c r="V84" s="184">
        <v>0</v>
      </c>
      <c r="W84" s="184">
        <v>0</v>
      </c>
    </row>
    <row r="85" spans="1:23" ht="12.75" customHeight="1">
      <c r="A85" s="205" t="s">
        <v>104</v>
      </c>
      <c r="B85" s="205" t="s">
        <v>52</v>
      </c>
      <c r="C85" s="205" t="s">
        <v>52</v>
      </c>
      <c r="D85" s="202" t="s">
        <v>105</v>
      </c>
      <c r="E85" s="202"/>
      <c r="F85" s="202" t="s">
        <v>67</v>
      </c>
      <c r="G85" s="202"/>
      <c r="H85" s="184">
        <v>9824885</v>
      </c>
      <c r="I85" s="184">
        <v>9702090</v>
      </c>
      <c r="J85" s="184">
        <v>9519582</v>
      </c>
      <c r="K85" s="184">
        <v>7629500</v>
      </c>
      <c r="L85" s="184">
        <v>1890082</v>
      </c>
      <c r="M85" s="184">
        <v>0</v>
      </c>
      <c r="N85" s="184">
        <v>182508</v>
      </c>
      <c r="O85" s="184">
        <v>0</v>
      </c>
      <c r="P85" s="184">
        <v>0</v>
      </c>
      <c r="Q85" s="184">
        <v>0</v>
      </c>
      <c r="R85" s="184">
        <v>122795</v>
      </c>
      <c r="S85" s="184">
        <v>122795</v>
      </c>
      <c r="T85" s="204">
        <v>0</v>
      </c>
      <c r="U85" s="204"/>
      <c r="V85" s="184">
        <v>0</v>
      </c>
      <c r="W85" s="184">
        <v>0</v>
      </c>
    </row>
    <row r="86" spans="1:23" ht="12.75" customHeight="1">
      <c r="A86" s="205"/>
      <c r="B86" s="205"/>
      <c r="C86" s="205"/>
      <c r="D86" s="202"/>
      <c r="E86" s="202"/>
      <c r="F86" s="202" t="s">
        <v>68</v>
      </c>
      <c r="G86" s="202"/>
      <c r="H86" s="184">
        <v>-948</v>
      </c>
      <c r="I86" s="184">
        <v>-948</v>
      </c>
      <c r="J86" s="184">
        <v>-948</v>
      </c>
      <c r="K86" s="184">
        <v>0</v>
      </c>
      <c r="L86" s="184">
        <v>-948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204">
        <v>0</v>
      </c>
      <c r="U86" s="204"/>
      <c r="V86" s="184">
        <v>0</v>
      </c>
      <c r="W86" s="184">
        <v>0</v>
      </c>
    </row>
    <row r="87" spans="1:23" ht="12.75" customHeight="1">
      <c r="A87" s="205"/>
      <c r="B87" s="205"/>
      <c r="C87" s="205"/>
      <c r="D87" s="202"/>
      <c r="E87" s="202"/>
      <c r="F87" s="202" t="s">
        <v>69</v>
      </c>
      <c r="G87" s="202"/>
      <c r="H87" s="184">
        <v>212245</v>
      </c>
      <c r="I87" s="184">
        <v>71608</v>
      </c>
      <c r="J87" s="184">
        <v>71608</v>
      </c>
      <c r="K87" s="184">
        <v>41960</v>
      </c>
      <c r="L87" s="184">
        <v>29648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140637</v>
      </c>
      <c r="S87" s="184">
        <v>140637</v>
      </c>
      <c r="T87" s="204">
        <v>0</v>
      </c>
      <c r="U87" s="204"/>
      <c r="V87" s="184">
        <v>0</v>
      </c>
      <c r="W87" s="184">
        <v>0</v>
      </c>
    </row>
    <row r="88" spans="1:23" ht="12.75" customHeight="1">
      <c r="A88" s="205"/>
      <c r="B88" s="205"/>
      <c r="C88" s="205"/>
      <c r="D88" s="202"/>
      <c r="E88" s="202"/>
      <c r="F88" s="202" t="s">
        <v>70</v>
      </c>
      <c r="G88" s="202"/>
      <c r="H88" s="184">
        <v>10036182</v>
      </c>
      <c r="I88" s="184">
        <v>9772750</v>
      </c>
      <c r="J88" s="184">
        <v>9590242</v>
      </c>
      <c r="K88" s="184">
        <v>7671460</v>
      </c>
      <c r="L88" s="184">
        <v>1918782</v>
      </c>
      <c r="M88" s="184">
        <v>0</v>
      </c>
      <c r="N88" s="184">
        <v>182508</v>
      </c>
      <c r="O88" s="184">
        <v>0</v>
      </c>
      <c r="P88" s="184">
        <v>0</v>
      </c>
      <c r="Q88" s="184">
        <v>0</v>
      </c>
      <c r="R88" s="184">
        <v>263432</v>
      </c>
      <c r="S88" s="184">
        <v>263432</v>
      </c>
      <c r="T88" s="204">
        <v>0</v>
      </c>
      <c r="U88" s="204"/>
      <c r="V88" s="184">
        <v>0</v>
      </c>
      <c r="W88" s="184">
        <v>0</v>
      </c>
    </row>
    <row r="89" spans="1:23" ht="11.25" customHeight="1">
      <c r="A89" s="205" t="s">
        <v>52</v>
      </c>
      <c r="B89" s="205" t="s">
        <v>106</v>
      </c>
      <c r="C89" s="205" t="s">
        <v>52</v>
      </c>
      <c r="D89" s="202" t="s">
        <v>107</v>
      </c>
      <c r="E89" s="202"/>
      <c r="F89" s="202" t="s">
        <v>67</v>
      </c>
      <c r="G89" s="202"/>
      <c r="H89" s="184">
        <v>6121464</v>
      </c>
      <c r="I89" s="184">
        <v>5998669</v>
      </c>
      <c r="J89" s="184">
        <v>5903669</v>
      </c>
      <c r="K89" s="184">
        <v>4639665</v>
      </c>
      <c r="L89" s="184">
        <v>1264004</v>
      </c>
      <c r="M89" s="184">
        <v>0</v>
      </c>
      <c r="N89" s="184">
        <v>95000</v>
      </c>
      <c r="O89" s="184">
        <v>0</v>
      </c>
      <c r="P89" s="184">
        <v>0</v>
      </c>
      <c r="Q89" s="184">
        <v>0</v>
      </c>
      <c r="R89" s="184">
        <v>122795</v>
      </c>
      <c r="S89" s="184">
        <v>122795</v>
      </c>
      <c r="T89" s="204">
        <v>0</v>
      </c>
      <c r="U89" s="204"/>
      <c r="V89" s="184">
        <v>0</v>
      </c>
      <c r="W89" s="184">
        <v>0</v>
      </c>
    </row>
    <row r="90" spans="1:23" ht="11.25" customHeight="1">
      <c r="A90" s="205"/>
      <c r="B90" s="205"/>
      <c r="C90" s="205"/>
      <c r="D90" s="202"/>
      <c r="E90" s="202"/>
      <c r="F90" s="202" t="s">
        <v>68</v>
      </c>
      <c r="G90" s="202"/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204">
        <v>0</v>
      </c>
      <c r="U90" s="204"/>
      <c r="V90" s="184">
        <v>0</v>
      </c>
      <c r="W90" s="184">
        <v>0</v>
      </c>
    </row>
    <row r="91" spans="1:23" ht="12" customHeight="1">
      <c r="A91" s="205"/>
      <c r="B91" s="205"/>
      <c r="C91" s="205"/>
      <c r="D91" s="202"/>
      <c r="E91" s="202"/>
      <c r="F91" s="202" t="s">
        <v>69</v>
      </c>
      <c r="G91" s="202"/>
      <c r="H91" s="184">
        <v>71608</v>
      </c>
      <c r="I91" s="184">
        <v>71608</v>
      </c>
      <c r="J91" s="184">
        <v>71608</v>
      </c>
      <c r="K91" s="184">
        <v>41960</v>
      </c>
      <c r="L91" s="184">
        <v>29648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204">
        <v>0</v>
      </c>
      <c r="U91" s="204"/>
      <c r="V91" s="184">
        <v>0</v>
      </c>
      <c r="W91" s="184">
        <v>0</v>
      </c>
    </row>
    <row r="92" spans="1:23" ht="12.75" customHeight="1">
      <c r="A92" s="205"/>
      <c r="B92" s="205"/>
      <c r="C92" s="205"/>
      <c r="D92" s="202"/>
      <c r="E92" s="202"/>
      <c r="F92" s="202" t="s">
        <v>70</v>
      </c>
      <c r="G92" s="202"/>
      <c r="H92" s="184">
        <v>6193072</v>
      </c>
      <c r="I92" s="184">
        <v>6070277</v>
      </c>
      <c r="J92" s="184">
        <v>5975277</v>
      </c>
      <c r="K92" s="184">
        <v>4681625</v>
      </c>
      <c r="L92" s="184">
        <v>1293652</v>
      </c>
      <c r="M92" s="184">
        <v>0</v>
      </c>
      <c r="N92" s="184">
        <v>95000</v>
      </c>
      <c r="O92" s="184">
        <v>0</v>
      </c>
      <c r="P92" s="184">
        <v>0</v>
      </c>
      <c r="Q92" s="184">
        <v>0</v>
      </c>
      <c r="R92" s="184">
        <v>122795</v>
      </c>
      <c r="S92" s="184">
        <v>122795</v>
      </c>
      <c r="T92" s="204">
        <v>0</v>
      </c>
      <c r="U92" s="204"/>
      <c r="V92" s="184">
        <v>0</v>
      </c>
      <c r="W92" s="184">
        <v>0</v>
      </c>
    </row>
    <row r="93" spans="1:23" ht="12.75" customHeight="1">
      <c r="A93" s="205" t="s">
        <v>52</v>
      </c>
      <c r="B93" s="205" t="s">
        <v>111</v>
      </c>
      <c r="C93" s="205" t="s">
        <v>52</v>
      </c>
      <c r="D93" s="202" t="s">
        <v>110</v>
      </c>
      <c r="E93" s="202"/>
      <c r="F93" s="202" t="s">
        <v>67</v>
      </c>
      <c r="G93" s="202"/>
      <c r="H93" s="184">
        <v>1347165</v>
      </c>
      <c r="I93" s="184">
        <v>1347165</v>
      </c>
      <c r="J93" s="184">
        <v>1323157</v>
      </c>
      <c r="K93" s="184">
        <v>1167909</v>
      </c>
      <c r="L93" s="184">
        <v>155248</v>
      </c>
      <c r="M93" s="184">
        <v>0</v>
      </c>
      <c r="N93" s="184">
        <v>24008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  <c r="T93" s="204">
        <v>0</v>
      </c>
      <c r="U93" s="204"/>
      <c r="V93" s="184">
        <v>0</v>
      </c>
      <c r="W93" s="184">
        <v>0</v>
      </c>
    </row>
    <row r="94" spans="1:23" ht="15" customHeight="1">
      <c r="A94" s="205"/>
      <c r="B94" s="205"/>
      <c r="C94" s="205"/>
      <c r="D94" s="202"/>
      <c r="E94" s="202"/>
      <c r="F94" s="202" t="s">
        <v>68</v>
      </c>
      <c r="G94" s="202"/>
      <c r="H94" s="184">
        <v>-948</v>
      </c>
      <c r="I94" s="184">
        <v>-948</v>
      </c>
      <c r="J94" s="184">
        <v>-948</v>
      </c>
      <c r="K94" s="184">
        <v>0</v>
      </c>
      <c r="L94" s="184">
        <v>-948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204">
        <v>0</v>
      </c>
      <c r="U94" s="204"/>
      <c r="V94" s="184">
        <v>0</v>
      </c>
      <c r="W94" s="184">
        <v>0</v>
      </c>
    </row>
    <row r="95" spans="1:23" ht="13.5" customHeight="1">
      <c r="A95" s="205"/>
      <c r="B95" s="205"/>
      <c r="C95" s="205"/>
      <c r="D95" s="202"/>
      <c r="E95" s="202"/>
      <c r="F95" s="202" t="s">
        <v>69</v>
      </c>
      <c r="G95" s="202"/>
      <c r="H95" s="184">
        <v>0</v>
      </c>
      <c r="I95" s="184"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204">
        <v>0</v>
      </c>
      <c r="U95" s="204"/>
      <c r="V95" s="184">
        <v>0</v>
      </c>
      <c r="W95" s="184">
        <v>0</v>
      </c>
    </row>
    <row r="96" spans="1:23" ht="12.75" customHeight="1">
      <c r="A96" s="205"/>
      <c r="B96" s="205"/>
      <c r="C96" s="205"/>
      <c r="D96" s="202"/>
      <c r="E96" s="202"/>
      <c r="F96" s="202" t="s">
        <v>70</v>
      </c>
      <c r="G96" s="202"/>
      <c r="H96" s="184">
        <v>1346217</v>
      </c>
      <c r="I96" s="184">
        <v>1346217</v>
      </c>
      <c r="J96" s="184">
        <v>1322209</v>
      </c>
      <c r="K96" s="184">
        <v>1167909</v>
      </c>
      <c r="L96" s="184">
        <v>154300</v>
      </c>
      <c r="M96" s="184">
        <v>0</v>
      </c>
      <c r="N96" s="184">
        <v>24008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204">
        <v>0</v>
      </c>
      <c r="U96" s="204"/>
      <c r="V96" s="184">
        <v>0</v>
      </c>
      <c r="W96" s="184">
        <v>0</v>
      </c>
    </row>
    <row r="97" spans="1:23" ht="12.75" customHeight="1">
      <c r="A97" s="205" t="s">
        <v>52</v>
      </c>
      <c r="B97" s="205" t="s">
        <v>434</v>
      </c>
      <c r="C97" s="205" t="s">
        <v>52</v>
      </c>
      <c r="D97" s="202" t="s">
        <v>435</v>
      </c>
      <c r="E97" s="202"/>
      <c r="F97" s="202" t="s">
        <v>67</v>
      </c>
      <c r="G97" s="202"/>
      <c r="H97" s="184">
        <v>2316846</v>
      </c>
      <c r="I97" s="184">
        <v>2316846</v>
      </c>
      <c r="J97" s="184">
        <v>2269346</v>
      </c>
      <c r="K97" s="184">
        <v>1815826</v>
      </c>
      <c r="L97" s="184">
        <v>453520</v>
      </c>
      <c r="M97" s="184">
        <v>0</v>
      </c>
      <c r="N97" s="184">
        <v>47500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204">
        <v>0</v>
      </c>
      <c r="U97" s="204"/>
      <c r="V97" s="184">
        <v>0</v>
      </c>
      <c r="W97" s="184">
        <v>0</v>
      </c>
    </row>
    <row r="98" spans="1:23" ht="12.75" customHeight="1">
      <c r="A98" s="205"/>
      <c r="B98" s="205"/>
      <c r="C98" s="205"/>
      <c r="D98" s="202"/>
      <c r="E98" s="202"/>
      <c r="F98" s="202" t="s">
        <v>68</v>
      </c>
      <c r="G98" s="202"/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204">
        <v>0</v>
      </c>
      <c r="U98" s="204"/>
      <c r="V98" s="184">
        <v>0</v>
      </c>
      <c r="W98" s="184">
        <v>0</v>
      </c>
    </row>
    <row r="99" spans="1:23" ht="14.25" customHeight="1">
      <c r="A99" s="205"/>
      <c r="B99" s="205"/>
      <c r="C99" s="205"/>
      <c r="D99" s="202"/>
      <c r="E99" s="202"/>
      <c r="F99" s="202" t="s">
        <v>69</v>
      </c>
      <c r="G99" s="202"/>
      <c r="H99" s="184">
        <v>140637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140637</v>
      </c>
      <c r="S99" s="184">
        <v>140637</v>
      </c>
      <c r="T99" s="204">
        <v>0</v>
      </c>
      <c r="U99" s="204"/>
      <c r="V99" s="184">
        <v>0</v>
      </c>
      <c r="W99" s="184">
        <v>0</v>
      </c>
    </row>
    <row r="100" spans="1:23" ht="11.25" customHeight="1">
      <c r="A100" s="205"/>
      <c r="B100" s="205"/>
      <c r="C100" s="205"/>
      <c r="D100" s="202"/>
      <c r="E100" s="202"/>
      <c r="F100" s="202" t="s">
        <v>70</v>
      </c>
      <c r="G100" s="202"/>
      <c r="H100" s="184">
        <v>2457483</v>
      </c>
      <c r="I100" s="184">
        <v>2316846</v>
      </c>
      <c r="J100" s="184">
        <v>2269346</v>
      </c>
      <c r="K100" s="184">
        <v>1815826</v>
      </c>
      <c r="L100" s="184">
        <v>453520</v>
      </c>
      <c r="M100" s="184">
        <v>0</v>
      </c>
      <c r="N100" s="184">
        <v>47500</v>
      </c>
      <c r="O100" s="184">
        <v>0</v>
      </c>
      <c r="P100" s="184">
        <v>0</v>
      </c>
      <c r="Q100" s="184">
        <v>0</v>
      </c>
      <c r="R100" s="184">
        <v>140637</v>
      </c>
      <c r="S100" s="184">
        <v>140637</v>
      </c>
      <c r="T100" s="204">
        <v>0</v>
      </c>
      <c r="U100" s="204"/>
      <c r="V100" s="184">
        <v>0</v>
      </c>
      <c r="W100" s="184">
        <v>0</v>
      </c>
    </row>
    <row r="101" spans="1:23" ht="8.25">
      <c r="A101" s="205" t="s">
        <v>18</v>
      </c>
      <c r="B101" s="205" t="s">
        <v>52</v>
      </c>
      <c r="C101" s="205" t="s">
        <v>52</v>
      </c>
      <c r="D101" s="202" t="s">
        <v>19</v>
      </c>
      <c r="E101" s="202"/>
      <c r="F101" s="202" t="s">
        <v>67</v>
      </c>
      <c r="G101" s="202"/>
      <c r="H101" s="184">
        <v>11035279.31</v>
      </c>
      <c r="I101" s="184">
        <v>8617028</v>
      </c>
      <c r="J101" s="184">
        <v>6990230</v>
      </c>
      <c r="K101" s="184">
        <v>4644856</v>
      </c>
      <c r="L101" s="184">
        <v>2345374</v>
      </c>
      <c r="M101" s="184">
        <v>551198</v>
      </c>
      <c r="N101" s="184">
        <v>1075600</v>
      </c>
      <c r="O101" s="184">
        <v>0</v>
      </c>
      <c r="P101" s="184">
        <v>0</v>
      </c>
      <c r="Q101" s="184">
        <v>0</v>
      </c>
      <c r="R101" s="184">
        <v>2418251.31</v>
      </c>
      <c r="S101" s="184">
        <v>2418251.31</v>
      </c>
      <c r="T101" s="204">
        <v>0</v>
      </c>
      <c r="U101" s="204"/>
      <c r="V101" s="184">
        <v>0</v>
      </c>
      <c r="W101" s="184">
        <v>0</v>
      </c>
    </row>
    <row r="102" spans="1:23" ht="8.25">
      <c r="A102" s="205"/>
      <c r="B102" s="205"/>
      <c r="C102" s="205"/>
      <c r="D102" s="202"/>
      <c r="E102" s="202"/>
      <c r="F102" s="202" t="s">
        <v>68</v>
      </c>
      <c r="G102" s="202"/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204">
        <v>0</v>
      </c>
      <c r="U102" s="204"/>
      <c r="V102" s="184">
        <v>0</v>
      </c>
      <c r="W102" s="184">
        <v>0</v>
      </c>
    </row>
    <row r="103" spans="1:23" ht="8.25">
      <c r="A103" s="205"/>
      <c r="B103" s="205"/>
      <c r="C103" s="205"/>
      <c r="D103" s="202"/>
      <c r="E103" s="202"/>
      <c r="F103" s="202" t="s">
        <v>69</v>
      </c>
      <c r="G103" s="202"/>
      <c r="H103" s="184">
        <v>205309</v>
      </c>
      <c r="I103" s="184">
        <v>205309</v>
      </c>
      <c r="J103" s="184">
        <v>205309</v>
      </c>
      <c r="K103" s="184">
        <v>183557</v>
      </c>
      <c r="L103" s="184">
        <v>21752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  <c r="T103" s="204">
        <v>0</v>
      </c>
      <c r="U103" s="204"/>
      <c r="V103" s="184">
        <v>0</v>
      </c>
      <c r="W103" s="184">
        <v>0</v>
      </c>
    </row>
    <row r="104" spans="1:23" ht="8.25">
      <c r="A104" s="205"/>
      <c r="B104" s="205"/>
      <c r="C104" s="205"/>
      <c r="D104" s="202"/>
      <c r="E104" s="202"/>
      <c r="F104" s="202" t="s">
        <v>70</v>
      </c>
      <c r="G104" s="202"/>
      <c r="H104" s="184">
        <v>11240588.31</v>
      </c>
      <c r="I104" s="184">
        <v>8822337</v>
      </c>
      <c r="J104" s="184">
        <v>7195539</v>
      </c>
      <c r="K104" s="184">
        <v>4828413</v>
      </c>
      <c r="L104" s="184">
        <v>2367126</v>
      </c>
      <c r="M104" s="184">
        <v>551198</v>
      </c>
      <c r="N104" s="184">
        <v>1075600</v>
      </c>
      <c r="O104" s="184">
        <v>0</v>
      </c>
      <c r="P104" s="184">
        <v>0</v>
      </c>
      <c r="Q104" s="184">
        <v>0</v>
      </c>
      <c r="R104" s="184">
        <v>2418251.31</v>
      </c>
      <c r="S104" s="184">
        <v>2418251.31</v>
      </c>
      <c r="T104" s="204">
        <v>0</v>
      </c>
      <c r="U104" s="204"/>
      <c r="V104" s="184">
        <v>0</v>
      </c>
      <c r="W104" s="184">
        <v>0</v>
      </c>
    </row>
    <row r="105" spans="1:23" ht="8.25">
      <c r="A105" s="205" t="s">
        <v>52</v>
      </c>
      <c r="B105" s="205" t="s">
        <v>20</v>
      </c>
      <c r="C105" s="205" t="s">
        <v>52</v>
      </c>
      <c r="D105" s="202" t="s">
        <v>21</v>
      </c>
      <c r="E105" s="202"/>
      <c r="F105" s="202" t="s">
        <v>67</v>
      </c>
      <c r="G105" s="202"/>
      <c r="H105" s="184">
        <v>9521081.31</v>
      </c>
      <c r="I105" s="184">
        <v>7102830</v>
      </c>
      <c r="J105" s="184">
        <v>6927230</v>
      </c>
      <c r="K105" s="184">
        <v>4582356</v>
      </c>
      <c r="L105" s="184">
        <v>2344874</v>
      </c>
      <c r="M105" s="184">
        <v>0</v>
      </c>
      <c r="N105" s="184">
        <v>175600</v>
      </c>
      <c r="O105" s="184">
        <v>0</v>
      </c>
      <c r="P105" s="184">
        <v>0</v>
      </c>
      <c r="Q105" s="184">
        <v>0</v>
      </c>
      <c r="R105" s="184">
        <v>2418251.31</v>
      </c>
      <c r="S105" s="184">
        <v>2418251.31</v>
      </c>
      <c r="T105" s="204">
        <v>0</v>
      </c>
      <c r="U105" s="204"/>
      <c r="V105" s="184">
        <v>0</v>
      </c>
      <c r="W105" s="184">
        <v>0</v>
      </c>
    </row>
    <row r="106" spans="1:23" ht="8.25">
      <c r="A106" s="205"/>
      <c r="B106" s="205"/>
      <c r="C106" s="205"/>
      <c r="D106" s="202"/>
      <c r="E106" s="202"/>
      <c r="F106" s="202" t="s">
        <v>68</v>
      </c>
      <c r="G106" s="202"/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204">
        <v>0</v>
      </c>
      <c r="U106" s="204"/>
      <c r="V106" s="184">
        <v>0</v>
      </c>
      <c r="W106" s="184">
        <v>0</v>
      </c>
    </row>
    <row r="107" spans="1:23" ht="8.25">
      <c r="A107" s="205"/>
      <c r="B107" s="205"/>
      <c r="C107" s="205"/>
      <c r="D107" s="202"/>
      <c r="E107" s="202"/>
      <c r="F107" s="202" t="s">
        <v>69</v>
      </c>
      <c r="G107" s="202"/>
      <c r="H107" s="184">
        <v>205309</v>
      </c>
      <c r="I107" s="184">
        <v>205309</v>
      </c>
      <c r="J107" s="184">
        <v>205309</v>
      </c>
      <c r="K107" s="184">
        <v>183557</v>
      </c>
      <c r="L107" s="184">
        <v>21752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204">
        <v>0</v>
      </c>
      <c r="U107" s="204"/>
      <c r="V107" s="184">
        <v>0</v>
      </c>
      <c r="W107" s="184">
        <v>0</v>
      </c>
    </row>
    <row r="108" spans="1:23" ht="8.25">
      <c r="A108" s="205"/>
      <c r="B108" s="205"/>
      <c r="C108" s="205"/>
      <c r="D108" s="202"/>
      <c r="E108" s="202"/>
      <c r="F108" s="202" t="s">
        <v>70</v>
      </c>
      <c r="G108" s="202"/>
      <c r="H108" s="184">
        <v>9726390.31</v>
      </c>
      <c r="I108" s="184">
        <v>7308139</v>
      </c>
      <c r="J108" s="184">
        <v>7132539</v>
      </c>
      <c r="K108" s="184">
        <v>4765913</v>
      </c>
      <c r="L108" s="184">
        <v>2366626</v>
      </c>
      <c r="M108" s="184">
        <v>0</v>
      </c>
      <c r="N108" s="184">
        <v>175600</v>
      </c>
      <c r="O108" s="184">
        <v>0</v>
      </c>
      <c r="P108" s="184">
        <v>0</v>
      </c>
      <c r="Q108" s="184">
        <v>0</v>
      </c>
      <c r="R108" s="184">
        <v>2418251.31</v>
      </c>
      <c r="S108" s="184">
        <v>2418251.31</v>
      </c>
      <c r="T108" s="204">
        <v>0</v>
      </c>
      <c r="U108" s="204"/>
      <c r="V108" s="184">
        <v>0</v>
      </c>
      <c r="W108" s="184">
        <v>0</v>
      </c>
    </row>
    <row r="109" spans="1:23" ht="8.25">
      <c r="A109" s="201" t="s">
        <v>71</v>
      </c>
      <c r="B109" s="201"/>
      <c r="C109" s="201"/>
      <c r="D109" s="201"/>
      <c r="E109" s="201"/>
      <c r="F109" s="202" t="s">
        <v>67</v>
      </c>
      <c r="G109" s="202"/>
      <c r="H109" s="185">
        <v>162064703.96</v>
      </c>
      <c r="I109" s="252">
        <v>117344620.56</v>
      </c>
      <c r="J109" s="252">
        <v>109244684.46</v>
      </c>
      <c r="K109" s="185">
        <v>81021365</v>
      </c>
      <c r="L109" s="185">
        <v>28223319.46</v>
      </c>
      <c r="M109" s="185">
        <v>4647919</v>
      </c>
      <c r="N109" s="185">
        <v>2773609</v>
      </c>
      <c r="O109" s="185">
        <v>79671.1</v>
      </c>
      <c r="P109" s="185">
        <v>598737</v>
      </c>
      <c r="Q109" s="185">
        <v>0</v>
      </c>
      <c r="R109" s="185">
        <v>44720083.4</v>
      </c>
      <c r="S109" s="185">
        <v>44720083.4</v>
      </c>
      <c r="T109" s="203">
        <v>9782518</v>
      </c>
      <c r="U109" s="203"/>
      <c r="V109" s="185">
        <v>0</v>
      </c>
      <c r="W109" s="184">
        <v>0</v>
      </c>
    </row>
    <row r="110" spans="1:23" ht="8.25">
      <c r="A110" s="201"/>
      <c r="B110" s="201"/>
      <c r="C110" s="201"/>
      <c r="D110" s="201"/>
      <c r="E110" s="201"/>
      <c r="F110" s="202" t="s">
        <v>68</v>
      </c>
      <c r="G110" s="202"/>
      <c r="H110" s="185">
        <v>-10615</v>
      </c>
      <c r="I110" s="253">
        <v>-10615</v>
      </c>
      <c r="J110" s="253">
        <v>-10615</v>
      </c>
      <c r="K110" s="185">
        <v>-1877</v>
      </c>
      <c r="L110" s="185">
        <v>-8738</v>
      </c>
      <c r="M110" s="185">
        <v>0</v>
      </c>
      <c r="N110" s="185">
        <v>0</v>
      </c>
      <c r="O110" s="185">
        <v>0</v>
      </c>
      <c r="P110" s="185">
        <v>0</v>
      </c>
      <c r="Q110" s="185">
        <v>0</v>
      </c>
      <c r="R110" s="185">
        <v>0</v>
      </c>
      <c r="S110" s="185">
        <v>0</v>
      </c>
      <c r="T110" s="203">
        <v>0</v>
      </c>
      <c r="U110" s="203"/>
      <c r="V110" s="185">
        <v>0</v>
      </c>
      <c r="W110" s="184">
        <v>0</v>
      </c>
    </row>
    <row r="111" spans="1:23" ht="8.25">
      <c r="A111" s="201"/>
      <c r="B111" s="201"/>
      <c r="C111" s="201"/>
      <c r="D111" s="201"/>
      <c r="E111" s="201"/>
      <c r="F111" s="202" t="s">
        <v>69</v>
      </c>
      <c r="G111" s="202"/>
      <c r="H111" s="185">
        <v>2259346</v>
      </c>
      <c r="I111" s="253">
        <v>399930</v>
      </c>
      <c r="J111" s="253">
        <v>393825</v>
      </c>
      <c r="K111" s="185">
        <v>296398</v>
      </c>
      <c r="L111" s="185">
        <v>97427</v>
      </c>
      <c r="M111" s="185">
        <v>948</v>
      </c>
      <c r="N111" s="185">
        <v>5157</v>
      </c>
      <c r="O111" s="185">
        <v>0</v>
      </c>
      <c r="P111" s="185">
        <v>0</v>
      </c>
      <c r="Q111" s="185">
        <v>0</v>
      </c>
      <c r="R111" s="185">
        <v>1859416</v>
      </c>
      <c r="S111" s="185">
        <v>1859416</v>
      </c>
      <c r="T111" s="203">
        <v>0</v>
      </c>
      <c r="U111" s="203"/>
      <c r="V111" s="185">
        <v>0</v>
      </c>
      <c r="W111" s="184">
        <v>0</v>
      </c>
    </row>
    <row r="112" spans="1:23" ht="8.25">
      <c r="A112" s="201"/>
      <c r="B112" s="201"/>
      <c r="C112" s="201"/>
      <c r="D112" s="201"/>
      <c r="E112" s="201"/>
      <c r="F112" s="202" t="s">
        <v>70</v>
      </c>
      <c r="G112" s="202"/>
      <c r="H112" s="185">
        <v>164313434.96</v>
      </c>
      <c r="I112" s="252">
        <v>117733935.56</v>
      </c>
      <c r="J112" s="252">
        <v>109627894.46</v>
      </c>
      <c r="K112" s="185">
        <v>81315886</v>
      </c>
      <c r="L112" s="185">
        <v>28312008.46</v>
      </c>
      <c r="M112" s="185">
        <v>4648867</v>
      </c>
      <c r="N112" s="185">
        <v>2778766</v>
      </c>
      <c r="O112" s="185">
        <v>79671.1</v>
      </c>
      <c r="P112" s="185">
        <v>598737</v>
      </c>
      <c r="Q112" s="185">
        <v>0</v>
      </c>
      <c r="R112" s="185">
        <v>46579499.4</v>
      </c>
      <c r="S112" s="185">
        <v>46579499.4</v>
      </c>
      <c r="T112" s="203">
        <v>9782518</v>
      </c>
      <c r="U112" s="203"/>
      <c r="V112" s="185">
        <v>0</v>
      </c>
      <c r="W112" s="184">
        <v>0</v>
      </c>
    </row>
  </sheetData>
  <sheetProtection/>
  <mergeCells count="335">
    <mergeCell ref="T100:U100"/>
    <mergeCell ref="T95:U95"/>
    <mergeCell ref="F96:G96"/>
    <mergeCell ref="T96:U96"/>
    <mergeCell ref="F97:G97"/>
    <mergeCell ref="T97:U97"/>
    <mergeCell ref="F98:G98"/>
    <mergeCell ref="T98:U98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B85:B88"/>
    <mergeCell ref="C85:C88"/>
    <mergeCell ref="D85:E88"/>
    <mergeCell ref="T88:U88"/>
    <mergeCell ref="F88:G88"/>
    <mergeCell ref="F86:G86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T73:U73"/>
    <mergeCell ref="F74:G74"/>
    <mergeCell ref="T74:U74"/>
    <mergeCell ref="F75:G75"/>
    <mergeCell ref="T75:U75"/>
    <mergeCell ref="F73:G73"/>
    <mergeCell ref="A81:A84"/>
    <mergeCell ref="B81:B84"/>
    <mergeCell ref="C81:C84"/>
    <mergeCell ref="D81:E84"/>
    <mergeCell ref="T78:U78"/>
    <mergeCell ref="F79:G79"/>
    <mergeCell ref="T79:U79"/>
    <mergeCell ref="T84:U84"/>
    <mergeCell ref="T80:U80"/>
    <mergeCell ref="C97:C100"/>
    <mergeCell ref="F78:G78"/>
    <mergeCell ref="F80:G80"/>
    <mergeCell ref="T86:U86"/>
    <mergeCell ref="F87:G87"/>
    <mergeCell ref="T87:U87"/>
    <mergeCell ref="B77:B80"/>
    <mergeCell ref="C77:C80"/>
    <mergeCell ref="D77:E80"/>
    <mergeCell ref="F92:G92"/>
    <mergeCell ref="F99:G99"/>
    <mergeCell ref="T108:U108"/>
    <mergeCell ref="C105:C108"/>
    <mergeCell ref="T101:U101"/>
    <mergeCell ref="T102:U102"/>
    <mergeCell ref="T103:U103"/>
    <mergeCell ref="T104:U104"/>
    <mergeCell ref="B97:B100"/>
    <mergeCell ref="D97:E100"/>
    <mergeCell ref="A101:A104"/>
    <mergeCell ref="B101:B104"/>
    <mergeCell ref="D101:E104"/>
    <mergeCell ref="F101:G101"/>
    <mergeCell ref="F102:G102"/>
    <mergeCell ref="F103:G103"/>
    <mergeCell ref="T99:U99"/>
    <mergeCell ref="F104:G104"/>
    <mergeCell ref="A97:A100"/>
    <mergeCell ref="A105:A108"/>
    <mergeCell ref="B105:B108"/>
    <mergeCell ref="D105:E108"/>
    <mergeCell ref="F105:G105"/>
    <mergeCell ref="C101:C104"/>
    <mergeCell ref="F100:G100"/>
    <mergeCell ref="T105:U105"/>
    <mergeCell ref="F106:G106"/>
    <mergeCell ref="T106:U106"/>
    <mergeCell ref="F107:G107"/>
    <mergeCell ref="T107:U107"/>
    <mergeCell ref="F108:G108"/>
    <mergeCell ref="A109:E112"/>
    <mergeCell ref="F109:G109"/>
    <mergeCell ref="T109:U109"/>
    <mergeCell ref="F110:G110"/>
    <mergeCell ref="T110:U110"/>
    <mergeCell ref="F111:G111"/>
    <mergeCell ref="T111:U111"/>
    <mergeCell ref="F112:G112"/>
    <mergeCell ref="T112:U112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0"/>
  <sheetViews>
    <sheetView zoomScalePageLayoutView="0" workbookViewId="0" topLeftCell="A1">
      <selection activeCell="U6" sqref="U6"/>
    </sheetView>
  </sheetViews>
  <sheetFormatPr defaultColWidth="9.33203125" defaultRowHeight="11.25"/>
  <cols>
    <col min="1" max="1" width="4.16015625" style="72" customWidth="1"/>
    <col min="2" max="2" width="5.66015625" style="72" customWidth="1"/>
    <col min="3" max="3" width="8.16015625" style="72" customWidth="1"/>
    <col min="4" max="4" width="22.16015625" style="72" customWidth="1"/>
    <col min="5" max="5" width="15.33203125" style="72" customWidth="1"/>
    <col min="6" max="6" width="14" style="72" customWidth="1"/>
    <col min="7" max="7" width="13.83203125" style="72" customWidth="1"/>
    <col min="8" max="8" width="12.5" style="72" customWidth="1"/>
    <col min="9" max="9" width="10.33203125" style="72" customWidth="1"/>
    <col min="10" max="10" width="9.33203125" style="72" customWidth="1"/>
    <col min="11" max="11" width="5.83203125" style="72" customWidth="1"/>
    <col min="12" max="12" width="3.83203125" style="72" customWidth="1"/>
    <col min="13" max="13" width="12" style="72" customWidth="1"/>
    <col min="14" max="14" width="13.33203125" style="72" customWidth="1"/>
    <col min="15" max="16384" width="9.33203125" style="72" customWidth="1"/>
  </cols>
  <sheetData>
    <row r="1" spans="1:15" ht="49.5" customHeight="1">
      <c r="A1" s="115"/>
      <c r="B1" s="115"/>
      <c r="C1" s="115"/>
      <c r="D1" s="115"/>
      <c r="E1" s="115"/>
      <c r="F1" s="115"/>
      <c r="G1" s="115"/>
      <c r="H1" s="115"/>
      <c r="I1" s="115"/>
      <c r="J1" s="211" t="s">
        <v>439</v>
      </c>
      <c r="K1" s="211"/>
      <c r="L1" s="211"/>
      <c r="M1" s="211"/>
      <c r="N1" s="211"/>
      <c r="O1" s="211"/>
    </row>
    <row r="2" spans="1:15" ht="12.75" customHeight="1">
      <c r="A2" s="212" t="s">
        <v>279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14"/>
      <c r="O2" s="114"/>
    </row>
    <row r="3" spans="1:15" ht="27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213" t="s">
        <v>1</v>
      </c>
      <c r="N3" s="213"/>
      <c r="O3" s="213"/>
    </row>
    <row r="4" spans="1:15" ht="15" customHeight="1">
      <c r="A4" s="214" t="s">
        <v>44</v>
      </c>
      <c r="B4" s="214" t="s">
        <v>2</v>
      </c>
      <c r="C4" s="214" t="s">
        <v>278</v>
      </c>
      <c r="D4" s="214" t="s">
        <v>277</v>
      </c>
      <c r="E4" s="214" t="s">
        <v>276</v>
      </c>
      <c r="F4" s="215" t="s">
        <v>275</v>
      </c>
      <c r="G4" s="215"/>
      <c r="H4" s="215"/>
      <c r="I4" s="215"/>
      <c r="J4" s="215"/>
      <c r="K4" s="215"/>
      <c r="L4" s="215"/>
      <c r="M4" s="215"/>
      <c r="N4" s="215"/>
      <c r="O4" s="214" t="s">
        <v>274</v>
      </c>
    </row>
    <row r="5" spans="1:15" ht="15" customHeight="1">
      <c r="A5" s="214"/>
      <c r="B5" s="214"/>
      <c r="C5" s="214"/>
      <c r="D5" s="214"/>
      <c r="E5" s="214"/>
      <c r="F5" s="214" t="s">
        <v>273</v>
      </c>
      <c r="G5" s="214" t="s">
        <v>272</v>
      </c>
      <c r="H5" s="214"/>
      <c r="I5" s="214"/>
      <c r="J5" s="214"/>
      <c r="K5" s="214"/>
      <c r="L5" s="214"/>
      <c r="M5" s="214"/>
      <c r="N5" s="214"/>
      <c r="O5" s="214"/>
    </row>
    <row r="6" spans="1:15" ht="27.75" customHeight="1">
      <c r="A6" s="214"/>
      <c r="B6" s="214"/>
      <c r="C6" s="214"/>
      <c r="D6" s="214"/>
      <c r="E6" s="214"/>
      <c r="F6" s="214"/>
      <c r="G6" s="214" t="s">
        <v>271</v>
      </c>
      <c r="H6" s="216" t="s">
        <v>270</v>
      </c>
      <c r="I6" s="217" t="s">
        <v>269</v>
      </c>
      <c r="J6" s="214" t="s">
        <v>268</v>
      </c>
      <c r="K6" s="84" t="s">
        <v>38</v>
      </c>
      <c r="L6" s="214" t="s">
        <v>267</v>
      </c>
      <c r="M6" s="214"/>
      <c r="N6" s="214" t="s">
        <v>266</v>
      </c>
      <c r="O6" s="214"/>
    </row>
    <row r="7" spans="1:15" ht="12.75" customHeight="1">
      <c r="A7" s="214"/>
      <c r="B7" s="214"/>
      <c r="C7" s="214"/>
      <c r="D7" s="214"/>
      <c r="E7" s="214"/>
      <c r="F7" s="214"/>
      <c r="G7" s="214"/>
      <c r="H7" s="216"/>
      <c r="I7" s="217"/>
      <c r="J7" s="214"/>
      <c r="K7" s="218" t="s">
        <v>265</v>
      </c>
      <c r="L7" s="214"/>
      <c r="M7" s="214"/>
      <c r="N7" s="214"/>
      <c r="O7" s="214"/>
    </row>
    <row r="8" spans="1:15" ht="12.75">
      <c r="A8" s="214"/>
      <c r="B8" s="214"/>
      <c r="C8" s="214"/>
      <c r="D8" s="214"/>
      <c r="E8" s="214"/>
      <c r="F8" s="214"/>
      <c r="G8" s="214"/>
      <c r="H8" s="216"/>
      <c r="I8" s="217"/>
      <c r="J8" s="214"/>
      <c r="K8" s="218"/>
      <c r="L8" s="214"/>
      <c r="M8" s="214"/>
      <c r="N8" s="214"/>
      <c r="O8" s="214"/>
    </row>
    <row r="9" spans="1:15" ht="61.5" customHeight="1">
      <c r="A9" s="214"/>
      <c r="B9" s="214"/>
      <c r="C9" s="214"/>
      <c r="D9" s="214"/>
      <c r="E9" s="214"/>
      <c r="F9" s="214"/>
      <c r="G9" s="214"/>
      <c r="H9" s="216"/>
      <c r="I9" s="217"/>
      <c r="J9" s="214"/>
      <c r="K9" s="218"/>
      <c r="L9" s="214"/>
      <c r="M9" s="214"/>
      <c r="N9" s="214"/>
      <c r="O9" s="214"/>
    </row>
    <row r="10" spans="1:15" ht="12.75" customHeigh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221">
        <v>12</v>
      </c>
      <c r="M10" s="221"/>
      <c r="N10" s="88">
        <v>13</v>
      </c>
      <c r="O10" s="88">
        <v>14</v>
      </c>
    </row>
    <row r="11" spans="1:16" ht="104.25" customHeight="1">
      <c r="A11" s="88" t="s">
        <v>45</v>
      </c>
      <c r="B11" s="88">
        <v>600</v>
      </c>
      <c r="C11" s="88">
        <v>60014</v>
      </c>
      <c r="D11" s="112" t="s">
        <v>264</v>
      </c>
      <c r="E11" s="86">
        <v>70000</v>
      </c>
      <c r="F11" s="86">
        <v>50000</v>
      </c>
      <c r="G11" s="86">
        <v>50000</v>
      </c>
      <c r="H11" s="86">
        <v>0</v>
      </c>
      <c r="I11" s="86">
        <v>0</v>
      </c>
      <c r="J11" s="86">
        <v>0</v>
      </c>
      <c r="K11" s="86">
        <v>0</v>
      </c>
      <c r="L11" s="219" t="s">
        <v>241</v>
      </c>
      <c r="M11" s="219"/>
      <c r="N11" s="86">
        <v>0</v>
      </c>
      <c r="O11" s="85" t="s">
        <v>263</v>
      </c>
      <c r="P11" s="81"/>
    </row>
    <row r="12" spans="1:16" ht="12.75" customHeight="1">
      <c r="A12" s="88"/>
      <c r="B12" s="88"/>
      <c r="C12" s="88"/>
      <c r="D12" s="87" t="s">
        <v>199</v>
      </c>
      <c r="E12" s="86">
        <v>0</v>
      </c>
      <c r="F12" s="86">
        <f>G12+J12++L12+N12</f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220">
        <v>0</v>
      </c>
      <c r="M12" s="220"/>
      <c r="N12" s="86">
        <v>0</v>
      </c>
      <c r="O12" s="85"/>
      <c r="P12" s="81"/>
    </row>
    <row r="13" spans="1:16" ht="12.75" customHeight="1">
      <c r="A13" s="88"/>
      <c r="B13" s="88"/>
      <c r="C13" s="88"/>
      <c r="D13" s="87" t="s">
        <v>198</v>
      </c>
      <c r="E13" s="86">
        <v>70000</v>
      </c>
      <c r="F13" s="86">
        <v>50000</v>
      </c>
      <c r="G13" s="86">
        <v>50000</v>
      </c>
      <c r="H13" s="86">
        <v>0</v>
      </c>
      <c r="I13" s="86">
        <v>0</v>
      </c>
      <c r="J13" s="86">
        <v>0</v>
      </c>
      <c r="K13" s="86">
        <v>0</v>
      </c>
      <c r="L13" s="220">
        <v>0</v>
      </c>
      <c r="M13" s="220"/>
      <c r="N13" s="86">
        <f>N11</f>
        <v>0</v>
      </c>
      <c r="O13" s="85"/>
      <c r="P13" s="81"/>
    </row>
    <row r="14" spans="1:16" ht="52.5" customHeight="1">
      <c r="A14" s="88" t="s">
        <v>47</v>
      </c>
      <c r="B14" s="88">
        <v>700</v>
      </c>
      <c r="C14" s="88">
        <v>70005</v>
      </c>
      <c r="D14" s="102" t="s">
        <v>262</v>
      </c>
      <c r="E14" s="86">
        <v>37550860</v>
      </c>
      <c r="F14" s="86">
        <v>20726310</v>
      </c>
      <c r="G14" s="86">
        <v>6357810</v>
      </c>
      <c r="H14" s="86">
        <v>0</v>
      </c>
      <c r="I14" s="86">
        <v>0</v>
      </c>
      <c r="J14" s="86">
        <v>0</v>
      </c>
      <c r="K14" s="86">
        <v>0</v>
      </c>
      <c r="L14" s="219" t="s">
        <v>261</v>
      </c>
      <c r="M14" s="219"/>
      <c r="N14" s="86">
        <v>0</v>
      </c>
      <c r="O14" s="85" t="s">
        <v>200</v>
      </c>
      <c r="P14" s="81"/>
    </row>
    <row r="15" spans="1:16" ht="12.75" customHeight="1">
      <c r="A15" s="88"/>
      <c r="B15" s="88"/>
      <c r="C15" s="88"/>
      <c r="D15" s="87" t="s">
        <v>199</v>
      </c>
      <c r="E15" s="86">
        <v>0</v>
      </c>
      <c r="F15" s="86">
        <f>G15+J15++L15+N15</f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220">
        <v>0</v>
      </c>
      <c r="M15" s="220"/>
      <c r="N15" s="86">
        <v>0</v>
      </c>
      <c r="O15" s="85"/>
      <c r="P15" s="81"/>
    </row>
    <row r="16" spans="1:16" ht="12.75" customHeight="1">
      <c r="A16" s="88"/>
      <c r="B16" s="88"/>
      <c r="C16" s="88"/>
      <c r="D16" s="87" t="s">
        <v>198</v>
      </c>
      <c r="E16" s="86">
        <v>37550860</v>
      </c>
      <c r="F16" s="86">
        <v>20726310</v>
      </c>
      <c r="G16" s="86">
        <v>6357810</v>
      </c>
      <c r="H16" s="86">
        <v>0</v>
      </c>
      <c r="I16" s="86">
        <v>0</v>
      </c>
      <c r="J16" s="86">
        <v>0</v>
      </c>
      <c r="K16" s="86">
        <v>0</v>
      </c>
      <c r="L16" s="220">
        <v>14368500</v>
      </c>
      <c r="M16" s="220"/>
      <c r="N16" s="86">
        <f>N14</f>
        <v>0</v>
      </c>
      <c r="O16" s="85"/>
      <c r="P16" s="81"/>
    </row>
    <row r="17" spans="1:16" ht="45" customHeight="1">
      <c r="A17" s="88" t="s">
        <v>48</v>
      </c>
      <c r="B17" s="88">
        <v>700</v>
      </c>
      <c r="C17" s="88">
        <v>70005</v>
      </c>
      <c r="D17" s="87" t="s">
        <v>260</v>
      </c>
      <c r="E17" s="86">
        <v>139550</v>
      </c>
      <c r="F17" s="86">
        <f>G17</f>
        <v>35000</v>
      </c>
      <c r="G17" s="86">
        <f>SUM(G18:G19)</f>
        <v>35000</v>
      </c>
      <c r="H17" s="86">
        <v>0</v>
      </c>
      <c r="I17" s="86">
        <v>0</v>
      </c>
      <c r="J17" s="86">
        <v>0</v>
      </c>
      <c r="K17" s="86">
        <v>0</v>
      </c>
      <c r="L17" s="219" t="s">
        <v>208</v>
      </c>
      <c r="M17" s="219"/>
      <c r="N17" s="86">
        <v>0</v>
      </c>
      <c r="O17" s="85" t="s">
        <v>200</v>
      </c>
      <c r="P17" s="81"/>
    </row>
    <row r="18" spans="1:16" ht="12.75" customHeight="1">
      <c r="A18" s="88"/>
      <c r="B18" s="88"/>
      <c r="C18" s="88"/>
      <c r="D18" s="87" t="s">
        <v>199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220">
        <v>0</v>
      </c>
      <c r="M18" s="220"/>
      <c r="N18" s="86">
        <v>0</v>
      </c>
      <c r="O18" s="85"/>
      <c r="P18" s="81"/>
    </row>
    <row r="19" spans="1:16" ht="12.75" customHeight="1">
      <c r="A19" s="88"/>
      <c r="B19" s="88"/>
      <c r="C19" s="88"/>
      <c r="D19" s="87" t="s">
        <v>198</v>
      </c>
      <c r="E19" s="86">
        <f>E17</f>
        <v>139550</v>
      </c>
      <c r="F19" s="86">
        <f>G19</f>
        <v>35000</v>
      </c>
      <c r="G19" s="86">
        <v>35000</v>
      </c>
      <c r="H19" s="86">
        <v>0</v>
      </c>
      <c r="I19" s="86">
        <v>0</v>
      </c>
      <c r="J19" s="86">
        <v>0</v>
      </c>
      <c r="K19" s="86">
        <v>0</v>
      </c>
      <c r="L19" s="220">
        <v>0</v>
      </c>
      <c r="M19" s="220"/>
      <c r="N19" s="86">
        <f>N17</f>
        <v>0</v>
      </c>
      <c r="O19" s="85"/>
      <c r="P19" s="81"/>
    </row>
    <row r="20" spans="1:16" ht="71.25" customHeight="1">
      <c r="A20" s="88" t="s">
        <v>49</v>
      </c>
      <c r="B20" s="111" t="s">
        <v>259</v>
      </c>
      <c r="C20" s="88" t="s">
        <v>258</v>
      </c>
      <c r="D20" s="87" t="s">
        <v>257</v>
      </c>
      <c r="E20" s="86">
        <f>SUM(E21:E23)</f>
        <v>6810299</v>
      </c>
      <c r="F20" s="86">
        <f>SUM(F21:F23)</f>
        <v>6696715.1</v>
      </c>
      <c r="G20" s="86">
        <f>SUM(G21:G23)</f>
        <v>2844694.8200000003</v>
      </c>
      <c r="H20" s="86">
        <v>0</v>
      </c>
      <c r="I20" s="86">
        <v>0</v>
      </c>
      <c r="J20" s="86">
        <v>0</v>
      </c>
      <c r="K20" s="86">
        <v>0</v>
      </c>
      <c r="L20" s="219" t="s">
        <v>256</v>
      </c>
      <c r="M20" s="219"/>
      <c r="N20" s="86">
        <f>SUM(N21:N23)</f>
        <v>3840334.28</v>
      </c>
      <c r="O20" s="85" t="s">
        <v>200</v>
      </c>
      <c r="P20" s="81"/>
    </row>
    <row r="21" spans="1:16" ht="12.75" customHeight="1">
      <c r="A21" s="88"/>
      <c r="B21" s="88"/>
      <c r="C21" s="88"/>
      <c r="D21" s="87" t="s">
        <v>199</v>
      </c>
      <c r="E21" s="86">
        <v>44404</v>
      </c>
      <c r="F21" s="86">
        <f>G21+H21+N21</f>
        <v>31336.1</v>
      </c>
      <c r="G21" s="110">
        <v>4700.82</v>
      </c>
      <c r="H21" s="86">
        <v>0</v>
      </c>
      <c r="I21" s="86">
        <v>0</v>
      </c>
      <c r="J21" s="86">
        <v>0</v>
      </c>
      <c r="K21" s="86">
        <v>0</v>
      </c>
      <c r="L21" s="220">
        <v>0</v>
      </c>
      <c r="M21" s="220"/>
      <c r="N21" s="110">
        <v>26635.28</v>
      </c>
      <c r="O21" s="109"/>
      <c r="P21" s="81"/>
    </row>
    <row r="22" spans="1:16" ht="22.5" customHeight="1">
      <c r="A22" s="88"/>
      <c r="B22" s="88"/>
      <c r="C22" s="88"/>
      <c r="D22" s="87" t="s">
        <v>255</v>
      </c>
      <c r="E22" s="86">
        <v>5883915</v>
      </c>
      <c r="F22" s="86">
        <f>G22+N22+L22</f>
        <v>5883915</v>
      </c>
      <c r="G22" s="86">
        <v>2070216</v>
      </c>
      <c r="H22" s="86">
        <v>0</v>
      </c>
      <c r="I22" s="86">
        <v>0</v>
      </c>
      <c r="J22" s="86">
        <v>0</v>
      </c>
      <c r="K22" s="86">
        <v>0</v>
      </c>
      <c r="L22" s="220">
        <v>0</v>
      </c>
      <c r="M22" s="220"/>
      <c r="N22" s="86">
        <v>3813699</v>
      </c>
      <c r="O22" s="109"/>
      <c r="P22" s="81"/>
    </row>
    <row r="23" spans="1:16" ht="22.5" customHeight="1">
      <c r="A23" s="88"/>
      <c r="B23" s="88"/>
      <c r="C23" s="88"/>
      <c r="D23" s="87" t="s">
        <v>254</v>
      </c>
      <c r="E23" s="86">
        <v>881980</v>
      </c>
      <c r="F23" s="86">
        <f>G23+H23+L23</f>
        <v>781464</v>
      </c>
      <c r="G23" s="86">
        <v>769778</v>
      </c>
      <c r="H23" s="86">
        <v>0</v>
      </c>
      <c r="I23" s="86">
        <v>0</v>
      </c>
      <c r="J23" s="86">
        <v>0</v>
      </c>
      <c r="K23" s="86">
        <v>0</v>
      </c>
      <c r="L23" s="220">
        <v>11686</v>
      </c>
      <c r="M23" s="220"/>
      <c r="N23" s="86">
        <v>0</v>
      </c>
      <c r="O23" s="109"/>
      <c r="P23" s="81"/>
    </row>
    <row r="24" spans="1:16" ht="67.5" customHeight="1">
      <c r="A24" s="88" t="s">
        <v>50</v>
      </c>
      <c r="B24" s="88">
        <v>710</v>
      </c>
      <c r="C24" s="88">
        <v>71012</v>
      </c>
      <c r="D24" s="87" t="s">
        <v>253</v>
      </c>
      <c r="E24" s="86">
        <v>178618</v>
      </c>
      <c r="F24" s="86">
        <f>SUM(F25:F26)</f>
        <v>18681</v>
      </c>
      <c r="G24" s="86">
        <f>SUM(G25:G26)</f>
        <v>18681</v>
      </c>
      <c r="H24" s="86">
        <v>0</v>
      </c>
      <c r="I24" s="86">
        <v>0</v>
      </c>
      <c r="J24" s="86">
        <v>0</v>
      </c>
      <c r="K24" s="86">
        <v>0</v>
      </c>
      <c r="L24" s="219" t="s">
        <v>252</v>
      </c>
      <c r="M24" s="219"/>
      <c r="N24" s="86">
        <f>SUM(N25:N26)</f>
        <v>0</v>
      </c>
      <c r="O24" s="85" t="s">
        <v>200</v>
      </c>
      <c r="P24" s="81"/>
    </row>
    <row r="25" spans="1:16" ht="12.75" customHeight="1">
      <c r="A25" s="88"/>
      <c r="B25" s="88"/>
      <c r="C25" s="88"/>
      <c r="D25" s="87" t="s">
        <v>199</v>
      </c>
      <c r="E25" s="86">
        <v>178618</v>
      </c>
      <c r="F25" s="86">
        <f>G25+J25+N25+L25</f>
        <v>18681</v>
      </c>
      <c r="G25" s="86">
        <v>18681</v>
      </c>
      <c r="H25" s="86">
        <v>0</v>
      </c>
      <c r="I25" s="86">
        <v>0</v>
      </c>
      <c r="J25" s="86">
        <v>0</v>
      </c>
      <c r="K25" s="86">
        <v>0</v>
      </c>
      <c r="L25" s="220">
        <v>0</v>
      </c>
      <c r="M25" s="220"/>
      <c r="N25" s="86">
        <v>0</v>
      </c>
      <c r="O25" s="85"/>
      <c r="P25" s="81"/>
    </row>
    <row r="26" spans="1:16" ht="12.75" customHeight="1">
      <c r="A26" s="88"/>
      <c r="B26" s="88"/>
      <c r="C26" s="88"/>
      <c r="D26" s="87" t="s">
        <v>198</v>
      </c>
      <c r="E26" s="86">
        <v>0</v>
      </c>
      <c r="F26" s="86">
        <f>G26+J26+N26</f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220">
        <v>0</v>
      </c>
      <c r="M26" s="220"/>
      <c r="N26" s="86">
        <v>0</v>
      </c>
      <c r="O26" s="85"/>
      <c r="P26" s="81"/>
    </row>
    <row r="27" spans="1:16" ht="72" customHeight="1">
      <c r="A27" s="88" t="s">
        <v>51</v>
      </c>
      <c r="B27" s="88">
        <v>710</v>
      </c>
      <c r="C27" s="88">
        <v>71012</v>
      </c>
      <c r="D27" s="87" t="s">
        <v>251</v>
      </c>
      <c r="E27" s="86">
        <v>240000</v>
      </c>
      <c r="F27" s="86">
        <f>SUM(F28:F29)</f>
        <v>168000</v>
      </c>
      <c r="G27" s="86">
        <f>SUM(G28:G29)</f>
        <v>14000</v>
      </c>
      <c r="H27" s="86">
        <v>0</v>
      </c>
      <c r="I27" s="86">
        <v>0</v>
      </c>
      <c r="J27" s="86">
        <v>0</v>
      </c>
      <c r="K27" s="86">
        <v>0</v>
      </c>
      <c r="L27" s="219" t="s">
        <v>250</v>
      </c>
      <c r="M27" s="219"/>
      <c r="N27" s="86">
        <f>SUM(N28:N29)</f>
        <v>0</v>
      </c>
      <c r="O27" s="85" t="s">
        <v>200</v>
      </c>
      <c r="P27" s="81"/>
    </row>
    <row r="28" spans="1:16" ht="12.75" customHeight="1">
      <c r="A28" s="88"/>
      <c r="B28" s="88"/>
      <c r="C28" s="88"/>
      <c r="D28" s="87" t="s">
        <v>199</v>
      </c>
      <c r="E28" s="86">
        <v>240000</v>
      </c>
      <c r="F28" s="86">
        <f>G28+J28+N28+L28</f>
        <v>168000</v>
      </c>
      <c r="G28" s="86">
        <v>14000</v>
      </c>
      <c r="H28" s="86">
        <v>0</v>
      </c>
      <c r="I28" s="86">
        <v>0</v>
      </c>
      <c r="J28" s="86">
        <v>0</v>
      </c>
      <c r="K28" s="86">
        <v>0</v>
      </c>
      <c r="L28" s="220">
        <v>154000</v>
      </c>
      <c r="M28" s="220"/>
      <c r="N28" s="86">
        <v>0</v>
      </c>
      <c r="O28" s="85"/>
      <c r="P28" s="81"/>
    </row>
    <row r="29" spans="1:16" ht="12.75" customHeight="1">
      <c r="A29" s="88"/>
      <c r="B29" s="88"/>
      <c r="C29" s="88"/>
      <c r="D29" s="87" t="s">
        <v>198</v>
      </c>
      <c r="E29" s="86">
        <v>0</v>
      </c>
      <c r="F29" s="86">
        <f>G29+J29+N29</f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220">
        <v>0</v>
      </c>
      <c r="M29" s="220"/>
      <c r="N29" s="86">
        <v>0</v>
      </c>
      <c r="O29" s="85"/>
      <c r="P29" s="81"/>
    </row>
    <row r="30" spans="1:16" ht="39.75" customHeight="1">
      <c r="A30" s="108" t="s">
        <v>249</v>
      </c>
      <c r="B30" s="94">
        <v>710</v>
      </c>
      <c r="C30" s="94">
        <v>71012</v>
      </c>
      <c r="D30" s="93" t="s">
        <v>248</v>
      </c>
      <c r="E30" s="106">
        <v>50000</v>
      </c>
      <c r="F30" s="106">
        <f>SUM(F31:F32)</f>
        <v>50000</v>
      </c>
      <c r="G30" s="106">
        <f>SUM(G31:G32)</f>
        <v>50000</v>
      </c>
      <c r="H30" s="106">
        <v>0</v>
      </c>
      <c r="I30" s="106">
        <v>0</v>
      </c>
      <c r="J30" s="106">
        <v>0</v>
      </c>
      <c r="K30" s="106">
        <v>0</v>
      </c>
      <c r="L30" s="222" t="s">
        <v>201</v>
      </c>
      <c r="M30" s="223"/>
      <c r="N30" s="106">
        <f>SUM(N31:N32)</f>
        <v>0</v>
      </c>
      <c r="O30" s="105" t="s">
        <v>200</v>
      </c>
      <c r="P30" s="81"/>
    </row>
    <row r="31" spans="1:16" ht="16.5" customHeight="1">
      <c r="A31" s="108"/>
      <c r="B31" s="108"/>
      <c r="C31" s="108"/>
      <c r="D31" s="107" t="s">
        <v>199</v>
      </c>
      <c r="E31" s="106">
        <v>0</v>
      </c>
      <c r="F31" s="106">
        <f>G31+J31+N31+L31</f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224">
        <v>0</v>
      </c>
      <c r="M31" s="225"/>
      <c r="N31" s="106">
        <v>0</v>
      </c>
      <c r="O31" s="105"/>
      <c r="P31" s="81"/>
    </row>
    <row r="32" spans="1:16" ht="18.75" customHeight="1">
      <c r="A32" s="108"/>
      <c r="B32" s="108"/>
      <c r="C32" s="108"/>
      <c r="D32" s="107" t="s">
        <v>198</v>
      </c>
      <c r="E32" s="106">
        <v>50000</v>
      </c>
      <c r="F32" s="106">
        <f>G32+J32+N32</f>
        <v>50000</v>
      </c>
      <c r="G32" s="106">
        <v>50000</v>
      </c>
      <c r="H32" s="106">
        <v>0</v>
      </c>
      <c r="I32" s="106">
        <v>0</v>
      </c>
      <c r="J32" s="106">
        <v>0</v>
      </c>
      <c r="K32" s="106">
        <v>0</v>
      </c>
      <c r="L32" s="224">
        <v>0</v>
      </c>
      <c r="M32" s="225"/>
      <c r="N32" s="106">
        <v>0</v>
      </c>
      <c r="O32" s="105"/>
      <c r="P32" s="81"/>
    </row>
    <row r="33" spans="1:16" ht="80.25" customHeight="1">
      <c r="A33" s="88" t="s">
        <v>247</v>
      </c>
      <c r="B33" s="88">
        <v>710</v>
      </c>
      <c r="C33" s="88">
        <v>71095</v>
      </c>
      <c r="D33" s="87" t="s">
        <v>246</v>
      </c>
      <c r="E33" s="86">
        <f>SUM(E34:E35)</f>
        <v>3002600</v>
      </c>
      <c r="F33" s="86">
        <f>G33+J33+N33</f>
        <v>1343494</v>
      </c>
      <c r="G33" s="86">
        <f>SUM(G34:G35)</f>
        <v>201524</v>
      </c>
      <c r="H33" s="86">
        <v>0</v>
      </c>
      <c r="I33" s="86">
        <v>0</v>
      </c>
      <c r="J33" s="86">
        <v>0</v>
      </c>
      <c r="K33" s="86">
        <v>0</v>
      </c>
      <c r="L33" s="219" t="s">
        <v>208</v>
      </c>
      <c r="M33" s="219"/>
      <c r="N33" s="86">
        <f>SUM(N34:N35)</f>
        <v>1141970</v>
      </c>
      <c r="O33" s="85" t="s">
        <v>200</v>
      </c>
      <c r="P33" s="81"/>
    </row>
    <row r="34" spans="1:16" ht="12.75" customHeight="1">
      <c r="A34" s="88"/>
      <c r="B34" s="88"/>
      <c r="C34" s="88"/>
      <c r="D34" s="87" t="s">
        <v>199</v>
      </c>
      <c r="E34" s="86">
        <v>18000</v>
      </c>
      <c r="F34" s="86">
        <f>G34+J34+N34</f>
        <v>18000</v>
      </c>
      <c r="G34" s="86">
        <v>2700</v>
      </c>
      <c r="H34" s="86">
        <v>0</v>
      </c>
      <c r="I34" s="86">
        <v>0</v>
      </c>
      <c r="J34" s="86">
        <v>0</v>
      </c>
      <c r="K34" s="86">
        <v>0</v>
      </c>
      <c r="L34" s="220">
        <v>0</v>
      </c>
      <c r="M34" s="220"/>
      <c r="N34" s="86">
        <v>15300</v>
      </c>
      <c r="O34" s="85"/>
      <c r="P34" s="81"/>
    </row>
    <row r="35" spans="1:16" ht="19.5" customHeight="1">
      <c r="A35" s="88"/>
      <c r="B35" s="88"/>
      <c r="C35" s="88"/>
      <c r="D35" s="87" t="s">
        <v>198</v>
      </c>
      <c r="E35" s="86">
        <v>2984600</v>
      </c>
      <c r="F35" s="86">
        <f>G35+J35+N35</f>
        <v>1325494</v>
      </c>
      <c r="G35" s="86">
        <v>198824</v>
      </c>
      <c r="H35" s="86">
        <v>0</v>
      </c>
      <c r="I35" s="86">
        <v>0</v>
      </c>
      <c r="J35" s="86">
        <v>0</v>
      </c>
      <c r="K35" s="86">
        <v>0</v>
      </c>
      <c r="L35" s="220">
        <v>0</v>
      </c>
      <c r="M35" s="220"/>
      <c r="N35" s="86">
        <v>1126670</v>
      </c>
      <c r="O35" s="85"/>
      <c r="P35" s="81"/>
    </row>
    <row r="36" spans="1:16" ht="78" customHeight="1">
      <c r="A36" s="88" t="s">
        <v>245</v>
      </c>
      <c r="B36" s="88">
        <v>710</v>
      </c>
      <c r="C36" s="88">
        <v>71095</v>
      </c>
      <c r="D36" s="90" t="s">
        <v>244</v>
      </c>
      <c r="E36" s="86">
        <v>5000</v>
      </c>
      <c r="F36" s="86">
        <f>G36+J36+N36</f>
        <v>5000</v>
      </c>
      <c r="G36" s="86">
        <v>5000</v>
      </c>
      <c r="H36" s="86">
        <v>0</v>
      </c>
      <c r="I36" s="86">
        <v>0</v>
      </c>
      <c r="J36" s="86">
        <v>0</v>
      </c>
      <c r="K36" s="86">
        <v>0</v>
      </c>
      <c r="L36" s="219" t="s">
        <v>208</v>
      </c>
      <c r="M36" s="219"/>
      <c r="N36" s="86">
        <v>0</v>
      </c>
      <c r="O36" s="85" t="s">
        <v>200</v>
      </c>
      <c r="P36" s="81"/>
    </row>
    <row r="37" spans="1:16" ht="12.75" customHeight="1">
      <c r="A37" s="88"/>
      <c r="B37" s="88"/>
      <c r="C37" s="88"/>
      <c r="D37" s="87" t="s">
        <v>199</v>
      </c>
      <c r="E37" s="86">
        <f>E36</f>
        <v>5000</v>
      </c>
      <c r="F37" s="86">
        <f>F36</f>
        <v>5000</v>
      </c>
      <c r="G37" s="86">
        <f>G36</f>
        <v>5000</v>
      </c>
      <c r="H37" s="86">
        <v>0</v>
      </c>
      <c r="I37" s="86">
        <v>0</v>
      </c>
      <c r="J37" s="86">
        <v>0</v>
      </c>
      <c r="K37" s="86">
        <v>0</v>
      </c>
      <c r="L37" s="220">
        <v>0</v>
      </c>
      <c r="M37" s="220"/>
      <c r="N37" s="86">
        <v>0</v>
      </c>
      <c r="O37" s="85"/>
      <c r="P37" s="81"/>
    </row>
    <row r="38" spans="1:16" ht="12.75" customHeight="1">
      <c r="A38" s="88"/>
      <c r="B38" s="88"/>
      <c r="C38" s="88"/>
      <c r="D38" s="87" t="s">
        <v>198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220">
        <v>0</v>
      </c>
      <c r="M38" s="220"/>
      <c r="N38" s="86">
        <f>N36</f>
        <v>0</v>
      </c>
      <c r="O38" s="85"/>
      <c r="P38" s="81"/>
    </row>
    <row r="39" spans="1:16" ht="57.75" customHeight="1">
      <c r="A39" s="148" t="s">
        <v>243</v>
      </c>
      <c r="B39" s="148">
        <v>750</v>
      </c>
      <c r="C39" s="148">
        <v>75020</v>
      </c>
      <c r="D39" s="90" t="s">
        <v>242</v>
      </c>
      <c r="E39" s="147">
        <v>3031836</v>
      </c>
      <c r="F39" s="147">
        <f>F41</f>
        <v>2049913</v>
      </c>
      <c r="G39" s="147">
        <v>2049913</v>
      </c>
      <c r="H39" s="147">
        <v>0</v>
      </c>
      <c r="I39" s="147">
        <v>0</v>
      </c>
      <c r="J39" s="147">
        <v>0</v>
      </c>
      <c r="K39" s="147">
        <v>0</v>
      </c>
      <c r="L39" s="219" t="s">
        <v>241</v>
      </c>
      <c r="M39" s="219"/>
      <c r="N39" s="147">
        <v>0</v>
      </c>
      <c r="O39" s="85" t="s">
        <v>200</v>
      </c>
      <c r="P39" s="81"/>
    </row>
    <row r="40" spans="1:16" ht="12.75" customHeight="1">
      <c r="A40" s="148"/>
      <c r="B40" s="148"/>
      <c r="C40" s="148"/>
      <c r="D40" s="87" t="s">
        <v>199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220">
        <v>0</v>
      </c>
      <c r="M40" s="220"/>
      <c r="N40" s="147">
        <f>N39</f>
        <v>0</v>
      </c>
      <c r="O40" s="85"/>
      <c r="P40" s="81"/>
    </row>
    <row r="41" spans="1:16" ht="12.75" customHeight="1">
      <c r="A41" s="148"/>
      <c r="B41" s="148"/>
      <c r="C41" s="148"/>
      <c r="D41" s="87" t="s">
        <v>198</v>
      </c>
      <c r="E41" s="147">
        <f>E39</f>
        <v>3031836</v>
      </c>
      <c r="F41" s="147">
        <f>G41+J41+L41+N41</f>
        <v>2049913</v>
      </c>
      <c r="G41" s="147">
        <f>G39</f>
        <v>2049913</v>
      </c>
      <c r="H41" s="147">
        <v>0</v>
      </c>
      <c r="I41" s="147">
        <v>0</v>
      </c>
      <c r="J41" s="147">
        <v>0</v>
      </c>
      <c r="K41" s="147">
        <v>0</v>
      </c>
      <c r="L41" s="220">
        <v>0</v>
      </c>
      <c r="M41" s="220"/>
      <c r="N41" s="147">
        <v>0</v>
      </c>
      <c r="O41" s="85"/>
      <c r="P41" s="81"/>
    </row>
    <row r="42" spans="1:16" ht="90.75" customHeight="1">
      <c r="A42" s="148" t="s">
        <v>240</v>
      </c>
      <c r="B42" s="148">
        <v>801</v>
      </c>
      <c r="C42" s="148">
        <v>80195</v>
      </c>
      <c r="D42" s="87" t="s">
        <v>239</v>
      </c>
      <c r="E42" s="147">
        <v>1032372</v>
      </c>
      <c r="F42" s="147">
        <v>194832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219" t="s">
        <v>238</v>
      </c>
      <c r="M42" s="219"/>
      <c r="N42" s="147">
        <v>0</v>
      </c>
      <c r="O42" s="104" t="s">
        <v>237</v>
      </c>
      <c r="P42" s="81"/>
    </row>
    <row r="43" spans="1:16" ht="12.75" customHeight="1">
      <c r="A43" s="148"/>
      <c r="B43" s="148"/>
      <c r="C43" s="148"/>
      <c r="D43" s="87" t="s">
        <v>199</v>
      </c>
      <c r="E43" s="147">
        <v>1032372</v>
      </c>
      <c r="F43" s="147">
        <f>F42</f>
        <v>194832</v>
      </c>
      <c r="G43" s="147">
        <f>G42</f>
        <v>0</v>
      </c>
      <c r="H43" s="147">
        <v>0</v>
      </c>
      <c r="I43" s="147">
        <v>0</v>
      </c>
      <c r="J43" s="147">
        <v>0</v>
      </c>
      <c r="K43" s="147">
        <v>0</v>
      </c>
      <c r="L43" s="220">
        <v>194832</v>
      </c>
      <c r="M43" s="220"/>
      <c r="N43" s="147">
        <f>N42</f>
        <v>0</v>
      </c>
      <c r="O43" s="85"/>
      <c r="P43" s="81"/>
    </row>
    <row r="44" spans="1:16" ht="12.75" customHeight="1">
      <c r="A44" s="148"/>
      <c r="B44" s="148"/>
      <c r="C44" s="148"/>
      <c r="D44" s="87" t="s">
        <v>198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220">
        <v>0</v>
      </c>
      <c r="M44" s="220"/>
      <c r="N44" s="147">
        <v>0</v>
      </c>
      <c r="O44" s="85"/>
      <c r="P44" s="81"/>
    </row>
    <row r="45" spans="1:16" ht="60.75" customHeight="1">
      <c r="A45" s="148" t="s">
        <v>236</v>
      </c>
      <c r="B45" s="148">
        <v>851</v>
      </c>
      <c r="C45" s="148">
        <v>85111</v>
      </c>
      <c r="D45" s="87" t="s">
        <v>235</v>
      </c>
      <c r="E45" s="147">
        <v>1267956</v>
      </c>
      <c r="F45" s="147">
        <v>1111992</v>
      </c>
      <c r="G45" s="147">
        <v>1111992</v>
      </c>
      <c r="H45" s="147"/>
      <c r="I45" s="147"/>
      <c r="J45" s="147"/>
      <c r="K45" s="147"/>
      <c r="L45" s="219" t="s">
        <v>208</v>
      </c>
      <c r="M45" s="219"/>
      <c r="N45" s="147"/>
      <c r="O45" s="85" t="s">
        <v>200</v>
      </c>
      <c r="P45" s="81"/>
    </row>
    <row r="46" spans="1:16" ht="12.75" customHeight="1">
      <c r="A46" s="148"/>
      <c r="B46" s="148"/>
      <c r="C46" s="148"/>
      <c r="D46" s="87" t="s">
        <v>199</v>
      </c>
      <c r="E46" s="147">
        <v>0</v>
      </c>
      <c r="F46" s="147">
        <f>G46+J46++L46+N46</f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220">
        <v>0</v>
      </c>
      <c r="M46" s="220"/>
      <c r="N46" s="147">
        <v>0</v>
      </c>
      <c r="O46" s="85"/>
      <c r="P46" s="81"/>
    </row>
    <row r="47" spans="1:16" ht="12.75" customHeight="1">
      <c r="A47" s="148"/>
      <c r="B47" s="148"/>
      <c r="C47" s="148"/>
      <c r="D47" s="87" t="s">
        <v>198</v>
      </c>
      <c r="E47" s="147">
        <f aca="true" t="shared" si="0" ref="E47:K47">SUM(E45)</f>
        <v>1267956</v>
      </c>
      <c r="F47" s="147">
        <f t="shared" si="0"/>
        <v>1111992</v>
      </c>
      <c r="G47" s="147">
        <f t="shared" si="0"/>
        <v>1111992</v>
      </c>
      <c r="H47" s="147">
        <f t="shared" si="0"/>
        <v>0</v>
      </c>
      <c r="I47" s="147">
        <f t="shared" si="0"/>
        <v>0</v>
      </c>
      <c r="J47" s="147">
        <f t="shared" si="0"/>
        <v>0</v>
      </c>
      <c r="K47" s="147">
        <f t="shared" si="0"/>
        <v>0</v>
      </c>
      <c r="L47" s="220">
        <v>0</v>
      </c>
      <c r="M47" s="220"/>
      <c r="N47" s="147">
        <f>SUM(N45)</f>
        <v>0</v>
      </c>
      <c r="O47" s="103">
        <f>SUM(O45)</f>
        <v>0</v>
      </c>
      <c r="P47" s="81"/>
    </row>
    <row r="48" spans="1:16" ht="56.25" customHeight="1">
      <c r="A48" s="148" t="s">
        <v>234</v>
      </c>
      <c r="B48" s="148">
        <v>851</v>
      </c>
      <c r="C48" s="148">
        <v>85195</v>
      </c>
      <c r="D48" s="102" t="s">
        <v>233</v>
      </c>
      <c r="E48" s="147">
        <v>3843580.09</v>
      </c>
      <c r="F48" s="147">
        <f>SUM(G48:H48)</f>
        <v>3403594.09</v>
      </c>
      <c r="G48" s="147">
        <v>2653641</v>
      </c>
      <c r="H48" s="147">
        <v>749953.09</v>
      </c>
      <c r="I48" s="147">
        <v>0</v>
      </c>
      <c r="J48" s="147">
        <v>0</v>
      </c>
      <c r="K48" s="147">
        <v>0</v>
      </c>
      <c r="L48" s="219" t="s">
        <v>201</v>
      </c>
      <c r="M48" s="219"/>
      <c r="N48" s="147">
        <v>0</v>
      </c>
      <c r="O48" s="85" t="s">
        <v>200</v>
      </c>
      <c r="P48" s="81"/>
    </row>
    <row r="49" spans="1:16" ht="12.75" customHeight="1">
      <c r="A49" s="148"/>
      <c r="B49" s="148"/>
      <c r="C49" s="148"/>
      <c r="D49" s="87" t="s">
        <v>199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220">
        <v>0</v>
      </c>
      <c r="M49" s="220"/>
      <c r="N49" s="147">
        <v>0</v>
      </c>
      <c r="O49" s="85"/>
      <c r="P49" s="81"/>
    </row>
    <row r="50" spans="1:16" ht="12.75" customHeight="1">
      <c r="A50" s="148"/>
      <c r="B50" s="148"/>
      <c r="C50" s="148"/>
      <c r="D50" s="87" t="s">
        <v>198</v>
      </c>
      <c r="E50" s="147">
        <f>E48</f>
        <v>3843580.09</v>
      </c>
      <c r="F50" s="147">
        <f>F48</f>
        <v>3403594.09</v>
      </c>
      <c r="G50" s="147">
        <f>G48</f>
        <v>2653641</v>
      </c>
      <c r="H50" s="147">
        <f>H48</f>
        <v>749953.09</v>
      </c>
      <c r="I50" s="147">
        <v>0</v>
      </c>
      <c r="J50" s="147">
        <v>0</v>
      </c>
      <c r="K50" s="147">
        <v>0</v>
      </c>
      <c r="L50" s="220"/>
      <c r="M50" s="220"/>
      <c r="N50" s="147">
        <f>N48</f>
        <v>0</v>
      </c>
      <c r="O50" s="85"/>
      <c r="P50" s="81"/>
    </row>
    <row r="51" spans="1:16" ht="80.25" customHeight="1">
      <c r="A51" s="94" t="s">
        <v>232</v>
      </c>
      <c r="B51" s="101">
        <v>851</v>
      </c>
      <c r="C51" s="101">
        <v>85195</v>
      </c>
      <c r="D51" s="100" t="s">
        <v>231</v>
      </c>
      <c r="E51" s="99">
        <v>137300</v>
      </c>
      <c r="F51" s="99">
        <v>2000</v>
      </c>
      <c r="G51" s="99">
        <v>2000</v>
      </c>
      <c r="H51" s="92">
        <v>0</v>
      </c>
      <c r="I51" s="92">
        <v>0</v>
      </c>
      <c r="J51" s="92">
        <v>0</v>
      </c>
      <c r="K51" s="92">
        <v>0</v>
      </c>
      <c r="L51" s="226" t="s">
        <v>230</v>
      </c>
      <c r="M51" s="227"/>
      <c r="N51" s="92">
        <v>0</v>
      </c>
      <c r="O51" s="91" t="s">
        <v>200</v>
      </c>
      <c r="P51" s="81"/>
    </row>
    <row r="52" spans="1:16" ht="12.75">
      <c r="A52" s="94"/>
      <c r="B52" s="94"/>
      <c r="C52" s="94"/>
      <c r="D52" s="93" t="s">
        <v>199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8">
        <v>0</v>
      </c>
      <c r="M52" s="97"/>
      <c r="N52" s="96">
        <v>0</v>
      </c>
      <c r="O52" s="95"/>
      <c r="P52" s="81"/>
    </row>
    <row r="53" spans="1:16" ht="12.75">
      <c r="A53" s="94"/>
      <c r="B53" s="94"/>
      <c r="C53" s="94"/>
      <c r="D53" s="93" t="s">
        <v>198</v>
      </c>
      <c r="E53" s="92">
        <v>137300</v>
      </c>
      <c r="F53" s="92">
        <v>2000</v>
      </c>
      <c r="G53" s="92">
        <v>2000</v>
      </c>
      <c r="H53" s="92"/>
      <c r="I53" s="92"/>
      <c r="J53" s="92"/>
      <c r="K53" s="92"/>
      <c r="L53" s="149"/>
      <c r="M53" s="150"/>
      <c r="N53" s="92"/>
      <c r="O53" s="91"/>
      <c r="P53" s="81"/>
    </row>
    <row r="54" spans="1:16" ht="56.25">
      <c r="A54" s="94" t="s">
        <v>229</v>
      </c>
      <c r="B54" s="101">
        <v>852</v>
      </c>
      <c r="C54" s="101">
        <v>85203</v>
      </c>
      <c r="D54" s="153" t="s">
        <v>374</v>
      </c>
      <c r="E54" s="99">
        <v>117659</v>
      </c>
      <c r="F54" s="99">
        <v>0</v>
      </c>
      <c r="G54" s="99">
        <v>0</v>
      </c>
      <c r="H54" s="92">
        <v>0</v>
      </c>
      <c r="I54" s="92">
        <v>0</v>
      </c>
      <c r="J54" s="92">
        <v>0</v>
      </c>
      <c r="K54" s="92">
        <v>0</v>
      </c>
      <c r="L54" s="226" t="s">
        <v>230</v>
      </c>
      <c r="M54" s="227"/>
      <c r="N54" s="92">
        <v>0</v>
      </c>
      <c r="O54" s="91" t="s">
        <v>200</v>
      </c>
      <c r="P54" s="81"/>
    </row>
    <row r="55" spans="1:16" ht="12.75">
      <c r="A55" s="94"/>
      <c r="B55" s="94"/>
      <c r="C55" s="94"/>
      <c r="D55" s="93" t="s">
        <v>199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8">
        <v>0</v>
      </c>
      <c r="M55" s="97"/>
      <c r="N55" s="96">
        <v>0</v>
      </c>
      <c r="O55" s="95"/>
      <c r="P55" s="81"/>
    </row>
    <row r="56" spans="1:16" ht="12.75">
      <c r="A56" s="94"/>
      <c r="B56" s="94"/>
      <c r="C56" s="94"/>
      <c r="D56" s="93" t="s">
        <v>198</v>
      </c>
      <c r="E56" s="92">
        <v>117659</v>
      </c>
      <c r="F56" s="92">
        <v>0</v>
      </c>
      <c r="G56" s="92">
        <v>0</v>
      </c>
      <c r="H56" s="92"/>
      <c r="I56" s="92"/>
      <c r="J56" s="92"/>
      <c r="K56" s="92"/>
      <c r="L56" s="149"/>
      <c r="M56" s="150"/>
      <c r="N56" s="92"/>
      <c r="O56" s="91"/>
      <c r="P56" s="81"/>
    </row>
    <row r="57" spans="1:16" ht="63" customHeight="1">
      <c r="A57" s="148" t="s">
        <v>226</v>
      </c>
      <c r="B57" s="148">
        <v>852</v>
      </c>
      <c r="C57" s="148">
        <v>85295</v>
      </c>
      <c r="D57" s="87" t="s">
        <v>228</v>
      </c>
      <c r="E57" s="147">
        <f>SUM(E58:E59)</f>
        <v>534077</v>
      </c>
      <c r="F57" s="147">
        <f>F58</f>
        <v>195000</v>
      </c>
      <c r="G57" s="147">
        <v>195000</v>
      </c>
      <c r="H57" s="147">
        <v>0</v>
      </c>
      <c r="I57" s="147">
        <v>0</v>
      </c>
      <c r="J57" s="147">
        <v>0</v>
      </c>
      <c r="K57" s="147">
        <v>0</v>
      </c>
      <c r="L57" s="219" t="s">
        <v>224</v>
      </c>
      <c r="M57" s="219"/>
      <c r="N57" s="147">
        <v>0</v>
      </c>
      <c r="O57" s="85" t="s">
        <v>227</v>
      </c>
      <c r="P57" s="81"/>
    </row>
    <row r="58" spans="1:16" ht="12.75" customHeight="1">
      <c r="A58" s="148"/>
      <c r="B58" s="148"/>
      <c r="C58" s="148"/>
      <c r="D58" s="87" t="s">
        <v>199</v>
      </c>
      <c r="E58" s="147">
        <v>534077</v>
      </c>
      <c r="F58" s="147">
        <f>G58+J58+L58+N58</f>
        <v>195000</v>
      </c>
      <c r="G58" s="147">
        <f>G57</f>
        <v>195000</v>
      </c>
      <c r="H58" s="147">
        <v>0</v>
      </c>
      <c r="I58" s="147">
        <v>0</v>
      </c>
      <c r="J58" s="147">
        <v>0</v>
      </c>
      <c r="K58" s="147">
        <v>0</v>
      </c>
      <c r="L58" s="220">
        <v>0</v>
      </c>
      <c r="M58" s="220"/>
      <c r="N58" s="147">
        <f>N57</f>
        <v>0</v>
      </c>
      <c r="O58" s="85"/>
      <c r="P58" s="81"/>
    </row>
    <row r="59" spans="1:16" ht="12.75" customHeight="1">
      <c r="A59" s="148"/>
      <c r="B59" s="148"/>
      <c r="C59" s="148"/>
      <c r="D59" s="87" t="s">
        <v>198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220">
        <v>0</v>
      </c>
      <c r="M59" s="220"/>
      <c r="N59" s="147">
        <v>0</v>
      </c>
      <c r="O59" s="85"/>
      <c r="P59" s="81"/>
    </row>
    <row r="60" spans="1:16" ht="71.25" customHeight="1">
      <c r="A60" s="148" t="s">
        <v>222</v>
      </c>
      <c r="B60" s="148">
        <v>852</v>
      </c>
      <c r="C60" s="148">
        <v>85295</v>
      </c>
      <c r="D60" s="87" t="s">
        <v>225</v>
      </c>
      <c r="E60" s="147">
        <f>SUM(E61:E62)</f>
        <v>770057</v>
      </c>
      <c r="F60" s="147">
        <f>SUM(F61:F62)</f>
        <v>237600</v>
      </c>
      <c r="G60" s="147">
        <f>SUM(G61:G62)</f>
        <v>237600</v>
      </c>
      <c r="H60" s="147">
        <v>0</v>
      </c>
      <c r="I60" s="147">
        <v>0</v>
      </c>
      <c r="J60" s="147">
        <v>0</v>
      </c>
      <c r="K60" s="147">
        <v>0</v>
      </c>
      <c r="L60" s="219" t="s">
        <v>224</v>
      </c>
      <c r="M60" s="219"/>
      <c r="N60" s="147">
        <v>0</v>
      </c>
      <c r="O60" s="85" t="s">
        <v>223</v>
      </c>
      <c r="P60" s="81"/>
    </row>
    <row r="61" spans="1:16" ht="12.75" customHeight="1">
      <c r="A61" s="148"/>
      <c r="B61" s="148"/>
      <c r="C61" s="148"/>
      <c r="D61" s="87" t="s">
        <v>199</v>
      </c>
      <c r="E61" s="147">
        <v>770057</v>
      </c>
      <c r="F61" s="147">
        <f>G61+J61+L61+N61</f>
        <v>237600</v>
      </c>
      <c r="G61" s="147">
        <v>237600</v>
      </c>
      <c r="H61" s="147">
        <v>0</v>
      </c>
      <c r="I61" s="147">
        <v>0</v>
      </c>
      <c r="J61" s="147">
        <v>0</v>
      </c>
      <c r="K61" s="147">
        <v>0</v>
      </c>
      <c r="L61" s="220">
        <v>0</v>
      </c>
      <c r="M61" s="220"/>
      <c r="N61" s="147">
        <f>N60</f>
        <v>0</v>
      </c>
      <c r="O61" s="85"/>
      <c r="P61" s="81"/>
    </row>
    <row r="62" spans="1:16" ht="12.75" customHeight="1">
      <c r="A62" s="148"/>
      <c r="B62" s="148"/>
      <c r="C62" s="148"/>
      <c r="D62" s="87" t="s">
        <v>198</v>
      </c>
      <c r="E62" s="147">
        <v>0</v>
      </c>
      <c r="F62" s="147">
        <f>G62+J62+L62+N62</f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220">
        <v>0</v>
      </c>
      <c r="M62" s="220"/>
      <c r="N62" s="147">
        <v>0</v>
      </c>
      <c r="O62" s="85"/>
      <c r="P62" s="81"/>
    </row>
    <row r="63" spans="1:16" ht="45" customHeight="1">
      <c r="A63" s="148" t="s">
        <v>218</v>
      </c>
      <c r="B63" s="148">
        <v>852</v>
      </c>
      <c r="C63" s="148">
        <v>85295</v>
      </c>
      <c r="D63" s="87" t="s">
        <v>221</v>
      </c>
      <c r="E63" s="147">
        <f>SUM(E64:E65)</f>
        <v>1922862.6</v>
      </c>
      <c r="F63" s="147">
        <f>SUM(F64:F65)</f>
        <v>247752</v>
      </c>
      <c r="G63" s="147">
        <f>SUM(G64:G65)</f>
        <v>182472</v>
      </c>
      <c r="H63" s="147">
        <v>0</v>
      </c>
      <c r="I63" s="147">
        <v>0</v>
      </c>
      <c r="J63" s="147">
        <v>0</v>
      </c>
      <c r="K63" s="147">
        <v>0</v>
      </c>
      <c r="L63" s="219" t="s">
        <v>220</v>
      </c>
      <c r="M63" s="219"/>
      <c r="N63" s="147">
        <v>0</v>
      </c>
      <c r="O63" s="85" t="s">
        <v>219</v>
      </c>
      <c r="P63" s="81"/>
    </row>
    <row r="64" spans="1:16" ht="12.75" customHeight="1">
      <c r="A64" s="148"/>
      <c r="B64" s="148"/>
      <c r="C64" s="148"/>
      <c r="D64" s="87" t="s">
        <v>199</v>
      </c>
      <c r="E64" s="147">
        <v>1763610</v>
      </c>
      <c r="F64" s="147">
        <f>G64+J64+L64+N64</f>
        <v>247752</v>
      </c>
      <c r="G64" s="147">
        <v>182472</v>
      </c>
      <c r="H64" s="147">
        <v>0</v>
      </c>
      <c r="I64" s="147">
        <v>0</v>
      </c>
      <c r="J64" s="147">
        <v>0</v>
      </c>
      <c r="K64" s="147">
        <v>0</v>
      </c>
      <c r="L64" s="220">
        <v>65280</v>
      </c>
      <c r="M64" s="220"/>
      <c r="N64" s="147">
        <f>N63</f>
        <v>0</v>
      </c>
      <c r="O64" s="85"/>
      <c r="P64" s="81"/>
    </row>
    <row r="65" spans="1:16" ht="12.75" customHeight="1">
      <c r="A65" s="148"/>
      <c r="B65" s="148"/>
      <c r="C65" s="148"/>
      <c r="D65" s="87" t="s">
        <v>198</v>
      </c>
      <c r="E65" s="147">
        <v>159252.6</v>
      </c>
      <c r="F65" s="147">
        <f>G65+J65+L65+N65</f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220">
        <v>0</v>
      </c>
      <c r="M65" s="220"/>
      <c r="N65" s="147">
        <v>0</v>
      </c>
      <c r="O65" s="85"/>
      <c r="P65" s="81"/>
    </row>
    <row r="66" spans="1:16" ht="45.75" customHeight="1">
      <c r="A66" s="148" t="s">
        <v>215</v>
      </c>
      <c r="B66" s="148">
        <v>853</v>
      </c>
      <c r="C66" s="148">
        <v>85395</v>
      </c>
      <c r="D66" s="87" t="s">
        <v>217</v>
      </c>
      <c r="E66" s="147">
        <f>SUM(E67:E68)</f>
        <v>248285</v>
      </c>
      <c r="F66" s="147">
        <f>SUM(F67:F68)</f>
        <v>248285</v>
      </c>
      <c r="G66" s="147">
        <v>50725</v>
      </c>
      <c r="H66" s="147">
        <f>SUM(H67:H68)</f>
        <v>177804</v>
      </c>
      <c r="I66" s="147">
        <v>0</v>
      </c>
      <c r="J66" s="147">
        <v>0</v>
      </c>
      <c r="K66" s="147">
        <v>0</v>
      </c>
      <c r="L66" s="219" t="s">
        <v>216</v>
      </c>
      <c r="M66" s="219"/>
      <c r="N66" s="147">
        <v>16650</v>
      </c>
      <c r="O66" s="85" t="s">
        <v>200</v>
      </c>
      <c r="P66" s="81"/>
    </row>
    <row r="67" spans="1:16" ht="12.75" customHeight="1">
      <c r="A67" s="148"/>
      <c r="B67" s="148"/>
      <c r="C67" s="148"/>
      <c r="D67" s="87" t="s">
        <v>199</v>
      </c>
      <c r="E67" s="147">
        <v>30335</v>
      </c>
      <c r="F67" s="147">
        <f>G67+J67+L67+N67+H67</f>
        <v>30335</v>
      </c>
      <c r="G67" s="147">
        <v>4725</v>
      </c>
      <c r="H67" s="147">
        <v>23061</v>
      </c>
      <c r="I67" s="147">
        <v>0</v>
      </c>
      <c r="J67" s="147">
        <v>0</v>
      </c>
      <c r="K67" s="147">
        <v>0</v>
      </c>
      <c r="L67" s="220">
        <v>401</v>
      </c>
      <c r="M67" s="220"/>
      <c r="N67" s="147">
        <v>2148</v>
      </c>
      <c r="O67" s="85"/>
      <c r="P67" s="81"/>
    </row>
    <row r="68" spans="1:16" ht="12.75" customHeight="1">
      <c r="A68" s="148"/>
      <c r="B68" s="148"/>
      <c r="C68" s="148"/>
      <c r="D68" s="87" t="s">
        <v>198</v>
      </c>
      <c r="E68" s="147">
        <v>217950</v>
      </c>
      <c r="F68" s="147">
        <f>G68+J68+L68+N68+H68</f>
        <v>217950</v>
      </c>
      <c r="G68" s="147">
        <v>46000</v>
      </c>
      <c r="H68" s="147">
        <v>154743</v>
      </c>
      <c r="I68" s="147">
        <v>0</v>
      </c>
      <c r="J68" s="147">
        <v>0</v>
      </c>
      <c r="K68" s="147">
        <v>0</v>
      </c>
      <c r="L68" s="220">
        <v>2705</v>
      </c>
      <c r="M68" s="220"/>
      <c r="N68" s="147">
        <v>14502</v>
      </c>
      <c r="O68" s="85"/>
      <c r="P68" s="81"/>
    </row>
    <row r="69" spans="1:16" ht="86.25" customHeight="1">
      <c r="A69" s="148" t="s">
        <v>212</v>
      </c>
      <c r="B69" s="148">
        <v>855</v>
      </c>
      <c r="C69" s="148">
        <v>85510</v>
      </c>
      <c r="D69" s="90" t="s">
        <v>214</v>
      </c>
      <c r="E69" s="147">
        <v>4459184.62</v>
      </c>
      <c r="F69" s="147">
        <f>F71</f>
        <v>2414174.31</v>
      </c>
      <c r="G69" s="147">
        <v>723726</v>
      </c>
      <c r="H69" s="147">
        <v>0</v>
      </c>
      <c r="I69" s="147">
        <v>0</v>
      </c>
      <c r="J69" s="147">
        <v>0</v>
      </c>
      <c r="K69" s="147">
        <v>0</v>
      </c>
      <c r="L69" s="219" t="s">
        <v>213</v>
      </c>
      <c r="M69" s="219"/>
      <c r="N69" s="147">
        <v>0</v>
      </c>
      <c r="O69" s="85" t="s">
        <v>200</v>
      </c>
      <c r="P69" s="81"/>
    </row>
    <row r="70" spans="1:16" ht="12.75" customHeight="1">
      <c r="A70" s="148"/>
      <c r="B70" s="148"/>
      <c r="C70" s="148"/>
      <c r="D70" s="87" t="s">
        <v>199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220">
        <v>0</v>
      </c>
      <c r="M70" s="220"/>
      <c r="N70" s="147">
        <v>0</v>
      </c>
      <c r="O70" s="85"/>
      <c r="P70" s="81"/>
    </row>
    <row r="71" spans="1:16" ht="12.75" customHeight="1">
      <c r="A71" s="148"/>
      <c r="B71" s="148"/>
      <c r="C71" s="148"/>
      <c r="D71" s="87" t="s">
        <v>198</v>
      </c>
      <c r="E71" s="147">
        <f>E69</f>
        <v>4459184.62</v>
      </c>
      <c r="F71" s="147">
        <f>G71+N71+L71</f>
        <v>2414174.31</v>
      </c>
      <c r="G71" s="147">
        <v>723726</v>
      </c>
      <c r="H71" s="147">
        <v>0</v>
      </c>
      <c r="I71" s="147">
        <v>0</v>
      </c>
      <c r="J71" s="147">
        <v>0</v>
      </c>
      <c r="K71" s="147">
        <v>0</v>
      </c>
      <c r="L71" s="220">
        <v>1690448.31</v>
      </c>
      <c r="M71" s="220"/>
      <c r="N71" s="147">
        <f>N69</f>
        <v>0</v>
      </c>
      <c r="O71" s="85"/>
      <c r="P71" s="81"/>
    </row>
    <row r="72" spans="1:16" ht="72.75" customHeight="1">
      <c r="A72" s="148" t="s">
        <v>210</v>
      </c>
      <c r="B72" s="89">
        <v>855</v>
      </c>
      <c r="C72" s="89">
        <v>85510</v>
      </c>
      <c r="D72" s="90" t="s">
        <v>211</v>
      </c>
      <c r="E72" s="147">
        <v>3154827</v>
      </c>
      <c r="F72" s="147">
        <v>4077</v>
      </c>
      <c r="G72" s="147">
        <v>4077</v>
      </c>
      <c r="H72" s="147">
        <v>0</v>
      </c>
      <c r="I72" s="147">
        <v>0</v>
      </c>
      <c r="J72" s="147">
        <v>0</v>
      </c>
      <c r="K72" s="147">
        <v>0</v>
      </c>
      <c r="L72" s="219" t="s">
        <v>208</v>
      </c>
      <c r="M72" s="219"/>
      <c r="N72" s="147">
        <v>0</v>
      </c>
      <c r="O72" s="85" t="s">
        <v>200</v>
      </c>
      <c r="P72" s="81"/>
    </row>
    <row r="73" spans="1:16" ht="12.75" customHeight="1">
      <c r="A73" s="148"/>
      <c r="B73" s="148"/>
      <c r="C73" s="148"/>
      <c r="D73" s="87" t="s">
        <v>199</v>
      </c>
      <c r="E73" s="147"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220">
        <v>0</v>
      </c>
      <c r="M73" s="220"/>
      <c r="N73" s="147">
        <v>0</v>
      </c>
      <c r="O73" s="85"/>
      <c r="P73" s="81"/>
    </row>
    <row r="74" spans="1:16" ht="12.75" customHeight="1">
      <c r="A74" s="148"/>
      <c r="B74" s="148"/>
      <c r="C74" s="148"/>
      <c r="D74" s="87" t="s">
        <v>198</v>
      </c>
      <c r="E74" s="147">
        <f>E72</f>
        <v>3154827</v>
      </c>
      <c r="F74" s="147">
        <v>4077</v>
      </c>
      <c r="G74" s="147">
        <v>4077</v>
      </c>
      <c r="H74" s="147">
        <v>0</v>
      </c>
      <c r="I74" s="147">
        <v>0</v>
      </c>
      <c r="J74" s="147">
        <v>0</v>
      </c>
      <c r="K74" s="147">
        <v>0</v>
      </c>
      <c r="L74" s="220">
        <v>0</v>
      </c>
      <c r="M74" s="220"/>
      <c r="N74" s="147">
        <f>N72</f>
        <v>0</v>
      </c>
      <c r="O74" s="85"/>
      <c r="P74" s="81"/>
    </row>
    <row r="75" spans="1:16" ht="46.5" customHeight="1">
      <c r="A75" s="148" t="s">
        <v>207</v>
      </c>
      <c r="B75" s="148">
        <v>921</v>
      </c>
      <c r="C75" s="148">
        <v>92195</v>
      </c>
      <c r="D75" s="87" t="s">
        <v>209</v>
      </c>
      <c r="E75" s="147">
        <v>65500</v>
      </c>
      <c r="F75" s="147">
        <f>G75</f>
        <v>65500</v>
      </c>
      <c r="G75" s="147">
        <v>65500</v>
      </c>
      <c r="H75" s="147">
        <v>0</v>
      </c>
      <c r="I75" s="147">
        <v>0</v>
      </c>
      <c r="J75" s="147">
        <v>0</v>
      </c>
      <c r="K75" s="147">
        <v>0</v>
      </c>
      <c r="L75" s="219" t="s">
        <v>208</v>
      </c>
      <c r="M75" s="219"/>
      <c r="N75" s="147">
        <v>0</v>
      </c>
      <c r="O75" s="85" t="s">
        <v>200</v>
      </c>
      <c r="P75" s="81"/>
    </row>
    <row r="76" spans="1:16" ht="12.75" customHeight="1">
      <c r="A76" s="148"/>
      <c r="B76" s="148"/>
      <c r="C76" s="148"/>
      <c r="D76" s="87" t="s">
        <v>199</v>
      </c>
      <c r="E76" s="147">
        <v>0</v>
      </c>
      <c r="F76" s="147">
        <v>0</v>
      </c>
      <c r="G76" s="147">
        <v>0</v>
      </c>
      <c r="H76" s="147">
        <v>0</v>
      </c>
      <c r="I76" s="147">
        <v>0</v>
      </c>
      <c r="J76" s="147">
        <v>0</v>
      </c>
      <c r="K76" s="147">
        <v>0</v>
      </c>
      <c r="L76" s="220">
        <v>0</v>
      </c>
      <c r="M76" s="220"/>
      <c r="N76" s="147">
        <v>0</v>
      </c>
      <c r="O76" s="85"/>
      <c r="P76" s="81"/>
    </row>
    <row r="77" spans="1:16" ht="12.75" customHeight="1">
      <c r="A77" s="148"/>
      <c r="B77" s="148"/>
      <c r="C77" s="148"/>
      <c r="D77" s="87" t="s">
        <v>198</v>
      </c>
      <c r="E77" s="147">
        <f>E75</f>
        <v>65500</v>
      </c>
      <c r="F77" s="147">
        <f>G77</f>
        <v>65500</v>
      </c>
      <c r="G77" s="147">
        <v>65500</v>
      </c>
      <c r="H77" s="147">
        <v>0</v>
      </c>
      <c r="I77" s="147">
        <v>0</v>
      </c>
      <c r="J77" s="147">
        <v>0</v>
      </c>
      <c r="K77" s="147">
        <v>0</v>
      </c>
      <c r="L77" s="220">
        <v>0</v>
      </c>
      <c r="M77" s="220"/>
      <c r="N77" s="147">
        <f>N75</f>
        <v>0</v>
      </c>
      <c r="O77" s="85"/>
      <c r="P77" s="81"/>
    </row>
    <row r="78" spans="1:16" ht="56.25" customHeight="1">
      <c r="A78" s="148" t="s">
        <v>205</v>
      </c>
      <c r="B78" s="89">
        <v>926</v>
      </c>
      <c r="C78" s="89">
        <v>92695</v>
      </c>
      <c r="D78" s="87" t="s">
        <v>206</v>
      </c>
      <c r="E78" s="147">
        <f>(E79+E80)</f>
        <v>7000</v>
      </c>
      <c r="F78" s="147">
        <f>(F79+F80)</f>
        <v>1000</v>
      </c>
      <c r="G78" s="147">
        <v>1000</v>
      </c>
      <c r="H78" s="147">
        <v>0</v>
      </c>
      <c r="I78" s="147">
        <v>0</v>
      </c>
      <c r="J78" s="147">
        <v>0</v>
      </c>
      <c r="K78" s="147">
        <v>0</v>
      </c>
      <c r="L78" s="219" t="s">
        <v>201</v>
      </c>
      <c r="M78" s="219"/>
      <c r="N78" s="147">
        <f>(N79+N80)</f>
        <v>0</v>
      </c>
      <c r="O78" s="85" t="s">
        <v>200</v>
      </c>
      <c r="P78" s="81"/>
    </row>
    <row r="79" spans="1:16" ht="12.75" customHeight="1">
      <c r="A79" s="148"/>
      <c r="B79" s="148"/>
      <c r="C79" s="148"/>
      <c r="D79" s="87" t="s">
        <v>199</v>
      </c>
      <c r="E79" s="147">
        <v>7000</v>
      </c>
      <c r="F79" s="147">
        <f>G79+J79++L79+N79</f>
        <v>1000</v>
      </c>
      <c r="G79" s="147">
        <f>G78</f>
        <v>1000</v>
      </c>
      <c r="H79" s="147">
        <v>0</v>
      </c>
      <c r="I79" s="147">
        <v>0</v>
      </c>
      <c r="J79" s="147">
        <v>0</v>
      </c>
      <c r="K79" s="147">
        <v>0</v>
      </c>
      <c r="L79" s="220">
        <v>0</v>
      </c>
      <c r="M79" s="220"/>
      <c r="N79" s="147">
        <v>0</v>
      </c>
      <c r="O79" s="85"/>
      <c r="P79" s="81"/>
    </row>
    <row r="80" spans="1:16" ht="12.75" customHeight="1">
      <c r="A80" s="148"/>
      <c r="B80" s="148"/>
      <c r="C80" s="148"/>
      <c r="D80" s="87" t="s">
        <v>198</v>
      </c>
      <c r="E80" s="147">
        <v>0</v>
      </c>
      <c r="F80" s="147">
        <f>G80+J80+L80+N80</f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220">
        <v>0</v>
      </c>
      <c r="M80" s="220"/>
      <c r="N80" s="147">
        <v>0</v>
      </c>
      <c r="O80" s="85"/>
      <c r="P80" s="81"/>
    </row>
    <row r="81" spans="1:16" ht="54.75" customHeight="1">
      <c r="A81" s="148" t="s">
        <v>203</v>
      </c>
      <c r="B81" s="89">
        <v>926</v>
      </c>
      <c r="C81" s="89">
        <v>92695</v>
      </c>
      <c r="D81" s="87" t="s">
        <v>204</v>
      </c>
      <c r="E81" s="147">
        <f>(E82+E83)</f>
        <v>7000</v>
      </c>
      <c r="F81" s="147">
        <f>(F82+F83)</f>
        <v>1000</v>
      </c>
      <c r="G81" s="147">
        <v>1000</v>
      </c>
      <c r="H81" s="147">
        <v>0</v>
      </c>
      <c r="I81" s="147">
        <v>0</v>
      </c>
      <c r="J81" s="147">
        <v>0</v>
      </c>
      <c r="K81" s="147">
        <v>0</v>
      </c>
      <c r="L81" s="219" t="s">
        <v>201</v>
      </c>
      <c r="M81" s="219"/>
      <c r="N81" s="147">
        <f>(N82+N83)</f>
        <v>0</v>
      </c>
      <c r="O81" s="85" t="s">
        <v>200</v>
      </c>
      <c r="P81" s="81"/>
    </row>
    <row r="82" spans="1:16" ht="12.75" customHeight="1">
      <c r="A82" s="148"/>
      <c r="B82" s="148"/>
      <c r="C82" s="148"/>
      <c r="D82" s="87" t="s">
        <v>199</v>
      </c>
      <c r="E82" s="147">
        <v>7000</v>
      </c>
      <c r="F82" s="147">
        <f>G82+J82++L82+N82</f>
        <v>1000</v>
      </c>
      <c r="G82" s="147">
        <f>G81</f>
        <v>1000</v>
      </c>
      <c r="H82" s="147">
        <v>0</v>
      </c>
      <c r="I82" s="147">
        <v>0</v>
      </c>
      <c r="J82" s="147">
        <v>0</v>
      </c>
      <c r="K82" s="147">
        <v>0</v>
      </c>
      <c r="L82" s="220">
        <v>0</v>
      </c>
      <c r="M82" s="220"/>
      <c r="N82" s="147">
        <v>0</v>
      </c>
      <c r="O82" s="85"/>
      <c r="P82" s="81"/>
    </row>
    <row r="83" spans="1:16" ht="12.75" customHeight="1">
      <c r="A83" s="148"/>
      <c r="B83" s="148"/>
      <c r="C83" s="148"/>
      <c r="D83" s="87" t="s">
        <v>198</v>
      </c>
      <c r="E83" s="147">
        <v>0</v>
      </c>
      <c r="F83" s="147">
        <f>G83+J83+L83+N83</f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220">
        <v>0</v>
      </c>
      <c r="M83" s="220"/>
      <c r="N83" s="147">
        <v>0</v>
      </c>
      <c r="O83" s="85"/>
      <c r="P83" s="81"/>
    </row>
    <row r="84" spans="1:16" ht="56.25" customHeight="1">
      <c r="A84" s="148" t="s">
        <v>375</v>
      </c>
      <c r="B84" s="89">
        <v>926</v>
      </c>
      <c r="C84" s="89">
        <v>92695</v>
      </c>
      <c r="D84" s="87" t="s">
        <v>202</v>
      </c>
      <c r="E84" s="147">
        <f>(E85+E86)</f>
        <v>7000</v>
      </c>
      <c r="F84" s="147">
        <f>(F85+F86)</f>
        <v>1000</v>
      </c>
      <c r="G84" s="147">
        <v>1000</v>
      </c>
      <c r="H84" s="147">
        <v>0</v>
      </c>
      <c r="I84" s="147">
        <v>0</v>
      </c>
      <c r="J84" s="147">
        <v>0</v>
      </c>
      <c r="K84" s="147">
        <v>0</v>
      </c>
      <c r="L84" s="219" t="s">
        <v>201</v>
      </c>
      <c r="M84" s="219"/>
      <c r="N84" s="147">
        <f>(N85+N86)</f>
        <v>0</v>
      </c>
      <c r="O84" s="85" t="s">
        <v>200</v>
      </c>
      <c r="P84" s="81"/>
    </row>
    <row r="85" spans="1:16" ht="12.75" customHeight="1">
      <c r="A85" s="148"/>
      <c r="B85" s="148"/>
      <c r="C85" s="148"/>
      <c r="D85" s="87" t="s">
        <v>199</v>
      </c>
      <c r="E85" s="147">
        <v>7000</v>
      </c>
      <c r="F85" s="147">
        <f>G85+J85++L85+N85</f>
        <v>1000</v>
      </c>
      <c r="G85" s="147">
        <f>G84</f>
        <v>1000</v>
      </c>
      <c r="H85" s="147">
        <v>0</v>
      </c>
      <c r="I85" s="147">
        <v>0</v>
      </c>
      <c r="J85" s="147">
        <v>0</v>
      </c>
      <c r="K85" s="147">
        <v>0</v>
      </c>
      <c r="L85" s="220">
        <v>0</v>
      </c>
      <c r="M85" s="220"/>
      <c r="N85" s="147">
        <v>0</v>
      </c>
      <c r="O85" s="85"/>
      <c r="P85" s="81"/>
    </row>
    <row r="86" spans="1:16" ht="12.75" customHeight="1">
      <c r="A86" s="148"/>
      <c r="B86" s="148"/>
      <c r="C86" s="148"/>
      <c r="D86" s="87" t="s">
        <v>198</v>
      </c>
      <c r="E86" s="147">
        <v>0</v>
      </c>
      <c r="F86" s="147">
        <f>G86+J86+L86+N86</f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220">
        <v>0</v>
      </c>
      <c r="M86" s="220"/>
      <c r="N86" s="147">
        <v>0</v>
      </c>
      <c r="O86" s="85"/>
      <c r="P86" s="81"/>
    </row>
    <row r="87" spans="1:16" ht="21" customHeight="1">
      <c r="A87" s="215" t="s">
        <v>46</v>
      </c>
      <c r="B87" s="215"/>
      <c r="C87" s="215"/>
      <c r="D87" s="215"/>
      <c r="E87" s="83">
        <f>SUM(E11+E14+E17+E20+E24+E27+E30+E33+E36+E39+E42+E45+E48+E51+E54+E57+E60+E63+E66+E69+E72+E75+E78+E81+E84)</f>
        <v>68653423.31</v>
      </c>
      <c r="F87" s="83">
        <f aca="true" t="shared" si="1" ref="F87:K87">SUM(F11+F14+F17+F20+F24+F27+F30+F33+F36+F39+F42+F45+F48+F51+F54+F57+F60+F63+F66+F69+F72+F75+F78+F81+F84)</f>
        <v>39270919.5</v>
      </c>
      <c r="G87" s="83">
        <f t="shared" si="1"/>
        <v>16856355.82</v>
      </c>
      <c r="H87" s="83">
        <f t="shared" si="1"/>
        <v>927757.09</v>
      </c>
      <c r="I87" s="83">
        <f t="shared" si="1"/>
        <v>0</v>
      </c>
      <c r="J87" s="83">
        <f t="shared" si="1"/>
        <v>0</v>
      </c>
      <c r="K87" s="83">
        <f t="shared" si="1"/>
        <v>0</v>
      </c>
      <c r="L87" s="228">
        <f>SUM(L88:L89)</f>
        <v>16487852.31</v>
      </c>
      <c r="M87" s="228"/>
      <c r="N87" s="83">
        <f>SUM(N11+N14+N17+N20+N24+N27+N30+N33+N36+N39+N42+N45+N48+N51+N54+N57+N60+N63+N66+N69+N72+N75+N78+N81+N84)</f>
        <v>4998954.279999999</v>
      </c>
      <c r="O87" s="146" t="s">
        <v>197</v>
      </c>
      <c r="P87" s="81"/>
    </row>
    <row r="88" spans="1:16" ht="21" customHeight="1">
      <c r="A88" s="215" t="s">
        <v>46</v>
      </c>
      <c r="B88" s="215"/>
      <c r="C88" s="215"/>
      <c r="D88" s="145" t="s">
        <v>199</v>
      </c>
      <c r="E88" s="83">
        <f aca="true" t="shared" si="2" ref="E88:K88">SUM(E12+E15+E18+E21+E25+E28+E31+E34+E37+E40+E43+E46+E49+E52+E58+E61+E64+E67+E70+E73+E76+E79+E82+E85)</f>
        <v>4637473</v>
      </c>
      <c r="F88" s="83">
        <f t="shared" si="2"/>
        <v>1149536.1</v>
      </c>
      <c r="G88" s="83">
        <f t="shared" si="2"/>
        <v>667878.8200000001</v>
      </c>
      <c r="H88" s="83">
        <f t="shared" si="2"/>
        <v>23061</v>
      </c>
      <c r="I88" s="83">
        <f t="shared" si="2"/>
        <v>0</v>
      </c>
      <c r="J88" s="83">
        <f t="shared" si="2"/>
        <v>0</v>
      </c>
      <c r="K88" s="83">
        <f t="shared" si="2"/>
        <v>0</v>
      </c>
      <c r="L88" s="230">
        <v>414513</v>
      </c>
      <c r="M88" s="230"/>
      <c r="N88" s="83">
        <f>SUM(N12+N15+N18+N21+N25+N28+N31+N34+N37+N40+N43+N46+N49+N52+N58+N61+N64+N67+N70+N73+N76+N79+N82+N85)</f>
        <v>44083.28</v>
      </c>
      <c r="O88" s="82" t="s">
        <v>197</v>
      </c>
      <c r="P88" s="81"/>
    </row>
    <row r="89" spans="1:16" ht="21" customHeight="1">
      <c r="A89" s="215" t="s">
        <v>46</v>
      </c>
      <c r="B89" s="215"/>
      <c r="C89" s="215"/>
      <c r="D89" s="145" t="s">
        <v>198</v>
      </c>
      <c r="E89" s="83">
        <f>SUM(E13+E16+E19+E22+E23+E26+E29+E32+E35+E38+E41+E44+E47+E50+E53+E56+E59+E62+E65+E68+E71+E74+E77+E80+E83+E86)</f>
        <v>64015950.31</v>
      </c>
      <c r="F89" s="83">
        <f aca="true" t="shared" si="3" ref="F89:K89">SUM(F13+F16+F19+F22+F23+F26+F29+F32+F35+F38+F41+F44+F47+F50+F53+F56+F59+F62+F65+F68+F71+F74+F77+F80+F83+F86)</f>
        <v>38121383.400000006</v>
      </c>
      <c r="G89" s="83">
        <f t="shared" si="3"/>
        <v>16188477</v>
      </c>
      <c r="H89" s="83">
        <f t="shared" si="3"/>
        <v>904696.09</v>
      </c>
      <c r="I89" s="83">
        <f t="shared" si="3"/>
        <v>0</v>
      </c>
      <c r="J89" s="83">
        <f t="shared" si="3"/>
        <v>0</v>
      </c>
      <c r="K89" s="83">
        <f t="shared" si="3"/>
        <v>0</v>
      </c>
      <c r="L89" s="230">
        <v>16073339.31</v>
      </c>
      <c r="M89" s="230"/>
      <c r="N89" s="83">
        <f>SUM(N13+N16+N19+N22+N23+N26+N29+N32+N35+N38+N41+N44+N47+N50+N53+N56+N59+N62+N65+N68+N71+N74+N77+N80+N83+N86)</f>
        <v>4954871</v>
      </c>
      <c r="O89" s="82" t="s">
        <v>197</v>
      </c>
      <c r="P89" s="81"/>
    </row>
    <row r="90" spans="1:15" ht="4.5" customHeight="1">
      <c r="A90" s="79"/>
      <c r="B90" s="79"/>
      <c r="C90" s="79"/>
      <c r="D90" s="79"/>
      <c r="E90" s="79"/>
      <c r="F90" s="79"/>
      <c r="G90" s="80"/>
      <c r="H90" s="80"/>
      <c r="I90" s="80"/>
      <c r="J90" s="79"/>
      <c r="K90" s="79"/>
      <c r="L90" s="231"/>
      <c r="M90" s="231"/>
      <c r="N90" s="79"/>
      <c r="O90" s="79"/>
    </row>
    <row r="91" spans="1:15" ht="12.75" customHeight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</row>
    <row r="92" spans="1:15" ht="12.75" customHeight="1">
      <c r="A92" s="232" t="s">
        <v>196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</row>
    <row r="93" spans="1:15" ht="12.75" customHeight="1">
      <c r="A93" s="229" t="s">
        <v>195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</row>
    <row r="94" spans="1:15" ht="12.75" customHeight="1">
      <c r="A94" s="229" t="s">
        <v>194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</row>
    <row r="95" spans="1:15" ht="12.75" customHeight="1">
      <c r="A95" s="229" t="s">
        <v>193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</row>
    <row r="96" spans="1:15" ht="7.5" customHeight="1">
      <c r="A96" s="229" t="s">
        <v>192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</row>
    <row r="97" spans="1:15" ht="21" customHeight="1">
      <c r="A97" s="229" t="s">
        <v>191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</row>
    <row r="98" spans="1:15" ht="12.75">
      <c r="A98" s="74"/>
      <c r="B98" s="74"/>
      <c r="C98" s="74"/>
      <c r="D98" s="74"/>
      <c r="E98" s="78"/>
      <c r="F98" s="77"/>
      <c r="G98" s="75"/>
      <c r="H98" s="75"/>
      <c r="I98" s="76"/>
      <c r="J98" s="76"/>
      <c r="K98" s="76"/>
      <c r="L98" s="76"/>
      <c r="M98" s="75"/>
      <c r="N98" s="75"/>
      <c r="O98" s="74"/>
    </row>
    <row r="100" ht="12.75">
      <c r="F100" s="73"/>
    </row>
  </sheetData>
  <sheetProtection selectLockedCells="1" selectUnlockedCells="1"/>
  <mergeCells count="106">
    <mergeCell ref="L28:M28"/>
    <mergeCell ref="L29:M29"/>
    <mergeCell ref="A92:O92"/>
    <mergeCell ref="A93:O93"/>
    <mergeCell ref="A94:O94"/>
    <mergeCell ref="A95:O95"/>
    <mergeCell ref="L82:M82"/>
    <mergeCell ref="L83:M83"/>
    <mergeCell ref="L84:M84"/>
    <mergeCell ref="L85:M85"/>
    <mergeCell ref="A96:O96"/>
    <mergeCell ref="A97:O97"/>
    <mergeCell ref="A88:C88"/>
    <mergeCell ref="L88:M88"/>
    <mergeCell ref="A89:C89"/>
    <mergeCell ref="L89:M89"/>
    <mergeCell ref="L90:M90"/>
    <mergeCell ref="A91:O91"/>
    <mergeCell ref="L86:M86"/>
    <mergeCell ref="A87:D87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7:M67"/>
    <mergeCell ref="L68:M68"/>
    <mergeCell ref="L69:M69"/>
    <mergeCell ref="L51:M51"/>
    <mergeCell ref="L61:M61"/>
    <mergeCell ref="L62:M62"/>
    <mergeCell ref="L63:M63"/>
    <mergeCell ref="L64:M64"/>
    <mergeCell ref="L65:M65"/>
    <mergeCell ref="L66:M66"/>
    <mergeCell ref="L49:M49"/>
    <mergeCell ref="L50:M50"/>
    <mergeCell ref="L57:M57"/>
    <mergeCell ref="L58:M58"/>
    <mergeCell ref="L59:M59"/>
    <mergeCell ref="L60:M60"/>
    <mergeCell ref="L54:M54"/>
    <mergeCell ref="L40:M40"/>
    <mergeCell ref="L41:M41"/>
    <mergeCell ref="L42:M42"/>
    <mergeCell ref="L43:M43"/>
    <mergeCell ref="L44:M44"/>
    <mergeCell ref="L48:M48"/>
    <mergeCell ref="L45:M45"/>
    <mergeCell ref="L46:M46"/>
    <mergeCell ref="L47:M47"/>
    <mergeCell ref="L34:M34"/>
    <mergeCell ref="L35:M35"/>
    <mergeCell ref="L36:M36"/>
    <mergeCell ref="L37:M37"/>
    <mergeCell ref="L38:M38"/>
    <mergeCell ref="L39:M39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16:M16"/>
    <mergeCell ref="L17:M17"/>
    <mergeCell ref="L18:M18"/>
    <mergeCell ref="L19:M19"/>
    <mergeCell ref="L20:M20"/>
    <mergeCell ref="L21:M21"/>
    <mergeCell ref="L14:M14"/>
    <mergeCell ref="L15:M15"/>
    <mergeCell ref="L10:M10"/>
    <mergeCell ref="L11:M11"/>
    <mergeCell ref="L12:M12"/>
    <mergeCell ref="L13:M13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workbookViewId="0" topLeftCell="A1">
      <selection activeCell="Q45" sqref="Q45"/>
    </sheetView>
  </sheetViews>
  <sheetFormatPr defaultColWidth="9.33203125" defaultRowHeight="11.25"/>
  <cols>
    <col min="1" max="1" width="4.83203125" style="155" customWidth="1"/>
    <col min="2" max="2" width="5.83203125" style="155" customWidth="1"/>
    <col min="3" max="3" width="7.5" style="155" customWidth="1"/>
    <col min="4" max="4" width="20.83203125" style="155" customWidth="1"/>
    <col min="5" max="5" width="10.33203125" style="155" customWidth="1"/>
    <col min="6" max="6" width="9.83203125" style="155" customWidth="1"/>
    <col min="7" max="7" width="7.66015625" style="155" customWidth="1"/>
    <col min="8" max="8" width="7.33203125" style="155" customWidth="1"/>
    <col min="9" max="9" width="7" style="155" customWidth="1"/>
    <col min="10" max="10" width="10.16015625" style="155" customWidth="1"/>
    <col min="11" max="11" width="8.83203125" style="155" customWidth="1"/>
    <col min="12" max="12" width="8.66015625" style="155" customWidth="1"/>
    <col min="13" max="16384" width="9.33203125" style="155" customWidth="1"/>
  </cols>
  <sheetData>
    <row r="1" spans="1:12" ht="31.5" customHeight="1">
      <c r="A1" s="235" t="s">
        <v>376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54"/>
    </row>
    <row r="2" spans="1:12" ht="18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36" t="s">
        <v>1</v>
      </c>
      <c r="L2" s="236"/>
    </row>
    <row r="3" spans="1:12" ht="10.5" customHeight="1">
      <c r="A3" s="233" t="s">
        <v>44</v>
      </c>
      <c r="B3" s="233" t="s">
        <v>2</v>
      </c>
      <c r="C3" s="233" t="s">
        <v>278</v>
      </c>
      <c r="D3" s="215" t="s">
        <v>377</v>
      </c>
      <c r="E3" s="215" t="s">
        <v>275</v>
      </c>
      <c r="F3" s="215"/>
      <c r="G3" s="215"/>
      <c r="H3" s="215"/>
      <c r="I3" s="215"/>
      <c r="J3" s="215"/>
      <c r="K3" s="215"/>
      <c r="L3" s="215" t="s">
        <v>274</v>
      </c>
    </row>
    <row r="4" spans="1:12" ht="19.5" customHeight="1">
      <c r="A4" s="233"/>
      <c r="B4" s="233"/>
      <c r="C4" s="233"/>
      <c r="D4" s="215"/>
      <c r="E4" s="215" t="s">
        <v>378</v>
      </c>
      <c r="F4" s="215" t="s">
        <v>272</v>
      </c>
      <c r="G4" s="215"/>
      <c r="H4" s="215"/>
      <c r="I4" s="215"/>
      <c r="J4" s="215"/>
      <c r="K4" s="215"/>
      <c r="L4" s="215"/>
    </row>
    <row r="5" spans="1:12" ht="19.5" customHeight="1">
      <c r="A5" s="233"/>
      <c r="B5" s="233"/>
      <c r="C5" s="233"/>
      <c r="D5" s="215"/>
      <c r="E5" s="215"/>
      <c r="F5" s="215" t="s">
        <v>271</v>
      </c>
      <c r="G5" s="216" t="s">
        <v>379</v>
      </c>
      <c r="H5" s="234" t="s">
        <v>268</v>
      </c>
      <c r="I5" s="157" t="s">
        <v>38</v>
      </c>
      <c r="J5" s="215" t="s">
        <v>380</v>
      </c>
      <c r="K5" s="234" t="s">
        <v>266</v>
      </c>
      <c r="L5" s="215"/>
    </row>
    <row r="6" spans="1:12" ht="19.5" customHeight="1">
      <c r="A6" s="233"/>
      <c r="B6" s="233"/>
      <c r="C6" s="233"/>
      <c r="D6" s="215"/>
      <c r="E6" s="215"/>
      <c r="F6" s="215"/>
      <c r="G6" s="216"/>
      <c r="H6" s="234"/>
      <c r="I6" s="217" t="s">
        <v>265</v>
      </c>
      <c r="J6" s="215"/>
      <c r="K6" s="215"/>
      <c r="L6" s="215"/>
    </row>
    <row r="7" spans="1:12" ht="29.25" customHeight="1">
      <c r="A7" s="233"/>
      <c r="B7" s="233"/>
      <c r="C7" s="233"/>
      <c r="D7" s="215"/>
      <c r="E7" s="215"/>
      <c r="F7" s="215"/>
      <c r="G7" s="216"/>
      <c r="H7" s="234"/>
      <c r="I7" s="217"/>
      <c r="J7" s="215"/>
      <c r="K7" s="215"/>
      <c r="L7" s="215"/>
    </row>
    <row r="8" spans="1:12" ht="29.25" customHeight="1">
      <c r="A8" s="233"/>
      <c r="B8" s="233"/>
      <c r="C8" s="233"/>
      <c r="D8" s="215"/>
      <c r="E8" s="215"/>
      <c r="F8" s="215"/>
      <c r="G8" s="216"/>
      <c r="H8" s="234"/>
      <c r="I8" s="217"/>
      <c r="J8" s="215"/>
      <c r="K8" s="215"/>
      <c r="L8" s="215"/>
    </row>
    <row r="9" spans="1:12" ht="15.75" customHeight="1" thickBot="1">
      <c r="A9" s="158">
        <v>1</v>
      </c>
      <c r="B9" s="158">
        <v>2</v>
      </c>
      <c r="C9" s="158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58">
        <v>10</v>
      </c>
      <c r="K9" s="158">
        <v>11</v>
      </c>
      <c r="L9" s="158">
        <v>12</v>
      </c>
    </row>
    <row r="10" spans="1:12" ht="45" customHeight="1" thickBot="1">
      <c r="A10" s="89" t="s">
        <v>45</v>
      </c>
      <c r="B10" s="89">
        <v>600</v>
      </c>
      <c r="C10" s="89">
        <v>60014</v>
      </c>
      <c r="D10" s="159" t="s">
        <v>381</v>
      </c>
      <c r="E10" s="160">
        <v>330000</v>
      </c>
      <c r="F10" s="160">
        <v>330000</v>
      </c>
      <c r="G10" s="161">
        <v>0</v>
      </c>
      <c r="H10" s="161">
        <v>0</v>
      </c>
      <c r="I10" s="161">
        <v>0</v>
      </c>
      <c r="J10" s="90" t="s">
        <v>382</v>
      </c>
      <c r="K10" s="162">
        <v>0</v>
      </c>
      <c r="L10" s="163" t="s">
        <v>383</v>
      </c>
    </row>
    <row r="11" spans="1:12" ht="95.25" customHeight="1" thickBot="1">
      <c r="A11" s="89" t="s">
        <v>47</v>
      </c>
      <c r="B11" s="89">
        <v>600</v>
      </c>
      <c r="C11" s="89">
        <v>60014</v>
      </c>
      <c r="D11" s="159" t="s">
        <v>384</v>
      </c>
      <c r="E11" s="160">
        <v>233167</v>
      </c>
      <c r="F11" s="160">
        <v>233167</v>
      </c>
      <c r="G11" s="161">
        <v>0</v>
      </c>
      <c r="H11" s="161">
        <v>0</v>
      </c>
      <c r="I11" s="161">
        <v>0</v>
      </c>
      <c r="J11" s="90" t="s">
        <v>385</v>
      </c>
      <c r="K11" s="162">
        <v>0</v>
      </c>
      <c r="L11" s="163" t="s">
        <v>383</v>
      </c>
    </row>
    <row r="12" spans="1:12" ht="83.25" customHeight="1" thickBot="1">
      <c r="A12" s="89" t="s">
        <v>48</v>
      </c>
      <c r="B12" s="89">
        <v>600</v>
      </c>
      <c r="C12" s="89">
        <v>60014</v>
      </c>
      <c r="D12" s="164" t="s">
        <v>386</v>
      </c>
      <c r="E12" s="165">
        <v>1546864</v>
      </c>
      <c r="F12" s="165">
        <v>1546864</v>
      </c>
      <c r="G12" s="161">
        <v>0</v>
      </c>
      <c r="H12" s="161">
        <v>0</v>
      </c>
      <c r="I12" s="161">
        <v>0</v>
      </c>
      <c r="J12" s="90" t="s">
        <v>385</v>
      </c>
      <c r="K12" s="162">
        <v>0</v>
      </c>
      <c r="L12" s="163" t="s">
        <v>383</v>
      </c>
    </row>
    <row r="13" spans="1:12" ht="74.25" customHeight="1" thickBot="1">
      <c r="A13" s="89" t="s">
        <v>49</v>
      </c>
      <c r="B13" s="89">
        <v>600</v>
      </c>
      <c r="C13" s="89">
        <v>60014</v>
      </c>
      <c r="D13" s="164" t="s">
        <v>387</v>
      </c>
      <c r="E13" s="165">
        <v>20000</v>
      </c>
      <c r="F13" s="165">
        <v>20000</v>
      </c>
      <c r="G13" s="161">
        <v>0</v>
      </c>
      <c r="H13" s="161">
        <v>0</v>
      </c>
      <c r="I13" s="161">
        <v>0</v>
      </c>
      <c r="J13" s="90" t="s">
        <v>385</v>
      </c>
      <c r="K13" s="162">
        <v>0</v>
      </c>
      <c r="L13" s="163" t="s">
        <v>383</v>
      </c>
    </row>
    <row r="14" spans="1:12" ht="93" customHeight="1" thickBot="1">
      <c r="A14" s="89" t="s">
        <v>50</v>
      </c>
      <c r="B14" s="89">
        <v>600</v>
      </c>
      <c r="C14" s="89">
        <v>60014</v>
      </c>
      <c r="D14" s="164" t="s">
        <v>388</v>
      </c>
      <c r="E14" s="165">
        <v>2008228</v>
      </c>
      <c r="F14" s="165">
        <v>1007714</v>
      </c>
      <c r="G14" s="161">
        <v>0</v>
      </c>
      <c r="H14" s="161">
        <v>0</v>
      </c>
      <c r="I14" s="161">
        <v>0</v>
      </c>
      <c r="J14" s="90" t="s">
        <v>389</v>
      </c>
      <c r="K14" s="162">
        <v>0</v>
      </c>
      <c r="L14" s="163" t="s">
        <v>383</v>
      </c>
    </row>
    <row r="15" spans="1:12" ht="54.75" customHeight="1" thickBot="1">
      <c r="A15" s="89" t="s">
        <v>51</v>
      </c>
      <c r="B15" s="89">
        <v>600</v>
      </c>
      <c r="C15" s="89">
        <v>60014</v>
      </c>
      <c r="D15" s="164" t="s">
        <v>390</v>
      </c>
      <c r="E15" s="165">
        <v>127382</v>
      </c>
      <c r="F15" s="165">
        <v>127382</v>
      </c>
      <c r="G15" s="161">
        <v>0</v>
      </c>
      <c r="H15" s="161">
        <v>0</v>
      </c>
      <c r="I15" s="161">
        <v>0</v>
      </c>
      <c r="J15" s="90" t="s">
        <v>382</v>
      </c>
      <c r="K15" s="162">
        <v>0</v>
      </c>
      <c r="L15" s="163" t="s">
        <v>383</v>
      </c>
    </row>
    <row r="16" spans="1:12" ht="58.5" customHeight="1" thickBot="1">
      <c r="A16" s="89" t="s">
        <v>249</v>
      </c>
      <c r="B16" s="89">
        <v>600</v>
      </c>
      <c r="C16" s="89">
        <v>60014</v>
      </c>
      <c r="D16" s="164" t="s">
        <v>391</v>
      </c>
      <c r="E16" s="165">
        <v>78010</v>
      </c>
      <c r="F16" s="165">
        <v>78010</v>
      </c>
      <c r="G16" s="161">
        <v>0</v>
      </c>
      <c r="H16" s="161">
        <v>0</v>
      </c>
      <c r="I16" s="161">
        <v>0</v>
      </c>
      <c r="J16" s="90" t="s">
        <v>382</v>
      </c>
      <c r="K16" s="162">
        <v>0</v>
      </c>
      <c r="L16" s="163" t="s">
        <v>383</v>
      </c>
    </row>
    <row r="17" spans="1:12" ht="66.75" customHeight="1" thickBot="1">
      <c r="A17" s="89" t="s">
        <v>247</v>
      </c>
      <c r="B17" s="89">
        <v>600</v>
      </c>
      <c r="C17" s="89">
        <v>60014</v>
      </c>
      <c r="D17" s="164" t="s">
        <v>392</v>
      </c>
      <c r="E17" s="165">
        <v>134800</v>
      </c>
      <c r="F17" s="165">
        <v>134800</v>
      </c>
      <c r="G17" s="161">
        <v>0</v>
      </c>
      <c r="H17" s="161">
        <v>0</v>
      </c>
      <c r="I17" s="161">
        <v>0</v>
      </c>
      <c r="J17" s="90" t="s">
        <v>382</v>
      </c>
      <c r="K17" s="162">
        <v>0</v>
      </c>
      <c r="L17" s="163" t="s">
        <v>383</v>
      </c>
    </row>
    <row r="18" spans="1:12" ht="62.25" customHeight="1" thickBot="1">
      <c r="A18" s="89" t="s">
        <v>245</v>
      </c>
      <c r="B18" s="89">
        <v>600</v>
      </c>
      <c r="C18" s="89">
        <v>60014</v>
      </c>
      <c r="D18" s="164" t="s">
        <v>393</v>
      </c>
      <c r="E18" s="165">
        <v>158487</v>
      </c>
      <c r="F18" s="165">
        <v>158487</v>
      </c>
      <c r="G18" s="161">
        <v>0</v>
      </c>
      <c r="H18" s="161">
        <v>0</v>
      </c>
      <c r="I18" s="161">
        <v>0</v>
      </c>
      <c r="J18" s="90" t="s">
        <v>382</v>
      </c>
      <c r="K18" s="162">
        <v>0</v>
      </c>
      <c r="L18" s="163" t="s">
        <v>383</v>
      </c>
    </row>
    <row r="19" spans="1:12" ht="60.75" customHeight="1" thickBot="1">
      <c r="A19" s="89" t="s">
        <v>243</v>
      </c>
      <c r="B19" s="89">
        <v>600</v>
      </c>
      <c r="C19" s="89">
        <v>60014</v>
      </c>
      <c r="D19" s="166" t="s">
        <v>394</v>
      </c>
      <c r="E19" s="165">
        <v>101743</v>
      </c>
      <c r="F19" s="165">
        <v>101743</v>
      </c>
      <c r="G19" s="161">
        <v>0</v>
      </c>
      <c r="H19" s="161">
        <v>0</v>
      </c>
      <c r="I19" s="161">
        <v>0</v>
      </c>
      <c r="J19" s="90" t="s">
        <v>382</v>
      </c>
      <c r="K19" s="162">
        <v>0</v>
      </c>
      <c r="L19" s="163" t="s">
        <v>383</v>
      </c>
    </row>
    <row r="20" spans="1:12" ht="54.75" customHeight="1" thickBot="1">
      <c r="A20" s="89" t="s">
        <v>240</v>
      </c>
      <c r="B20" s="89">
        <v>600</v>
      </c>
      <c r="C20" s="89">
        <v>60014</v>
      </c>
      <c r="D20" s="164" t="s">
        <v>395</v>
      </c>
      <c r="E20" s="165">
        <v>147793</v>
      </c>
      <c r="F20" s="165">
        <v>147793</v>
      </c>
      <c r="G20" s="161">
        <v>0</v>
      </c>
      <c r="H20" s="161">
        <v>0</v>
      </c>
      <c r="I20" s="161">
        <v>0</v>
      </c>
      <c r="J20" s="90" t="s">
        <v>382</v>
      </c>
      <c r="K20" s="162">
        <v>0</v>
      </c>
      <c r="L20" s="163" t="s">
        <v>383</v>
      </c>
    </row>
    <row r="21" spans="1:12" ht="71.25" customHeight="1" thickBot="1">
      <c r="A21" s="89" t="s">
        <v>236</v>
      </c>
      <c r="B21" s="89">
        <v>600</v>
      </c>
      <c r="C21" s="89">
        <v>60014</v>
      </c>
      <c r="D21" s="164" t="s">
        <v>396</v>
      </c>
      <c r="E21" s="165">
        <v>145622</v>
      </c>
      <c r="F21" s="165">
        <v>145622</v>
      </c>
      <c r="G21" s="161">
        <v>0</v>
      </c>
      <c r="H21" s="161">
        <v>0</v>
      </c>
      <c r="I21" s="161">
        <v>0</v>
      </c>
      <c r="J21" s="90" t="s">
        <v>382</v>
      </c>
      <c r="K21" s="162">
        <v>0</v>
      </c>
      <c r="L21" s="163" t="s">
        <v>383</v>
      </c>
    </row>
    <row r="22" spans="1:12" ht="63" customHeight="1" thickBot="1">
      <c r="A22" s="89" t="s">
        <v>234</v>
      </c>
      <c r="B22" s="89">
        <v>600</v>
      </c>
      <c r="C22" s="89">
        <v>60014</v>
      </c>
      <c r="D22" s="164" t="s">
        <v>397</v>
      </c>
      <c r="E22" s="165">
        <v>150674</v>
      </c>
      <c r="F22" s="165">
        <v>150674</v>
      </c>
      <c r="G22" s="161">
        <v>0</v>
      </c>
      <c r="H22" s="161">
        <v>0</v>
      </c>
      <c r="I22" s="161">
        <v>0</v>
      </c>
      <c r="J22" s="90" t="s">
        <v>382</v>
      </c>
      <c r="K22" s="162">
        <v>0</v>
      </c>
      <c r="L22" s="163" t="s">
        <v>383</v>
      </c>
    </row>
    <row r="23" spans="1:12" ht="54.75" customHeight="1" thickBot="1">
      <c r="A23" s="89" t="s">
        <v>232</v>
      </c>
      <c r="B23" s="89">
        <v>600</v>
      </c>
      <c r="C23" s="89">
        <v>60014</v>
      </c>
      <c r="D23" s="164" t="s">
        <v>398</v>
      </c>
      <c r="E23" s="165">
        <v>144807</v>
      </c>
      <c r="F23" s="165">
        <v>144807</v>
      </c>
      <c r="G23" s="161">
        <v>0</v>
      </c>
      <c r="H23" s="161">
        <v>0</v>
      </c>
      <c r="I23" s="161">
        <v>0</v>
      </c>
      <c r="J23" s="90" t="s">
        <v>382</v>
      </c>
      <c r="K23" s="162">
        <v>0</v>
      </c>
      <c r="L23" s="163" t="s">
        <v>383</v>
      </c>
    </row>
    <row r="24" spans="1:12" ht="63" customHeight="1" thickBot="1">
      <c r="A24" s="89" t="s">
        <v>229</v>
      </c>
      <c r="B24" s="89">
        <v>600</v>
      </c>
      <c r="C24" s="89">
        <v>60014</v>
      </c>
      <c r="D24" s="164" t="s">
        <v>399</v>
      </c>
      <c r="E24" s="165">
        <v>331347</v>
      </c>
      <c r="F24" s="165">
        <v>331347</v>
      </c>
      <c r="G24" s="161">
        <v>0</v>
      </c>
      <c r="H24" s="161">
        <v>0</v>
      </c>
      <c r="I24" s="161">
        <v>0</v>
      </c>
      <c r="J24" s="90" t="s">
        <v>382</v>
      </c>
      <c r="K24" s="162">
        <v>0</v>
      </c>
      <c r="L24" s="163" t="s">
        <v>383</v>
      </c>
    </row>
    <row r="25" spans="1:12" ht="123" customHeight="1" thickBot="1">
      <c r="A25" s="89" t="s">
        <v>226</v>
      </c>
      <c r="B25" s="89">
        <v>600</v>
      </c>
      <c r="C25" s="89">
        <v>60014</v>
      </c>
      <c r="D25" s="164" t="s">
        <v>400</v>
      </c>
      <c r="E25" s="165">
        <v>50000</v>
      </c>
      <c r="F25" s="165">
        <v>50000</v>
      </c>
      <c r="G25" s="161">
        <v>0</v>
      </c>
      <c r="H25" s="161">
        <v>0</v>
      </c>
      <c r="I25" s="161">
        <v>0</v>
      </c>
      <c r="J25" s="90" t="s">
        <v>382</v>
      </c>
      <c r="K25" s="162">
        <v>0</v>
      </c>
      <c r="L25" s="163" t="s">
        <v>383</v>
      </c>
    </row>
    <row r="26" spans="1:12" ht="112.5" customHeight="1" thickBot="1">
      <c r="A26" s="89" t="s">
        <v>222</v>
      </c>
      <c r="B26" s="89">
        <v>600</v>
      </c>
      <c r="C26" s="89">
        <v>60014</v>
      </c>
      <c r="D26" s="164" t="s">
        <v>401</v>
      </c>
      <c r="E26" s="165">
        <v>78021</v>
      </c>
      <c r="F26" s="165">
        <v>78021</v>
      </c>
      <c r="G26" s="161">
        <v>0</v>
      </c>
      <c r="H26" s="161">
        <v>0</v>
      </c>
      <c r="I26" s="161">
        <v>0</v>
      </c>
      <c r="J26" s="90" t="s">
        <v>382</v>
      </c>
      <c r="K26" s="162">
        <v>0</v>
      </c>
      <c r="L26" s="163" t="s">
        <v>383</v>
      </c>
    </row>
    <row r="27" spans="1:12" ht="137.25" customHeight="1" thickBot="1">
      <c r="A27" s="89" t="s">
        <v>218</v>
      </c>
      <c r="B27" s="89">
        <v>600</v>
      </c>
      <c r="C27" s="89">
        <v>60014</v>
      </c>
      <c r="D27" s="164" t="s">
        <v>402</v>
      </c>
      <c r="E27" s="165">
        <v>50000</v>
      </c>
      <c r="F27" s="165">
        <v>50000</v>
      </c>
      <c r="G27" s="161">
        <v>0</v>
      </c>
      <c r="H27" s="161">
        <v>0</v>
      </c>
      <c r="I27" s="161">
        <v>0</v>
      </c>
      <c r="J27" s="90" t="s">
        <v>382</v>
      </c>
      <c r="K27" s="162">
        <v>0</v>
      </c>
      <c r="L27" s="163" t="s">
        <v>383</v>
      </c>
    </row>
    <row r="28" spans="1:12" ht="93" customHeight="1" thickBot="1">
      <c r="A28" s="89" t="s">
        <v>215</v>
      </c>
      <c r="B28" s="89">
        <v>600</v>
      </c>
      <c r="C28" s="89">
        <v>60014</v>
      </c>
      <c r="D28" s="164" t="s">
        <v>403</v>
      </c>
      <c r="E28" s="165">
        <v>65000</v>
      </c>
      <c r="F28" s="165">
        <v>65000</v>
      </c>
      <c r="G28" s="161">
        <v>0</v>
      </c>
      <c r="H28" s="161">
        <v>0</v>
      </c>
      <c r="I28" s="161">
        <v>0</v>
      </c>
      <c r="J28" s="90" t="s">
        <v>382</v>
      </c>
      <c r="K28" s="162">
        <v>0</v>
      </c>
      <c r="L28" s="163" t="s">
        <v>383</v>
      </c>
    </row>
    <row r="29" spans="1:12" ht="105.75" customHeight="1" thickBot="1">
      <c r="A29" s="89" t="s">
        <v>212</v>
      </c>
      <c r="B29" s="89">
        <v>600</v>
      </c>
      <c r="C29" s="89">
        <v>60014</v>
      </c>
      <c r="D29" s="164" t="s">
        <v>404</v>
      </c>
      <c r="E29" s="165">
        <v>65000</v>
      </c>
      <c r="F29" s="165">
        <v>65000</v>
      </c>
      <c r="G29" s="161">
        <v>0</v>
      </c>
      <c r="H29" s="161">
        <v>0</v>
      </c>
      <c r="I29" s="161">
        <v>0</v>
      </c>
      <c r="J29" s="90" t="s">
        <v>382</v>
      </c>
      <c r="K29" s="162">
        <v>0</v>
      </c>
      <c r="L29" s="163" t="s">
        <v>383</v>
      </c>
    </row>
    <row r="30" spans="1:12" ht="111" customHeight="1" thickBot="1">
      <c r="A30" s="89" t="s">
        <v>210</v>
      </c>
      <c r="B30" s="89">
        <v>600</v>
      </c>
      <c r="C30" s="89">
        <v>60014</v>
      </c>
      <c r="D30" s="164" t="s">
        <v>405</v>
      </c>
      <c r="E30" s="165">
        <v>65000</v>
      </c>
      <c r="F30" s="165">
        <v>65000</v>
      </c>
      <c r="G30" s="161">
        <v>0</v>
      </c>
      <c r="H30" s="161">
        <v>0</v>
      </c>
      <c r="I30" s="161">
        <v>0</v>
      </c>
      <c r="J30" s="90" t="s">
        <v>382</v>
      </c>
      <c r="K30" s="162">
        <v>0</v>
      </c>
      <c r="L30" s="163" t="s">
        <v>383</v>
      </c>
    </row>
    <row r="31" spans="1:12" ht="93.75" customHeight="1" thickBot="1">
      <c r="A31" s="89" t="s">
        <v>207</v>
      </c>
      <c r="B31" s="89">
        <v>600</v>
      </c>
      <c r="C31" s="89">
        <v>60014</v>
      </c>
      <c r="D31" s="164" t="s">
        <v>406</v>
      </c>
      <c r="E31" s="165">
        <v>64458</v>
      </c>
      <c r="F31" s="165">
        <v>64458</v>
      </c>
      <c r="G31" s="161">
        <v>0</v>
      </c>
      <c r="H31" s="161">
        <v>0</v>
      </c>
      <c r="I31" s="161">
        <v>0</v>
      </c>
      <c r="J31" s="90" t="s">
        <v>382</v>
      </c>
      <c r="K31" s="162">
        <v>0</v>
      </c>
      <c r="L31" s="163" t="s">
        <v>383</v>
      </c>
    </row>
    <row r="32" spans="1:12" ht="97.5" customHeight="1" thickBot="1">
      <c r="A32" s="89" t="s">
        <v>205</v>
      </c>
      <c r="B32" s="89">
        <v>600</v>
      </c>
      <c r="C32" s="89">
        <v>60014</v>
      </c>
      <c r="D32" s="164" t="s">
        <v>407</v>
      </c>
      <c r="E32" s="165">
        <v>52521</v>
      </c>
      <c r="F32" s="165">
        <v>52521</v>
      </c>
      <c r="G32" s="161">
        <v>0</v>
      </c>
      <c r="H32" s="161">
        <v>0</v>
      </c>
      <c r="I32" s="161">
        <v>0</v>
      </c>
      <c r="J32" s="90" t="s">
        <v>382</v>
      </c>
      <c r="K32" s="162">
        <v>0</v>
      </c>
      <c r="L32" s="163" t="s">
        <v>383</v>
      </c>
    </row>
    <row r="33" spans="1:12" ht="180" customHeight="1" thickBot="1">
      <c r="A33" s="89" t="s">
        <v>203</v>
      </c>
      <c r="B33" s="89">
        <v>600</v>
      </c>
      <c r="C33" s="89">
        <v>60014</v>
      </c>
      <c r="D33" s="167" t="s">
        <v>408</v>
      </c>
      <c r="E33" s="165">
        <v>1573695</v>
      </c>
      <c r="F33" s="165">
        <v>773695</v>
      </c>
      <c r="G33" s="161">
        <v>0</v>
      </c>
      <c r="H33" s="161">
        <v>0</v>
      </c>
      <c r="I33" s="161">
        <v>0</v>
      </c>
      <c r="J33" s="90" t="s">
        <v>382</v>
      </c>
      <c r="K33" s="168">
        <v>800000</v>
      </c>
      <c r="L33" s="163" t="s">
        <v>383</v>
      </c>
    </row>
    <row r="34" spans="1:12" ht="86.25" customHeight="1">
      <c r="A34" s="89" t="s">
        <v>375</v>
      </c>
      <c r="B34" s="89">
        <v>630</v>
      </c>
      <c r="C34" s="89">
        <v>63095</v>
      </c>
      <c r="D34" s="90" t="s">
        <v>409</v>
      </c>
      <c r="E34" s="169">
        <f>F34</f>
        <v>6765</v>
      </c>
      <c r="F34" s="169">
        <v>6765</v>
      </c>
      <c r="G34" s="161">
        <v>0</v>
      </c>
      <c r="H34" s="161">
        <v>0</v>
      </c>
      <c r="I34" s="161">
        <v>0</v>
      </c>
      <c r="J34" s="90" t="s">
        <v>208</v>
      </c>
      <c r="K34" s="162">
        <v>0</v>
      </c>
      <c r="L34" s="163" t="s">
        <v>200</v>
      </c>
    </row>
    <row r="35" spans="1:12" ht="67.5" customHeight="1">
      <c r="A35" s="89" t="s">
        <v>410</v>
      </c>
      <c r="B35" s="89">
        <v>750</v>
      </c>
      <c r="C35" s="89">
        <v>75020</v>
      </c>
      <c r="D35" s="87" t="s">
        <v>411</v>
      </c>
      <c r="E35" s="169">
        <f>F35</f>
        <v>15000</v>
      </c>
      <c r="F35" s="169">
        <v>15000</v>
      </c>
      <c r="G35" s="161">
        <v>0</v>
      </c>
      <c r="H35" s="161">
        <v>0</v>
      </c>
      <c r="I35" s="161">
        <v>0</v>
      </c>
      <c r="J35" s="90" t="s">
        <v>208</v>
      </c>
      <c r="K35" s="162">
        <v>0</v>
      </c>
      <c r="L35" s="163" t="s">
        <v>200</v>
      </c>
    </row>
    <row r="36" spans="1:12" ht="39.75" customHeight="1">
      <c r="A36" s="89" t="s">
        <v>412</v>
      </c>
      <c r="B36" s="89">
        <v>750</v>
      </c>
      <c r="C36" s="89">
        <v>75020</v>
      </c>
      <c r="D36" s="87" t="s">
        <v>413</v>
      </c>
      <c r="E36" s="169">
        <f>F36</f>
        <v>60000</v>
      </c>
      <c r="F36" s="169">
        <v>60000</v>
      </c>
      <c r="G36" s="161">
        <v>0</v>
      </c>
      <c r="H36" s="161">
        <v>0</v>
      </c>
      <c r="I36" s="161">
        <v>0</v>
      </c>
      <c r="J36" s="90" t="s">
        <v>208</v>
      </c>
      <c r="K36" s="162">
        <v>0</v>
      </c>
      <c r="L36" s="163" t="s">
        <v>200</v>
      </c>
    </row>
    <row r="37" spans="1:12" ht="96.75" customHeight="1">
      <c r="A37" s="89" t="s">
        <v>414</v>
      </c>
      <c r="B37" s="89">
        <v>801</v>
      </c>
      <c r="C37" s="89">
        <v>80195</v>
      </c>
      <c r="D37" s="90" t="s">
        <v>415</v>
      </c>
      <c r="E37" s="169">
        <f>F37</f>
        <v>135300</v>
      </c>
      <c r="F37" s="169">
        <v>135300</v>
      </c>
      <c r="G37" s="161">
        <v>0</v>
      </c>
      <c r="H37" s="161">
        <v>0</v>
      </c>
      <c r="I37" s="161">
        <v>0</v>
      </c>
      <c r="J37" s="90" t="s">
        <v>208</v>
      </c>
      <c r="K37" s="162">
        <v>0</v>
      </c>
      <c r="L37" s="163" t="s">
        <v>436</v>
      </c>
    </row>
    <row r="38" spans="1:12" ht="69.75" customHeight="1">
      <c r="A38" s="170" t="s">
        <v>416</v>
      </c>
      <c r="B38" s="170">
        <v>852</v>
      </c>
      <c r="C38" s="170">
        <v>85202</v>
      </c>
      <c r="D38" s="171" t="s">
        <v>417</v>
      </c>
      <c r="E38" s="172">
        <v>100000</v>
      </c>
      <c r="F38" s="173">
        <v>100000</v>
      </c>
      <c r="G38" s="172">
        <v>0</v>
      </c>
      <c r="H38" s="173">
        <v>0</v>
      </c>
      <c r="I38" s="173">
        <v>0</v>
      </c>
      <c r="J38" s="174" t="s">
        <v>382</v>
      </c>
      <c r="K38" s="175">
        <v>0</v>
      </c>
      <c r="L38" s="176" t="s">
        <v>418</v>
      </c>
    </row>
    <row r="39" spans="1:12" ht="49.5" customHeight="1">
      <c r="A39" s="89" t="s">
        <v>419</v>
      </c>
      <c r="B39" s="89">
        <v>853</v>
      </c>
      <c r="C39" s="89">
        <v>85333</v>
      </c>
      <c r="D39" s="87" t="s">
        <v>420</v>
      </c>
      <c r="E39" s="169">
        <v>95000</v>
      </c>
      <c r="F39" s="169">
        <v>95000</v>
      </c>
      <c r="G39" s="161">
        <v>0</v>
      </c>
      <c r="H39" s="161">
        <v>0</v>
      </c>
      <c r="I39" s="161">
        <v>0</v>
      </c>
      <c r="J39" s="90" t="s">
        <v>382</v>
      </c>
      <c r="K39" s="162">
        <v>0</v>
      </c>
      <c r="L39" s="163" t="s">
        <v>421</v>
      </c>
    </row>
    <row r="40" spans="1:12" ht="56.25" customHeight="1">
      <c r="A40" s="89" t="s">
        <v>422</v>
      </c>
      <c r="B40" s="89">
        <v>854</v>
      </c>
      <c r="C40" s="89">
        <v>85403</v>
      </c>
      <c r="D40" s="90" t="s">
        <v>423</v>
      </c>
      <c r="E40" s="169">
        <v>122795</v>
      </c>
      <c r="F40" s="169">
        <v>122795</v>
      </c>
      <c r="G40" s="161">
        <v>0</v>
      </c>
      <c r="H40" s="161">
        <v>0</v>
      </c>
      <c r="I40" s="161">
        <v>0</v>
      </c>
      <c r="J40" s="90" t="s">
        <v>382</v>
      </c>
      <c r="K40" s="162">
        <v>0</v>
      </c>
      <c r="L40" s="163" t="s">
        <v>424</v>
      </c>
    </row>
    <row r="41" spans="1:12" ht="56.25" customHeight="1">
      <c r="A41" s="89" t="s">
        <v>428</v>
      </c>
      <c r="B41" s="89">
        <v>854</v>
      </c>
      <c r="C41" s="89">
        <v>85410</v>
      </c>
      <c r="D41" s="90" t="s">
        <v>429</v>
      </c>
      <c r="E41" s="169">
        <v>140637</v>
      </c>
      <c r="F41" s="169">
        <v>140637</v>
      </c>
      <c r="G41" s="161"/>
      <c r="H41" s="161"/>
      <c r="I41" s="161"/>
      <c r="J41" s="90" t="s">
        <v>208</v>
      </c>
      <c r="K41" s="162">
        <v>0</v>
      </c>
      <c r="L41" s="163" t="s">
        <v>200</v>
      </c>
    </row>
    <row r="42" spans="1:12" ht="37.5" customHeight="1">
      <c r="A42" s="233" t="s">
        <v>425</v>
      </c>
      <c r="B42" s="233"/>
      <c r="C42" s="233"/>
      <c r="D42" s="233"/>
      <c r="E42" s="177">
        <f>SUM(E10:E41)</f>
        <v>8398116</v>
      </c>
      <c r="F42" s="177">
        <f>SUM(F10:F41)</f>
        <v>6597602</v>
      </c>
      <c r="G42" s="177">
        <f>SUM(G10:G40)</f>
        <v>0</v>
      </c>
      <c r="H42" s="177">
        <f>SUM(H10:H40)</f>
        <v>0</v>
      </c>
      <c r="I42" s="177">
        <f>SUM(I10:I40)</f>
        <v>0</v>
      </c>
      <c r="J42" s="178">
        <v>1000514</v>
      </c>
      <c r="K42" s="177">
        <f>SUM(K10:K40)</f>
        <v>800000</v>
      </c>
      <c r="L42" s="179" t="s">
        <v>197</v>
      </c>
    </row>
    <row r="43" spans="1:12" ht="16.5" customHeight="1">
      <c r="A43" s="180"/>
      <c r="B43" s="180"/>
      <c r="C43" s="180"/>
      <c r="D43" s="180"/>
      <c r="E43" s="181"/>
      <c r="F43" s="180"/>
      <c r="G43" s="180"/>
      <c r="H43" s="180"/>
      <c r="I43" s="180"/>
      <c r="J43" s="180"/>
      <c r="K43" s="180"/>
      <c r="L43" s="180"/>
    </row>
    <row r="44" spans="1:12" ht="12.75">
      <c r="A44" s="180" t="s">
        <v>426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180" t="s">
        <v>194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ht="12.75">
      <c r="A46" s="180" t="s">
        <v>193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  <row r="47" spans="1:12" ht="12.75">
      <c r="A47" s="180" t="s">
        <v>427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</row>
    <row r="48" spans="1:12" ht="12.75">
      <c r="A48" s="180" t="s">
        <v>191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52" ht="12.75">
      <c r="E52" s="182"/>
    </row>
  </sheetData>
  <sheetProtection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42:D42"/>
    <mergeCell ref="F5:F8"/>
    <mergeCell ref="G5:G8"/>
    <mergeCell ref="H5:H8"/>
    <mergeCell ref="J5:J8"/>
    <mergeCell ref="K5:K8"/>
    <mergeCell ref="I6:I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4" sqref="E14"/>
    </sheetView>
  </sheetViews>
  <sheetFormatPr defaultColWidth="9.33203125" defaultRowHeight="11.2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137"/>
      <c r="B1" s="137"/>
      <c r="C1" s="137"/>
      <c r="D1" s="137"/>
    </row>
    <row r="2" spans="1:4" ht="18.75">
      <c r="A2" s="238" t="s">
        <v>341</v>
      </c>
      <c r="B2" s="238"/>
      <c r="C2" s="238"/>
      <c r="D2" s="238"/>
    </row>
    <row r="3" spans="1:4" ht="12.75">
      <c r="A3" s="136"/>
      <c r="B3" s="2"/>
      <c r="C3" s="2"/>
      <c r="D3" s="2"/>
    </row>
    <row r="4" spans="1:8" ht="12.75">
      <c r="A4" s="2"/>
      <c r="B4" s="2"/>
      <c r="C4" s="2"/>
      <c r="D4" s="135" t="s">
        <v>1</v>
      </c>
      <c r="H4" s="134"/>
    </row>
    <row r="5" spans="1:4" ht="12.75" customHeight="1">
      <c r="A5" s="239" t="s">
        <v>44</v>
      </c>
      <c r="B5" s="239" t="s">
        <v>340</v>
      </c>
      <c r="C5" s="240" t="s">
        <v>339</v>
      </c>
      <c r="D5" s="241" t="s">
        <v>338</v>
      </c>
    </row>
    <row r="6" spans="1:4" ht="12.75">
      <c r="A6" s="239"/>
      <c r="B6" s="239"/>
      <c r="C6" s="239"/>
      <c r="D6" s="241"/>
    </row>
    <row r="7" spans="1:4" ht="12.75">
      <c r="A7" s="239"/>
      <c r="B7" s="239"/>
      <c r="C7" s="239"/>
      <c r="D7" s="241"/>
    </row>
    <row r="8" spans="1:4" ht="12.75">
      <c r="A8" s="119">
        <v>1</v>
      </c>
      <c r="B8" s="119">
        <v>2</v>
      </c>
      <c r="C8" s="119">
        <v>3</v>
      </c>
      <c r="D8" s="119">
        <v>4</v>
      </c>
    </row>
    <row r="9" spans="1:4" ht="12.75" customHeight="1">
      <c r="A9" s="242" t="s">
        <v>337</v>
      </c>
      <c r="B9" s="242"/>
      <c r="C9" s="119"/>
      <c r="D9" s="152">
        <f>SUM(D10:D28)</f>
        <v>23359458.91</v>
      </c>
    </row>
    <row r="10" spans="1:4" ht="12.75">
      <c r="A10" s="123" t="s">
        <v>45</v>
      </c>
      <c r="B10" s="133" t="s">
        <v>336</v>
      </c>
      <c r="C10" s="119" t="s">
        <v>334</v>
      </c>
      <c r="D10" s="129">
        <v>0</v>
      </c>
    </row>
    <row r="11" spans="1:4" ht="22.5">
      <c r="A11" s="131" t="s">
        <v>304</v>
      </c>
      <c r="B11" s="120" t="s">
        <v>328</v>
      </c>
      <c r="C11" s="132" t="s">
        <v>334</v>
      </c>
      <c r="D11" s="129">
        <v>0</v>
      </c>
    </row>
    <row r="12" spans="1:4" ht="12.75">
      <c r="A12" s="123" t="s">
        <v>47</v>
      </c>
      <c r="B12" s="125" t="s">
        <v>335</v>
      </c>
      <c r="C12" s="119" t="s">
        <v>334</v>
      </c>
      <c r="D12" s="129">
        <v>0</v>
      </c>
    </row>
    <row r="13" spans="1:4" ht="22.5">
      <c r="A13" s="123" t="s">
        <v>48</v>
      </c>
      <c r="B13" s="120" t="s">
        <v>333</v>
      </c>
      <c r="C13" s="119" t="s">
        <v>332</v>
      </c>
      <c r="D13" s="129">
        <v>0</v>
      </c>
    </row>
    <row r="14" spans="1:4" ht="22.5">
      <c r="A14" s="123" t="s">
        <v>49</v>
      </c>
      <c r="B14" s="120" t="s">
        <v>331</v>
      </c>
      <c r="C14" s="119" t="s">
        <v>330</v>
      </c>
      <c r="D14" s="129">
        <v>0</v>
      </c>
    </row>
    <row r="15" spans="1:4" ht="12.75">
      <c r="A15" s="123" t="s">
        <v>50</v>
      </c>
      <c r="B15" s="120" t="s">
        <v>329</v>
      </c>
      <c r="C15" s="119" t="s">
        <v>327</v>
      </c>
      <c r="D15" s="129">
        <v>0</v>
      </c>
    </row>
    <row r="16" spans="1:4" ht="22.5">
      <c r="A16" s="123" t="s">
        <v>295</v>
      </c>
      <c r="B16" s="120" t="s">
        <v>328</v>
      </c>
      <c r="C16" s="119" t="s">
        <v>327</v>
      </c>
      <c r="D16" s="129">
        <v>0</v>
      </c>
    </row>
    <row r="17" spans="1:4" ht="12.75">
      <c r="A17" s="123" t="s">
        <v>51</v>
      </c>
      <c r="B17" s="125" t="s">
        <v>326</v>
      </c>
      <c r="C17" s="119" t="s">
        <v>323</v>
      </c>
      <c r="D17" s="129">
        <v>0</v>
      </c>
    </row>
    <row r="18" spans="1:4" ht="22.5">
      <c r="A18" s="123" t="s">
        <v>291</v>
      </c>
      <c r="B18" s="120" t="s">
        <v>325</v>
      </c>
      <c r="C18" s="119" t="s">
        <v>323</v>
      </c>
      <c r="D18" s="129">
        <v>0</v>
      </c>
    </row>
    <row r="19" spans="1:4" ht="22.5">
      <c r="A19" s="123" t="s">
        <v>249</v>
      </c>
      <c r="B19" s="120" t="s">
        <v>324</v>
      </c>
      <c r="C19" s="119" t="s">
        <v>323</v>
      </c>
      <c r="D19" s="129">
        <v>0</v>
      </c>
    </row>
    <row r="20" spans="1:4" ht="22.5">
      <c r="A20" s="131" t="s">
        <v>247</v>
      </c>
      <c r="B20" s="125" t="s">
        <v>322</v>
      </c>
      <c r="C20" s="130" t="s">
        <v>321</v>
      </c>
      <c r="D20" s="129">
        <v>0</v>
      </c>
    </row>
    <row r="21" spans="1:4" ht="22.5">
      <c r="A21" s="123" t="s">
        <v>245</v>
      </c>
      <c r="B21" s="125" t="s">
        <v>320</v>
      </c>
      <c r="C21" s="119" t="s">
        <v>319</v>
      </c>
      <c r="D21" s="128">
        <v>22431701.82</v>
      </c>
    </row>
    <row r="22" spans="1:4" ht="12.75">
      <c r="A22" s="123" t="s">
        <v>243</v>
      </c>
      <c r="B22" s="125" t="s">
        <v>318</v>
      </c>
      <c r="C22" s="119" t="s">
        <v>317</v>
      </c>
      <c r="D22" s="129">
        <v>0</v>
      </c>
    </row>
    <row r="23" spans="1:4" ht="12.75">
      <c r="A23" s="123" t="s">
        <v>240</v>
      </c>
      <c r="B23" s="122" t="s">
        <v>316</v>
      </c>
      <c r="C23" s="119" t="s">
        <v>315</v>
      </c>
      <c r="D23" s="129">
        <v>0</v>
      </c>
    </row>
    <row r="24" spans="1:4" ht="33.75">
      <c r="A24" s="123" t="s">
        <v>236</v>
      </c>
      <c r="B24" s="125" t="s">
        <v>314</v>
      </c>
      <c r="C24" s="124" t="s">
        <v>313</v>
      </c>
      <c r="D24" s="128">
        <v>927757.09</v>
      </c>
    </row>
    <row r="25" spans="1:4" ht="33.75">
      <c r="A25" s="123" t="s">
        <v>234</v>
      </c>
      <c r="B25" s="125" t="s">
        <v>312</v>
      </c>
      <c r="C25" s="124" t="s">
        <v>311</v>
      </c>
      <c r="D25" s="118">
        <v>0</v>
      </c>
    </row>
    <row r="26" spans="1:4" ht="12.75">
      <c r="A26" s="123" t="s">
        <v>232</v>
      </c>
      <c r="B26" s="127" t="s">
        <v>310</v>
      </c>
      <c r="C26" s="119" t="s">
        <v>282</v>
      </c>
      <c r="D26" s="118">
        <v>0</v>
      </c>
    </row>
    <row r="27" spans="1:4" ht="12.75">
      <c r="A27" s="123" t="s">
        <v>229</v>
      </c>
      <c r="B27" s="127" t="s">
        <v>309</v>
      </c>
      <c r="C27" s="119" t="s">
        <v>308</v>
      </c>
      <c r="D27" s="118">
        <v>0</v>
      </c>
    </row>
    <row r="28" spans="1:4" ht="12.75">
      <c r="A28" s="123" t="s">
        <v>226</v>
      </c>
      <c r="B28" s="120" t="s">
        <v>307</v>
      </c>
      <c r="C28" s="119" t="s">
        <v>280</v>
      </c>
      <c r="D28" s="118">
        <v>0</v>
      </c>
    </row>
    <row r="29" spans="1:4" ht="12.75" customHeight="1">
      <c r="A29" s="237" t="s">
        <v>306</v>
      </c>
      <c r="B29" s="237"/>
      <c r="C29" s="119"/>
      <c r="D29" s="126">
        <f>SUM(D30:D36)</f>
        <v>0</v>
      </c>
    </row>
    <row r="30" spans="1:4" ht="12.75">
      <c r="A30" s="123" t="s">
        <v>45</v>
      </c>
      <c r="B30" s="122" t="s">
        <v>305</v>
      </c>
      <c r="C30" s="119" t="s">
        <v>302</v>
      </c>
      <c r="D30" s="118">
        <v>0</v>
      </c>
    </row>
    <row r="31" spans="1:4" ht="22.5">
      <c r="A31" s="123" t="s">
        <v>304</v>
      </c>
      <c r="B31" s="120" t="s">
        <v>294</v>
      </c>
      <c r="C31" s="119" t="s">
        <v>302</v>
      </c>
      <c r="D31" s="118">
        <v>0</v>
      </c>
    </row>
    <row r="32" spans="1:4" ht="12.75">
      <c r="A32" s="123" t="s">
        <v>47</v>
      </c>
      <c r="B32" s="122" t="s">
        <v>303</v>
      </c>
      <c r="C32" s="119" t="s">
        <v>302</v>
      </c>
      <c r="D32" s="118">
        <v>0</v>
      </c>
    </row>
    <row r="33" spans="1:4" ht="22.5">
      <c r="A33" s="123" t="s">
        <v>301</v>
      </c>
      <c r="B33" s="120" t="s">
        <v>300</v>
      </c>
      <c r="C33" s="119" t="s">
        <v>299</v>
      </c>
      <c r="D33" s="118">
        <v>0</v>
      </c>
    </row>
    <row r="34" spans="1:4" ht="22.5">
      <c r="A34" s="123" t="s">
        <v>49</v>
      </c>
      <c r="B34" s="120" t="s">
        <v>298</v>
      </c>
      <c r="C34" s="119" t="s">
        <v>297</v>
      </c>
      <c r="D34" s="118">
        <v>0</v>
      </c>
    </row>
    <row r="35" spans="1:4" ht="12.75">
      <c r="A35" s="123" t="s">
        <v>50</v>
      </c>
      <c r="B35" s="120" t="s">
        <v>296</v>
      </c>
      <c r="C35" s="119" t="s">
        <v>293</v>
      </c>
      <c r="D35" s="118">
        <v>0</v>
      </c>
    </row>
    <row r="36" spans="1:4" ht="22.5">
      <c r="A36" s="123" t="s">
        <v>295</v>
      </c>
      <c r="B36" s="120" t="s">
        <v>294</v>
      </c>
      <c r="C36" s="119" t="s">
        <v>293</v>
      </c>
      <c r="D36" s="118">
        <v>0</v>
      </c>
    </row>
    <row r="37" spans="1:4" ht="12.75">
      <c r="A37" s="123" t="s">
        <v>51</v>
      </c>
      <c r="B37" s="125" t="s">
        <v>292</v>
      </c>
      <c r="C37" s="119" t="s">
        <v>288</v>
      </c>
      <c r="D37" s="118">
        <v>0</v>
      </c>
    </row>
    <row r="38" spans="1:4" ht="22.5">
      <c r="A38" s="123" t="s">
        <v>291</v>
      </c>
      <c r="B38" s="120" t="s">
        <v>290</v>
      </c>
      <c r="C38" s="119" t="s">
        <v>288</v>
      </c>
      <c r="D38" s="118">
        <v>0</v>
      </c>
    </row>
    <row r="39" spans="1:4" ht="22.5">
      <c r="A39" s="123" t="s">
        <v>249</v>
      </c>
      <c r="B39" s="120" t="s">
        <v>289</v>
      </c>
      <c r="C39" s="119" t="s">
        <v>288</v>
      </c>
      <c r="D39" s="118">
        <v>0</v>
      </c>
    </row>
    <row r="40" spans="1:4" ht="12.75">
      <c r="A40" s="123" t="s">
        <v>247</v>
      </c>
      <c r="B40" s="125" t="s">
        <v>287</v>
      </c>
      <c r="C40" s="124" t="s">
        <v>286</v>
      </c>
      <c r="D40" s="118">
        <v>0</v>
      </c>
    </row>
    <row r="41" spans="1:4" ht="12.75">
      <c r="A41" s="123" t="s">
        <v>245</v>
      </c>
      <c r="B41" s="122" t="s">
        <v>285</v>
      </c>
      <c r="C41" s="119" t="s">
        <v>284</v>
      </c>
      <c r="D41" s="118">
        <v>0</v>
      </c>
    </row>
    <row r="42" spans="1:4" ht="12.75">
      <c r="A42" s="121" t="s">
        <v>243</v>
      </c>
      <c r="B42" s="122" t="s">
        <v>283</v>
      </c>
      <c r="C42" s="119" t="s">
        <v>282</v>
      </c>
      <c r="D42" s="118">
        <v>0</v>
      </c>
    </row>
    <row r="43" spans="1:4" ht="12.75">
      <c r="A43" s="121" t="s">
        <v>240</v>
      </c>
      <c r="B43" s="120" t="s">
        <v>281</v>
      </c>
      <c r="C43" s="119" t="s">
        <v>280</v>
      </c>
      <c r="D43" s="118">
        <v>0</v>
      </c>
    </row>
    <row r="44" spans="1:4" ht="12.75">
      <c r="A44" s="117"/>
      <c r="B44" s="117"/>
      <c r="C44" s="117"/>
      <c r="D44" s="117"/>
    </row>
    <row r="45" spans="1:4" ht="12.75">
      <c r="A45" s="117"/>
      <c r="B45" s="117"/>
      <c r="C45" s="117"/>
      <c r="D45" s="117"/>
    </row>
    <row r="53" spans="1:4" ht="12.75">
      <c r="A53" s="116"/>
      <c r="B53" s="116"/>
      <c r="C53" s="116"/>
      <c r="D53" s="116"/>
    </row>
    <row r="54" spans="1:4" ht="12.75">
      <c r="A54" s="116"/>
      <c r="B54" s="116"/>
      <c r="C54" s="116"/>
      <c r="D54" s="116"/>
    </row>
    <row r="55" spans="1:4" ht="12.75">
      <c r="A55" s="116"/>
      <c r="B55" s="116"/>
      <c r="C55" s="116"/>
      <c r="D55" s="116"/>
    </row>
    <row r="56" spans="1:4" ht="12.75">
      <c r="A56" s="116"/>
      <c r="B56" s="116"/>
      <c r="C56" s="116"/>
      <c r="D56" s="116"/>
    </row>
    <row r="57" spans="1:4" ht="12.75">
      <c r="A57" s="116"/>
      <c r="B57" s="116"/>
      <c r="C57" s="116"/>
      <c r="D57" s="116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LXXVIII.39.2023
z dnia 30 maja 2023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view="pageLayout" zoomScaleNormal="90" workbookViewId="0" topLeftCell="A1">
      <selection activeCell="Q7" sqref="Q7"/>
    </sheetView>
  </sheetViews>
  <sheetFormatPr defaultColWidth="9.33203125" defaultRowHeight="11.2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10.66015625" style="9" customWidth="1"/>
    <col min="10" max="10" width="12.66015625" style="9" customWidth="1"/>
    <col min="11" max="11" width="10.83203125" style="8" customWidth="1"/>
    <col min="12" max="12" width="15" style="8" customWidth="1"/>
    <col min="13" max="14" width="12.33203125" style="8" customWidth="1"/>
    <col min="15" max="15" width="12.16015625" style="8" customWidth="1"/>
    <col min="16" max="16384" width="9.33203125" style="8" customWidth="1"/>
  </cols>
  <sheetData>
    <row r="1" spans="1:17" ht="36" customHeight="1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5"/>
    </row>
    <row r="2" spans="1:16" ht="18.75">
      <c r="A2" s="34"/>
      <c r="B2" s="34"/>
      <c r="C2" s="34"/>
      <c r="D2" s="34"/>
      <c r="E2" s="34"/>
      <c r="F2" s="34"/>
      <c r="G2" s="34"/>
      <c r="H2" s="14"/>
      <c r="I2" s="14"/>
      <c r="J2" s="14"/>
      <c r="K2" s="13"/>
      <c r="L2" s="13"/>
      <c r="M2" s="13"/>
      <c r="N2" s="13"/>
      <c r="O2" s="13"/>
      <c r="P2" s="13"/>
    </row>
    <row r="3" spans="1:16" s="28" customFormat="1" ht="18.75" customHeight="1">
      <c r="A3" s="15"/>
      <c r="B3" s="15"/>
      <c r="C3" s="15"/>
      <c r="D3" s="15"/>
      <c r="E3" s="15"/>
      <c r="F3" s="15"/>
      <c r="G3" s="14"/>
      <c r="H3" s="14"/>
      <c r="I3" s="14"/>
      <c r="J3" s="14"/>
      <c r="K3" s="14"/>
      <c r="L3" s="13"/>
      <c r="M3" s="13"/>
      <c r="N3" s="13"/>
      <c r="O3" s="13"/>
      <c r="P3" s="33" t="s">
        <v>88</v>
      </c>
    </row>
    <row r="4" spans="1:16" s="28" customFormat="1" ht="12.75" customHeight="1">
      <c r="A4" s="244" t="s">
        <v>2</v>
      </c>
      <c r="B4" s="244" t="s">
        <v>3</v>
      </c>
      <c r="C4" s="244" t="s">
        <v>4</v>
      </c>
      <c r="D4" s="244" t="s">
        <v>87</v>
      </c>
      <c r="E4" s="245" t="s">
        <v>86</v>
      </c>
      <c r="F4" s="245" t="s">
        <v>30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s="28" customFormat="1" ht="12.75" customHeight="1">
      <c r="A5" s="244"/>
      <c r="B5" s="244"/>
      <c r="C5" s="244"/>
      <c r="D5" s="244"/>
      <c r="E5" s="245"/>
      <c r="F5" s="245" t="s">
        <v>29</v>
      </c>
      <c r="G5" s="245" t="s">
        <v>30</v>
      </c>
      <c r="H5" s="245"/>
      <c r="I5" s="245"/>
      <c r="J5" s="245"/>
      <c r="K5" s="245"/>
      <c r="L5" s="245" t="s">
        <v>85</v>
      </c>
      <c r="M5" s="247" t="s">
        <v>30</v>
      </c>
      <c r="N5" s="247"/>
      <c r="O5" s="247"/>
      <c r="P5" s="247"/>
    </row>
    <row r="6" spans="1:16" s="28" customFormat="1" ht="25.5" customHeight="1">
      <c r="A6" s="244"/>
      <c r="B6" s="244"/>
      <c r="C6" s="244"/>
      <c r="D6" s="244"/>
      <c r="E6" s="245"/>
      <c r="F6" s="245"/>
      <c r="G6" s="245" t="s">
        <v>84</v>
      </c>
      <c r="H6" s="245"/>
      <c r="I6" s="245" t="s">
        <v>83</v>
      </c>
      <c r="J6" s="245" t="s">
        <v>82</v>
      </c>
      <c r="K6" s="245" t="s">
        <v>81</v>
      </c>
      <c r="L6" s="245"/>
      <c r="M6" s="248" t="s">
        <v>37</v>
      </c>
      <c r="N6" s="32" t="s">
        <v>38</v>
      </c>
      <c r="O6" s="245" t="s">
        <v>39</v>
      </c>
      <c r="P6" s="245" t="s">
        <v>80</v>
      </c>
    </row>
    <row r="7" spans="1:16" s="28" customFormat="1" ht="72">
      <c r="A7" s="244"/>
      <c r="B7" s="244"/>
      <c r="C7" s="244"/>
      <c r="D7" s="244"/>
      <c r="E7" s="245"/>
      <c r="F7" s="245"/>
      <c r="G7" s="31" t="s">
        <v>41</v>
      </c>
      <c r="H7" s="31" t="s">
        <v>79</v>
      </c>
      <c r="I7" s="245"/>
      <c r="J7" s="245"/>
      <c r="K7" s="245"/>
      <c r="L7" s="245"/>
      <c r="M7" s="248"/>
      <c r="N7" s="30" t="s">
        <v>34</v>
      </c>
      <c r="O7" s="245"/>
      <c r="P7" s="245"/>
    </row>
    <row r="8" spans="1:16" s="28" customFormat="1" ht="10.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s="28" customFormat="1" ht="12.75">
      <c r="A9" s="23">
        <v>600</v>
      </c>
      <c r="B9" s="26"/>
      <c r="C9" s="22"/>
      <c r="D9" s="68">
        <f aca="true" t="shared" si="0" ref="D9:N9">SUM(D10:D10)</f>
        <v>2041</v>
      </c>
      <c r="E9" s="68">
        <f t="shared" si="0"/>
        <v>2041</v>
      </c>
      <c r="F9" s="68">
        <f t="shared" si="0"/>
        <v>2041</v>
      </c>
      <c r="G9" s="68">
        <f t="shared" si="0"/>
        <v>2041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>O11</f>
        <v>0</v>
      </c>
      <c r="P9" s="25">
        <f>P11</f>
        <v>0</v>
      </c>
    </row>
    <row r="10" spans="1:16" s="28" customFormat="1" ht="12.75">
      <c r="A10" s="20">
        <v>600</v>
      </c>
      <c r="B10" s="19">
        <v>60095</v>
      </c>
      <c r="C10" s="18">
        <v>2110</v>
      </c>
      <c r="D10" s="66">
        <v>2041</v>
      </c>
      <c r="E10" s="66">
        <f>SUM(F10)</f>
        <v>2041</v>
      </c>
      <c r="F10" s="66">
        <f>SUM(G10:H10)</f>
        <v>2041</v>
      </c>
      <c r="G10" s="65">
        <v>2041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f>SUM(O10+Q10+R10)</f>
        <v>0</v>
      </c>
      <c r="O10" s="17">
        <v>0</v>
      </c>
      <c r="P10" s="17">
        <v>0</v>
      </c>
    </row>
    <row r="11" spans="1:16" s="28" customFormat="1" ht="12.75">
      <c r="A11" s="70" t="s">
        <v>15</v>
      </c>
      <c r="B11" s="69"/>
      <c r="C11" s="53"/>
      <c r="D11" s="68">
        <f aca="true" t="shared" si="1" ref="D11:M11">SUM(D12)</f>
        <v>104400</v>
      </c>
      <c r="E11" s="68">
        <f t="shared" si="1"/>
        <v>104400</v>
      </c>
      <c r="F11" s="68">
        <f t="shared" si="1"/>
        <v>104400</v>
      </c>
      <c r="G11" s="68">
        <f t="shared" si="1"/>
        <v>48856</v>
      </c>
      <c r="H11" s="68">
        <f t="shared" si="1"/>
        <v>55544</v>
      </c>
      <c r="I11" s="62">
        <f t="shared" si="1"/>
        <v>0</v>
      </c>
      <c r="J11" s="62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v>0</v>
      </c>
      <c r="O11" s="25">
        <f>SUM(O12)</f>
        <v>0</v>
      </c>
      <c r="P11" s="25">
        <f>SUM(P12)</f>
        <v>0</v>
      </c>
    </row>
    <row r="12" spans="1:18" s="28" customFormat="1" ht="12.75">
      <c r="A12" s="55">
        <v>700</v>
      </c>
      <c r="B12" s="56">
        <v>70005</v>
      </c>
      <c r="C12" s="57">
        <v>2110</v>
      </c>
      <c r="D12" s="66">
        <v>104400</v>
      </c>
      <c r="E12" s="66">
        <f>SUM(F12)</f>
        <v>104400</v>
      </c>
      <c r="F12" s="66">
        <f>SUM(G12:H12)</f>
        <v>104400</v>
      </c>
      <c r="G12" s="65">
        <v>48856</v>
      </c>
      <c r="H12" s="65">
        <v>55544</v>
      </c>
      <c r="I12" s="58">
        <v>0</v>
      </c>
      <c r="J12" s="58">
        <v>0</v>
      </c>
      <c r="K12" s="17">
        <v>0</v>
      </c>
      <c r="L12" s="17">
        <v>0</v>
      </c>
      <c r="M12" s="17">
        <v>0</v>
      </c>
      <c r="N12" s="17">
        <f>SUM(O12+Q12+R12)</f>
        <v>0</v>
      </c>
      <c r="O12" s="17">
        <v>0</v>
      </c>
      <c r="P12" s="17">
        <v>0</v>
      </c>
      <c r="Q12" s="24"/>
      <c r="R12" s="24"/>
    </row>
    <row r="13" spans="1:16" s="28" customFormat="1" ht="12.75">
      <c r="A13" s="51">
        <v>710</v>
      </c>
      <c r="B13" s="63"/>
      <c r="C13" s="53"/>
      <c r="D13" s="68">
        <f aca="true" t="shared" si="2" ref="D13:P13">SUM(D14:D15)</f>
        <v>923000</v>
      </c>
      <c r="E13" s="68">
        <f t="shared" si="2"/>
        <v>923000</v>
      </c>
      <c r="F13" s="68">
        <f t="shared" si="2"/>
        <v>923000</v>
      </c>
      <c r="G13" s="68">
        <f t="shared" si="2"/>
        <v>688774</v>
      </c>
      <c r="H13" s="68">
        <f t="shared" si="2"/>
        <v>233226</v>
      </c>
      <c r="I13" s="62">
        <f t="shared" si="2"/>
        <v>0</v>
      </c>
      <c r="J13" s="68">
        <f t="shared" si="2"/>
        <v>1000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</row>
    <row r="14" spans="1:18" s="28" customFormat="1" ht="12.75">
      <c r="A14" s="55">
        <v>710</v>
      </c>
      <c r="B14" s="56">
        <v>71012</v>
      </c>
      <c r="C14" s="57">
        <v>2110</v>
      </c>
      <c r="D14" s="66">
        <v>364000</v>
      </c>
      <c r="E14" s="66">
        <f>SUM(N14+F14)</f>
        <v>364000</v>
      </c>
      <c r="F14" s="66">
        <f>SUM(G14:K14)</f>
        <v>364000</v>
      </c>
      <c r="G14" s="65">
        <v>210000</v>
      </c>
      <c r="H14" s="65">
        <v>154000</v>
      </c>
      <c r="I14" s="58">
        <v>0</v>
      </c>
      <c r="J14" s="58">
        <v>0</v>
      </c>
      <c r="K14" s="17">
        <v>0</v>
      </c>
      <c r="L14" s="17">
        <v>0</v>
      </c>
      <c r="M14" s="17">
        <v>0</v>
      </c>
      <c r="N14" s="17">
        <f>SUM(O14+Q14+R14)</f>
        <v>0</v>
      </c>
      <c r="O14" s="17">
        <v>0</v>
      </c>
      <c r="P14" s="17">
        <v>0</v>
      </c>
      <c r="Q14" s="24"/>
      <c r="R14" s="24"/>
    </row>
    <row r="15" spans="1:16" s="28" customFormat="1" ht="12.75">
      <c r="A15" s="55">
        <v>710</v>
      </c>
      <c r="B15" s="56">
        <v>71015</v>
      </c>
      <c r="C15" s="57">
        <v>2110</v>
      </c>
      <c r="D15" s="66">
        <v>559000</v>
      </c>
      <c r="E15" s="66">
        <f>SUM(F15)</f>
        <v>559000</v>
      </c>
      <c r="F15" s="66">
        <f>SUM(G15:J15)</f>
        <v>559000</v>
      </c>
      <c r="G15" s="65">
        <v>478774</v>
      </c>
      <c r="H15" s="65">
        <v>79226</v>
      </c>
      <c r="I15" s="58">
        <v>0</v>
      </c>
      <c r="J15" s="65">
        <v>1000</v>
      </c>
      <c r="K15" s="17">
        <v>0</v>
      </c>
      <c r="L15" s="17">
        <v>0</v>
      </c>
      <c r="M15" s="17">
        <v>0</v>
      </c>
      <c r="N15" s="17">
        <f>SUM(O15+Q15+R15)</f>
        <v>0</v>
      </c>
      <c r="O15" s="17">
        <v>0</v>
      </c>
      <c r="P15" s="17">
        <v>0</v>
      </c>
    </row>
    <row r="16" spans="1:16" s="28" customFormat="1" ht="12.75">
      <c r="A16" s="51">
        <v>752</v>
      </c>
      <c r="B16" s="63"/>
      <c r="C16" s="53"/>
      <c r="D16" s="68">
        <f aca="true" t="shared" si="3" ref="D16:P16">SUM(D17:D17)</f>
        <v>29500</v>
      </c>
      <c r="E16" s="68">
        <f t="shared" si="3"/>
        <v>29500</v>
      </c>
      <c r="F16" s="68">
        <f t="shared" si="3"/>
        <v>29500</v>
      </c>
      <c r="G16" s="68">
        <f t="shared" si="3"/>
        <v>21161</v>
      </c>
      <c r="H16" s="68">
        <f t="shared" si="3"/>
        <v>8339</v>
      </c>
      <c r="I16" s="62">
        <f t="shared" si="3"/>
        <v>0</v>
      </c>
      <c r="J16" s="62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</row>
    <row r="17" spans="1:16" s="28" customFormat="1" ht="12.75">
      <c r="A17" s="55">
        <v>752</v>
      </c>
      <c r="B17" s="56">
        <v>75224</v>
      </c>
      <c r="C17" s="57">
        <v>2110</v>
      </c>
      <c r="D17" s="66">
        <v>29500</v>
      </c>
      <c r="E17" s="66">
        <f>SUM(F17)</f>
        <v>29500</v>
      </c>
      <c r="F17" s="66">
        <f>SUM(G17:H17)</f>
        <v>29500</v>
      </c>
      <c r="G17" s="65">
        <v>21161</v>
      </c>
      <c r="H17" s="65">
        <v>8339</v>
      </c>
      <c r="I17" s="58">
        <v>0</v>
      </c>
      <c r="J17" s="58">
        <v>0</v>
      </c>
      <c r="K17" s="17">
        <v>0</v>
      </c>
      <c r="L17" s="17">
        <v>0</v>
      </c>
      <c r="M17" s="17">
        <v>0</v>
      </c>
      <c r="N17" s="17">
        <f>SUM(O17+Q17+R17)</f>
        <v>0</v>
      </c>
      <c r="O17" s="17">
        <v>0</v>
      </c>
      <c r="P17" s="17">
        <v>0</v>
      </c>
    </row>
    <row r="18" spans="1:16" s="27" customFormat="1" ht="14.25" customHeight="1">
      <c r="A18" s="51">
        <v>754</v>
      </c>
      <c r="B18" s="63"/>
      <c r="C18" s="53"/>
      <c r="D18" s="68">
        <f>SUM(D19:D19)</f>
        <v>5603907</v>
      </c>
      <c r="E18" s="68">
        <f>E19</f>
        <v>5603907</v>
      </c>
      <c r="F18" s="68">
        <f aca="true" t="shared" si="4" ref="F18:K18">SUM(F19)</f>
        <v>5603907</v>
      </c>
      <c r="G18" s="68">
        <f t="shared" si="4"/>
        <v>5104134</v>
      </c>
      <c r="H18" s="68">
        <f t="shared" si="4"/>
        <v>315173</v>
      </c>
      <c r="I18" s="62">
        <f t="shared" si="4"/>
        <v>0</v>
      </c>
      <c r="J18" s="68">
        <f t="shared" si="4"/>
        <v>184600</v>
      </c>
      <c r="K18" s="25">
        <f t="shared" si="4"/>
        <v>0</v>
      </c>
      <c r="L18" s="25">
        <f>SUM(L19:L19)</f>
        <v>0</v>
      </c>
      <c r="M18" s="25">
        <f>SUM(M19:M19)</f>
        <v>0</v>
      </c>
      <c r="N18" s="25">
        <f>SUM(N19)</f>
        <v>0</v>
      </c>
      <c r="O18" s="25">
        <f>SUM(O19)</f>
        <v>0</v>
      </c>
      <c r="P18" s="25">
        <f>SUM(P19)</f>
        <v>0</v>
      </c>
    </row>
    <row r="19" spans="1:16" ht="12.75" customHeight="1">
      <c r="A19" s="55">
        <v>754</v>
      </c>
      <c r="B19" s="56">
        <v>75411</v>
      </c>
      <c r="C19" s="57">
        <v>2110</v>
      </c>
      <c r="D19" s="66">
        <v>5603907</v>
      </c>
      <c r="E19" s="66">
        <f>SUM(F19)</f>
        <v>5603907</v>
      </c>
      <c r="F19" s="66">
        <f>SUM(G19:J19)</f>
        <v>5603907</v>
      </c>
      <c r="G19" s="65">
        <v>5104134</v>
      </c>
      <c r="H19" s="65">
        <v>315173</v>
      </c>
      <c r="I19" s="58">
        <v>0</v>
      </c>
      <c r="J19" s="65">
        <v>184600</v>
      </c>
      <c r="K19" s="17">
        <v>0</v>
      </c>
      <c r="L19" s="17">
        <v>0</v>
      </c>
      <c r="M19" s="17">
        <v>0</v>
      </c>
      <c r="N19" s="17">
        <f>SUM(O19+Q19+R19)</f>
        <v>0</v>
      </c>
      <c r="O19" s="17">
        <v>0</v>
      </c>
      <c r="P19" s="17"/>
    </row>
    <row r="20" spans="1:16" ht="12.75" customHeight="1">
      <c r="A20" s="51">
        <v>755</v>
      </c>
      <c r="B20" s="63"/>
      <c r="C20" s="53"/>
      <c r="D20" s="68">
        <f>SUM(D21:D21)</f>
        <v>132000</v>
      </c>
      <c r="E20" s="68">
        <f>E21</f>
        <v>132000</v>
      </c>
      <c r="F20" s="68">
        <f aca="true" t="shared" si="5" ref="F20:K20">SUM(F21)</f>
        <v>132000</v>
      </c>
      <c r="G20" s="62">
        <f t="shared" si="5"/>
        <v>0</v>
      </c>
      <c r="H20" s="68">
        <f t="shared" si="5"/>
        <v>67980</v>
      </c>
      <c r="I20" s="68">
        <f t="shared" si="5"/>
        <v>64020</v>
      </c>
      <c r="J20" s="62">
        <f t="shared" si="5"/>
        <v>0</v>
      </c>
      <c r="K20" s="25">
        <f t="shared" si="5"/>
        <v>0</v>
      </c>
      <c r="L20" s="25">
        <f>SUM(L21:L21)</f>
        <v>0</v>
      </c>
      <c r="M20" s="25">
        <f>SUM(M21:M21)</f>
        <v>0</v>
      </c>
      <c r="N20" s="25">
        <f>SUM(N21)</f>
        <v>0</v>
      </c>
      <c r="O20" s="25">
        <f>SUM(O21)</f>
        <v>0</v>
      </c>
      <c r="P20" s="25">
        <f>SUM(P21)</f>
        <v>0</v>
      </c>
    </row>
    <row r="21" spans="1:16" ht="17.25" customHeight="1">
      <c r="A21" s="55">
        <v>755</v>
      </c>
      <c r="B21" s="56">
        <v>75515</v>
      </c>
      <c r="C21" s="57">
        <v>2110</v>
      </c>
      <c r="D21" s="66">
        <v>132000</v>
      </c>
      <c r="E21" s="66">
        <f>SUM(F21)</f>
        <v>132000</v>
      </c>
      <c r="F21" s="66">
        <f>SUM(G21:J21)</f>
        <v>132000</v>
      </c>
      <c r="G21" s="58">
        <v>0</v>
      </c>
      <c r="H21" s="65">
        <v>67980</v>
      </c>
      <c r="I21" s="65">
        <v>64020</v>
      </c>
      <c r="J21" s="58">
        <v>0</v>
      </c>
      <c r="K21" s="17">
        <v>0</v>
      </c>
      <c r="L21" s="17">
        <v>0</v>
      </c>
      <c r="M21" s="17">
        <v>0</v>
      </c>
      <c r="N21" s="17">
        <f>SUM(O21+Q21+R21)</f>
        <v>0</v>
      </c>
      <c r="O21" s="17">
        <v>0</v>
      </c>
      <c r="P21" s="17"/>
    </row>
    <row r="22" spans="1:17" ht="12.75">
      <c r="A22" s="51">
        <v>852</v>
      </c>
      <c r="B22" s="52"/>
      <c r="C22" s="53"/>
      <c r="D22" s="67">
        <f>SUM(D23:D24)</f>
        <v>1543772.16</v>
      </c>
      <c r="E22" s="67">
        <f>SUM(E23:E24)</f>
        <v>1543772.1600000001</v>
      </c>
      <c r="F22" s="67">
        <f>SUM(F23:F24)</f>
        <v>1543772.1600000001</v>
      </c>
      <c r="G22" s="67">
        <f>SUM(G23:G24)</f>
        <v>819124</v>
      </c>
      <c r="H22" s="67">
        <f>SUM(H23:H24)</f>
        <v>719648.16</v>
      </c>
      <c r="I22" s="54">
        <f>SUM(I23)</f>
        <v>0</v>
      </c>
      <c r="J22" s="67">
        <f>SUM(J23:J24)</f>
        <v>5000</v>
      </c>
      <c r="K22" s="21">
        <f aca="true" t="shared" si="6" ref="K22:P22">SUM(K23)</f>
        <v>0</v>
      </c>
      <c r="L22" s="21">
        <f t="shared" si="6"/>
        <v>0</v>
      </c>
      <c r="M22" s="21">
        <f t="shared" si="6"/>
        <v>0</v>
      </c>
      <c r="N22" s="21">
        <f t="shared" si="6"/>
        <v>0</v>
      </c>
      <c r="O22" s="21">
        <f t="shared" si="6"/>
        <v>0</v>
      </c>
      <c r="P22" s="21">
        <f t="shared" si="6"/>
        <v>0</v>
      </c>
      <c r="Q22" s="24"/>
    </row>
    <row r="23" spans="1:17" ht="12.75">
      <c r="A23" s="55">
        <v>852</v>
      </c>
      <c r="B23" s="56">
        <v>85203</v>
      </c>
      <c r="C23" s="57">
        <v>2110</v>
      </c>
      <c r="D23" s="65">
        <v>1531172.16</v>
      </c>
      <c r="E23" s="66">
        <f>SUM(F23)</f>
        <v>1531172.1600000001</v>
      </c>
      <c r="F23" s="66">
        <f>SUM(G23:J23)</f>
        <v>1531172.1600000001</v>
      </c>
      <c r="G23" s="65">
        <v>806924</v>
      </c>
      <c r="H23" s="65">
        <v>719248.16</v>
      </c>
      <c r="I23" s="58">
        <v>0</v>
      </c>
      <c r="J23" s="65">
        <v>5000</v>
      </c>
      <c r="K23" s="17">
        <v>0</v>
      </c>
      <c r="L23" s="17">
        <v>0</v>
      </c>
      <c r="M23" s="17">
        <v>0</v>
      </c>
      <c r="N23" s="17">
        <f>SUM(O23+Q23+R23)</f>
        <v>0</v>
      </c>
      <c r="O23" s="17">
        <v>0</v>
      </c>
      <c r="P23" s="17">
        <v>0</v>
      </c>
      <c r="Q23" s="24"/>
    </row>
    <row r="24" spans="1:17" ht="12.75">
      <c r="A24" s="55">
        <v>852</v>
      </c>
      <c r="B24" s="56">
        <v>85205</v>
      </c>
      <c r="C24" s="57">
        <v>2110</v>
      </c>
      <c r="D24" s="65">
        <v>12600</v>
      </c>
      <c r="E24" s="66">
        <f>SUM(F24)</f>
        <v>12600</v>
      </c>
      <c r="F24" s="66">
        <f>SUM(G24:J24)</f>
        <v>12600</v>
      </c>
      <c r="G24" s="65">
        <v>12200</v>
      </c>
      <c r="H24" s="65">
        <v>400</v>
      </c>
      <c r="I24" s="58">
        <v>0</v>
      </c>
      <c r="J24" s="58">
        <v>0</v>
      </c>
      <c r="K24" s="17"/>
      <c r="L24" s="17"/>
      <c r="M24" s="17"/>
      <c r="N24" s="17"/>
      <c r="O24" s="17"/>
      <c r="P24" s="17"/>
      <c r="Q24" s="24"/>
    </row>
    <row r="25" spans="1:16" ht="12.75">
      <c r="A25" s="51">
        <v>853</v>
      </c>
      <c r="B25" s="52"/>
      <c r="C25" s="53"/>
      <c r="D25" s="67">
        <f>SUM(D26)</f>
        <v>803069</v>
      </c>
      <c r="E25" s="67">
        <f>E26</f>
        <v>803069</v>
      </c>
      <c r="F25" s="67">
        <f>F26</f>
        <v>803069</v>
      </c>
      <c r="G25" s="67">
        <f>G26</f>
        <v>644393</v>
      </c>
      <c r="H25" s="67">
        <f>H26</f>
        <v>158176</v>
      </c>
      <c r="I25" s="54">
        <f aca="true" t="shared" si="7" ref="I25:P25">SUM(I26)</f>
        <v>0</v>
      </c>
      <c r="J25" s="67">
        <f t="shared" si="7"/>
        <v>500</v>
      </c>
      <c r="K25" s="21">
        <f t="shared" si="7"/>
        <v>0</v>
      </c>
      <c r="L25" s="21">
        <f t="shared" si="7"/>
        <v>0</v>
      </c>
      <c r="M25" s="21">
        <f t="shared" si="7"/>
        <v>0</v>
      </c>
      <c r="N25" s="21">
        <f t="shared" si="7"/>
        <v>0</v>
      </c>
      <c r="O25" s="21">
        <f t="shared" si="7"/>
        <v>0</v>
      </c>
      <c r="P25" s="21">
        <f t="shared" si="7"/>
        <v>0</v>
      </c>
    </row>
    <row r="26" spans="1:16" ht="12.75">
      <c r="A26" s="55">
        <v>853</v>
      </c>
      <c r="B26" s="56">
        <v>85321</v>
      </c>
      <c r="C26" s="57">
        <v>2110</v>
      </c>
      <c r="D26" s="65">
        <v>803069</v>
      </c>
      <c r="E26" s="66">
        <f>SUM(H26+G26+J26)</f>
        <v>803069</v>
      </c>
      <c r="F26" s="65">
        <f>SUM(G26:K26)</f>
        <v>803069</v>
      </c>
      <c r="G26" s="65">
        <v>644393</v>
      </c>
      <c r="H26" s="65">
        <v>158176</v>
      </c>
      <c r="I26" s="58">
        <v>0</v>
      </c>
      <c r="J26" s="65">
        <v>500</v>
      </c>
      <c r="K26" s="17">
        <v>0</v>
      </c>
      <c r="L26" s="17">
        <v>0</v>
      </c>
      <c r="M26" s="17">
        <f>SUM(N26+P26+Q26)</f>
        <v>0</v>
      </c>
      <c r="N26" s="17">
        <v>0</v>
      </c>
      <c r="O26" s="17">
        <v>0</v>
      </c>
      <c r="P26" s="17">
        <v>0</v>
      </c>
    </row>
    <row r="27" spans="1:16" ht="15" customHeight="1">
      <c r="A27" s="246" t="s">
        <v>46</v>
      </c>
      <c r="B27" s="246"/>
      <c r="C27" s="246"/>
      <c r="D27" s="64">
        <f aca="true" t="shared" si="8" ref="D27:P27">SUM(D9+D11+D13+D16+D18+D20+D22+D25)</f>
        <v>9141689.16</v>
      </c>
      <c r="E27" s="64">
        <f t="shared" si="8"/>
        <v>9141689.16</v>
      </c>
      <c r="F27" s="64">
        <f t="shared" si="8"/>
        <v>9141689.16</v>
      </c>
      <c r="G27" s="64">
        <f t="shared" si="8"/>
        <v>7328483</v>
      </c>
      <c r="H27" s="64">
        <f t="shared" si="8"/>
        <v>1558086.1600000001</v>
      </c>
      <c r="I27" s="64">
        <f t="shared" si="8"/>
        <v>64020</v>
      </c>
      <c r="J27" s="64">
        <f t="shared" si="8"/>
        <v>191100</v>
      </c>
      <c r="K27" s="16">
        <f t="shared" si="8"/>
        <v>0</v>
      </c>
      <c r="L27" s="16">
        <f t="shared" si="8"/>
        <v>0</v>
      </c>
      <c r="M27" s="16">
        <f t="shared" si="8"/>
        <v>0</v>
      </c>
      <c r="N27" s="16">
        <f t="shared" si="8"/>
        <v>0</v>
      </c>
      <c r="O27" s="16">
        <f t="shared" si="8"/>
        <v>0</v>
      </c>
      <c r="P27" s="16">
        <f t="shared" si="8"/>
        <v>0</v>
      </c>
    </row>
    <row r="28" spans="1:16" ht="12.75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</row>
    <row r="30" spans="7:8" ht="12.75">
      <c r="G30" s="10"/>
      <c r="H30" s="10"/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10"/>
    </row>
  </sheetData>
  <sheetProtection selectLockedCells="1" selectUnlockedCells="1"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LXXVIII.39.2023
z dnia 30 maja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J7" sqref="J7"/>
    </sheetView>
  </sheetViews>
  <sheetFormatPr defaultColWidth="9.33203125" defaultRowHeight="11.25"/>
  <cols>
    <col min="1" max="2" width="9.33203125" style="1" customWidth="1"/>
    <col min="3" max="3" width="13.16015625" style="1" customWidth="1"/>
    <col min="4" max="4" width="23.16015625" style="1" customWidth="1"/>
    <col min="5" max="5" width="22.16015625" style="1" customWidth="1"/>
    <col min="6" max="6" width="18.5" style="1" customWidth="1"/>
    <col min="7" max="16384" width="9.33203125" style="1" customWidth="1"/>
  </cols>
  <sheetData>
    <row r="2" spans="1:6" ht="12.75" customHeight="1">
      <c r="A2" s="249" t="s">
        <v>101</v>
      </c>
      <c r="B2" s="249"/>
      <c r="C2" s="249"/>
      <c r="D2" s="249"/>
      <c r="E2" s="249"/>
      <c r="F2" s="249"/>
    </row>
    <row r="3" spans="1:6" ht="12.75">
      <c r="A3" s="43"/>
      <c r="B3" s="43"/>
      <c r="C3" s="43"/>
      <c r="D3" s="2"/>
      <c r="E3" s="2"/>
      <c r="F3" s="42" t="s">
        <v>1</v>
      </c>
    </row>
    <row r="4" spans="1:6" ht="51" customHeight="1">
      <c r="A4" s="41" t="s">
        <v>44</v>
      </c>
      <c r="B4" s="41" t="s">
        <v>2</v>
      </c>
      <c r="C4" s="41" t="s">
        <v>3</v>
      </c>
      <c r="D4" s="40" t="s">
        <v>94</v>
      </c>
      <c r="E4" s="41" t="s">
        <v>93</v>
      </c>
      <c r="F4" s="40" t="s">
        <v>92</v>
      </c>
    </row>
    <row r="5" spans="1:6" ht="12.7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21" customHeight="1">
      <c r="A6" s="250" t="s">
        <v>91</v>
      </c>
      <c r="B6" s="250"/>
      <c r="C6" s="250"/>
      <c r="D6" s="250"/>
      <c r="E6" s="250"/>
      <c r="F6" s="46">
        <f>SUM(F7)</f>
        <v>420000</v>
      </c>
    </row>
    <row r="7" spans="1:6" ht="72">
      <c r="A7" s="38" t="s">
        <v>45</v>
      </c>
      <c r="B7" s="38">
        <v>921</v>
      </c>
      <c r="C7" s="38">
        <v>92113</v>
      </c>
      <c r="D7" s="36" t="s">
        <v>100</v>
      </c>
      <c r="E7" s="47" t="s">
        <v>99</v>
      </c>
      <c r="F7" s="37">
        <v>420000</v>
      </c>
    </row>
    <row r="8" spans="1:6" ht="27.75" customHeight="1">
      <c r="A8" s="250" t="s">
        <v>89</v>
      </c>
      <c r="B8" s="250"/>
      <c r="C8" s="250"/>
      <c r="D8" s="250"/>
      <c r="E8" s="250"/>
      <c r="F8" s="46">
        <f>SUM(F9:F14)</f>
        <v>3045400</v>
      </c>
    </row>
    <row r="9" spans="1:6" ht="44.25" customHeight="1">
      <c r="A9" s="59" t="s">
        <v>45</v>
      </c>
      <c r="B9" s="59">
        <v>801</v>
      </c>
      <c r="C9" s="59">
        <v>80115</v>
      </c>
      <c r="D9" s="60" t="s">
        <v>98</v>
      </c>
      <c r="E9" s="151" t="s">
        <v>119</v>
      </c>
      <c r="F9" s="61">
        <v>6998</v>
      </c>
    </row>
    <row r="10" spans="1:6" ht="30.75" customHeight="1">
      <c r="A10" s="59" t="s">
        <v>47</v>
      </c>
      <c r="B10" s="59">
        <v>801</v>
      </c>
      <c r="C10" s="59">
        <v>80115</v>
      </c>
      <c r="D10" s="60" t="s">
        <v>98</v>
      </c>
      <c r="E10" s="60" t="s">
        <v>97</v>
      </c>
      <c r="F10" s="61">
        <v>1385000</v>
      </c>
    </row>
    <row r="11" spans="1:6" ht="31.5" customHeight="1">
      <c r="A11" s="38" t="s">
        <v>48</v>
      </c>
      <c r="B11" s="38">
        <v>801</v>
      </c>
      <c r="C11" s="38">
        <v>80116</v>
      </c>
      <c r="D11" s="36" t="s">
        <v>98</v>
      </c>
      <c r="E11" s="36" t="s">
        <v>97</v>
      </c>
      <c r="F11" s="37">
        <v>1110000</v>
      </c>
    </row>
    <row r="12" spans="1:6" ht="31.5" customHeight="1">
      <c r="A12" s="38" t="s">
        <v>49</v>
      </c>
      <c r="B12" s="38">
        <v>801</v>
      </c>
      <c r="C12" s="38">
        <v>80120</v>
      </c>
      <c r="D12" s="36" t="s">
        <v>98</v>
      </c>
      <c r="E12" s="36" t="s">
        <v>97</v>
      </c>
      <c r="F12" s="37">
        <v>54000</v>
      </c>
    </row>
    <row r="13" spans="1:6" ht="57.75" customHeight="1">
      <c r="A13" s="38" t="s">
        <v>50</v>
      </c>
      <c r="B13" s="38">
        <v>853</v>
      </c>
      <c r="C13" s="38">
        <v>85311</v>
      </c>
      <c r="D13" s="36" t="s">
        <v>96</v>
      </c>
      <c r="E13" s="36" t="s">
        <v>90</v>
      </c>
      <c r="F13" s="37">
        <v>304722</v>
      </c>
    </row>
    <row r="14" spans="1:6" ht="67.5" customHeight="1">
      <c r="A14" s="38" t="s">
        <v>51</v>
      </c>
      <c r="B14" s="38">
        <v>853</v>
      </c>
      <c r="C14" s="38">
        <v>85311</v>
      </c>
      <c r="D14" s="36" t="s">
        <v>95</v>
      </c>
      <c r="E14" s="36" t="s">
        <v>90</v>
      </c>
      <c r="F14" s="37">
        <v>184680</v>
      </c>
    </row>
    <row r="15" spans="1:6" ht="28.5" customHeight="1">
      <c r="A15" s="251" t="s">
        <v>46</v>
      </c>
      <c r="B15" s="251"/>
      <c r="C15" s="251"/>
      <c r="D15" s="251"/>
      <c r="E15" s="45"/>
      <c r="F15" s="44">
        <f>(F6+F8)</f>
        <v>3465400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LXXVIII.39.2023
z dnia 30 maja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2023-05-18T10:15:59Z</cp:lastPrinted>
  <dcterms:created xsi:type="dcterms:W3CDTF">2023-01-17T19:36:20Z</dcterms:created>
  <dcterms:modified xsi:type="dcterms:W3CDTF">2023-06-15T13:23:42Z</dcterms:modified>
  <cp:category/>
  <cp:version/>
  <cp:contentType/>
  <cp:contentStatus/>
</cp:coreProperties>
</file>