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<sst xmlns="http://schemas.openxmlformats.org/spreadsheetml/2006/main" count="389" uniqueCount="163">
  <si>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</si>
  <si>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</si>
  <si>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</si>
  <si>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</si>
  <si>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</si>
  <si>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</si>
  <si>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</si>
  <si>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</si>
  <si>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</si>
  <si>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</si>
  <si>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</si>
  <si>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</si>
  <si>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</si>
  <si>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</si>
  <si>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</si>
  <si>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</si>
  <si>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</si>
  <si>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</si>
  <si>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</si>
  <si>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</si>
  <si>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</si>
  <si>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</si>
  <si>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</si>
  <si>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</si>
  <si>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</si>
  <si>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</si>
  <si>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</si>
  <si>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</si>
  <si>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</si>
  <si>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</si>
  <si>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</si>
  <si>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</si>
  <si>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</si>
  <si>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</si>
  <si>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</si>
  <si>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</si>
  <si>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</si>
  <si>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</si>
  <si>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</si>
  <si>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</si>
  <si>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</si>
  <si>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</si>
  <si>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</si>
  <si>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</si>
  <si>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</si>
  <si>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</si>
  <si>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</si>
  <si>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</si>
  <si>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Zmiany w planie wydatków budżetowych w 2023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</si>
  <si>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</si>
  <si>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</si>
  <si>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</si>
  <si>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</si>
  <si>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</si>
  <si>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</si>
  <si>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</si>
  <si>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</si>
  <si>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</si>
  <si>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</si>
  <si>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</si>
  <si>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</si>
  <si>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</si>
  <si>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</si>
  <si>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</si>
  <si>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</si>
  <si>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</si>
  <si>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</si>
  <si>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</si>
  <si>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</si>
  <si>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</si>
  <si>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</si>
  <si>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</si>
  <si>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w  złotych</t>
  </si>
  <si>
    <t>2110</t>
  </si>
  <si>
    <t>Dotacja celowa otrzymana z budżetu państwa na zadania bieżące z zakresu administracji rządowej oraz inne zadania zlecone ustawami realizowane przez powiat</t>
  </si>
  <si>
    <t>44 484,28</t>
  </si>
  <si>
    <t>Dochody budżetu powiatu na 2023 rok</t>
  </si>
  <si>
    <t>801</t>
  </si>
  <si>
    <t>Oświata i wychowanie</t>
  </si>
  <si>
    <t>251 518,00</t>
  </si>
  <si>
    <t>2130</t>
  </si>
  <si>
    <t>Dotacja celowa otrzymana z budżetu państwa na realizację bieżących zadań własnych powiatu</t>
  </si>
  <si>
    <t>852</t>
  </si>
  <si>
    <t>Pomoc społeczna</t>
  </si>
  <si>
    <t>22 829 724,31</t>
  </si>
  <si>
    <t>5 769 262,00</t>
  </si>
  <si>
    <t>5 813 746,28</t>
  </si>
  <si>
    <t>80115</t>
  </si>
  <si>
    <t>Technika</t>
  </si>
  <si>
    <t>80117</t>
  </si>
  <si>
    <t>Branżowe szkoły I i II stopnia</t>
  </si>
  <si>
    <t>80120</t>
  </si>
  <si>
    <t>Licea ogólnokształcące</t>
  </si>
  <si>
    <t>Dochody i wydatki związane z realizacją zadań z zakresu administracji rządowej i innych zadań zleconych odrębnymi ustawami w 2023 r.</t>
  </si>
  <si>
    <t>Dochody i wydatki związane z realizacją zadań z zakresu administracji rządowej realizowanych na podstawie porozumień z organami administracji rządowej w 2023 r.</t>
  </si>
  <si>
    <t>Rehabilitacja zawodowa i społeczna osób niepełnosprawnych</t>
  </si>
  <si>
    <t>Lokalna Grupa Działania Powiatu Opatowskiego (WTZ Czekarzewice Drugie)</t>
  </si>
  <si>
    <t>6.</t>
  </si>
  <si>
    <t>Stowarzyszenie Akademia Pomysłu w Bidzinach (WTZ Bidziny)</t>
  </si>
  <si>
    <t>5.</t>
  </si>
  <si>
    <t>Działalność oświatowa</t>
  </si>
  <si>
    <t>Szkoły Niepubliczne</t>
  </si>
  <si>
    <t>4.</t>
  </si>
  <si>
    <t>3.</t>
  </si>
  <si>
    <t>2.</t>
  </si>
  <si>
    <t>Działalność oświatowa, związana z kształceniem, wychowaniem i opieką nad dziećmi i uczniami będącymi obywatelami Ukrainy</t>
  </si>
  <si>
    <t>1.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</si>
  <si>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</si>
  <si>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</si>
  <si>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</si>
  <si>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</si>
  <si>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</si>
  <si>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</si>
  <si>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</si>
  <si>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</si>
  <si>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podmiotowe w 2023 roku</t>
  </si>
  <si>
    <t>754</t>
  </si>
  <si>
    <t>Bezpieczeństwo publiczne i ochrona przeciwpożarowa</t>
  </si>
  <si>
    <t>5 514 044,00</t>
  </si>
  <si>
    <t>57 000,00</t>
  </si>
  <si>
    <t>5 571 044,00</t>
  </si>
  <si>
    <t>75411</t>
  </si>
  <si>
    <t>Komendy powiatowe Państwowej Straży Pożarnej</t>
  </si>
  <si>
    <t>758</t>
  </si>
  <si>
    <t>Różne rozliczenia</t>
  </si>
  <si>
    <t>58 087 315,00</t>
  </si>
  <si>
    <t>111 693,00</t>
  </si>
  <si>
    <t>58 199 008,00</t>
  </si>
  <si>
    <t>75814</t>
  </si>
  <si>
    <t>Różne rozliczenia finansowe</t>
  </si>
  <si>
    <t>1 333 665,00</t>
  </si>
  <si>
    <t>1 445 358,00</t>
  </si>
  <si>
    <t>2100</t>
  </si>
  <si>
    <t>Środki z Funduszu Pomocy na finansowanie lub dofinansowanie zadań bieżących w zakresie pomocy obywatelom Ukrainy</t>
  </si>
  <si>
    <t>333 665,00</t>
  </si>
  <si>
    <t>445 358,00</t>
  </si>
  <si>
    <t>3 600,00</t>
  </si>
  <si>
    <t>255 118,00</t>
  </si>
  <si>
    <t>47 042,00</t>
  </si>
  <si>
    <t>50 642,00</t>
  </si>
  <si>
    <t>117 562 643,74</t>
  </si>
  <si>
    <t>172 293,00</t>
  </si>
  <si>
    <t>117 734 936,74</t>
  </si>
  <si>
    <t>140 392 368,05</t>
  </si>
  <si>
    <t>140 564 661,05</t>
  </si>
  <si>
    <t>752</t>
  </si>
  <si>
    <t>Obrona narodowa</t>
  </si>
  <si>
    <t>75224</t>
  </si>
  <si>
    <t>Kwalifikacja wojskowa.</t>
  </si>
  <si>
    <t>80102</t>
  </si>
  <si>
    <t>Szkoły podstawowe specjalne</t>
  </si>
  <si>
    <t>80148</t>
  </si>
  <si>
    <t>Stołówki szkolne i przedszkolne</t>
  </si>
  <si>
    <t>85295</t>
  </si>
  <si>
    <t>Pozostała działalność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</si>
  <si>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</si>
  <si>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</si>
  <si>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</si>
  <si>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</si>
  <si>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</si>
  <si>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</si>
  <si>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Załącznik Nr 1                                                                                                          do uchwały Zarządu Powiatu w Opatowie Nr 228.42.2023                                                     z dnia 17 maja 2023 r.</t>
  </si>
  <si>
    <t>Załącznik Nr 2                                                                                                                                        do uchwały Zarządu Powiatu w Opatowie Nr 228.42.2023                                                                             z dnia 17 maja 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</si>
</sst>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8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6"/>
      <color indexed="8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6" fillId="32" borderId="0" applyNumberFormat="0" applyBorder="0" applyAlignment="0" applyProtection="0"/>
  </cellStyleXfs>
  <cellXfs count="14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7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49" fontId="8" fillId="34" borderId="0" xfId="50" applyNumberFormat="1" applyFont="1" applyFill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172" fontId="11" fillId="0" borderId="10" xfId="52" applyNumberFormat="1" applyFont="1" applyBorder="1" applyAlignment="1">
      <alignment vertical="center"/>
      <protection/>
    </xf>
    <xf numFmtId="172" fontId="13" fillId="35" borderId="10" xfId="52" applyNumberFormat="1" applyFont="1" applyFill="1" applyBorder="1" applyAlignment="1">
      <alignment vertical="center"/>
      <protection/>
    </xf>
    <xf numFmtId="0" fontId="13" fillId="35" borderId="10" xfId="52" applyFont="1" applyFill="1" applyBorder="1" applyAlignment="1">
      <alignment horizontal="center" vertical="center"/>
      <protection/>
    </xf>
    <xf numFmtId="0" fontId="13" fillId="35" borderId="10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4" fillId="35" borderId="10" xfId="52" applyFont="1" applyFill="1" applyBorder="1" applyAlignment="1">
      <alignment horizontal="center" vertical="center" wrapText="1"/>
      <protection/>
    </xf>
    <xf numFmtId="172" fontId="15" fillId="0" borderId="0" xfId="52" applyNumberFormat="1" applyFont="1">
      <alignment/>
      <protection/>
    </xf>
    <xf numFmtId="172" fontId="13" fillId="36" borderId="10" xfId="52" applyNumberFormat="1" applyFont="1" applyFill="1" applyBorder="1" applyAlignment="1">
      <alignment vertical="center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0" xfId="52" applyFont="1" applyFill="1" applyBorder="1" applyAlignment="1">
      <alignment horizontal="center" vertical="center" wrapText="1"/>
      <protection/>
    </xf>
    <xf numFmtId="0" fontId="10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/>
      <protection/>
    </xf>
    <xf numFmtId="0" fontId="11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4" fillId="36" borderId="10" xfId="52" applyFont="1" applyFill="1" applyBorder="1" applyAlignment="1">
      <alignment horizontal="center" vertical="center" wrapText="1"/>
      <protection/>
    </xf>
    <xf numFmtId="172" fontId="11" fillId="35" borderId="10" xfId="52" applyNumberFormat="1" applyFont="1" applyFill="1" applyBorder="1" applyAlignment="1">
      <alignment vertical="center" wrapText="1"/>
      <protection/>
    </xf>
    <xf numFmtId="0" fontId="16" fillId="35" borderId="10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vertical="center" wrapText="1"/>
      <protection/>
    </xf>
    <xf numFmtId="0" fontId="16" fillId="36" borderId="10" xfId="52" applyFont="1" applyFill="1" applyBorder="1" applyAlignment="1">
      <alignment horizontal="center" vertical="center" wrapText="1"/>
      <protection/>
    </xf>
    <xf numFmtId="172" fontId="11" fillId="36" borderId="10" xfId="52" applyNumberFormat="1" applyFont="1" applyFill="1" applyBorder="1" applyAlignment="1">
      <alignment vertical="center" wrapText="1"/>
      <protection/>
    </xf>
    <xf numFmtId="170" fontId="13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 wrapText="1"/>
      <protection/>
    </xf>
    <xf numFmtId="170" fontId="11" fillId="36" borderId="10" xfId="52" applyNumberFormat="1" applyFont="1" applyFill="1" applyBorder="1" applyAlignment="1">
      <alignment vertical="center"/>
      <protection/>
    </xf>
    <xf numFmtId="170" fontId="13" fillId="36" borderId="10" xfId="52" applyNumberFormat="1" applyFont="1" applyFill="1" applyBorder="1" applyAlignment="1">
      <alignment vertical="center"/>
      <protection/>
    </xf>
    <xf numFmtId="170" fontId="11" fillId="0" borderId="10" xfId="52" applyNumberFormat="1" applyFont="1" applyBorder="1" applyAlignment="1">
      <alignment vertical="center"/>
      <protection/>
    </xf>
    <xf numFmtId="0" fontId="25" fillId="37" borderId="0" xfId="0" applyFont="1" applyFill="1" applyAlignment="1">
      <alignment horizontal="left" vertical="top" wrapText="1"/>
    </xf>
    <xf numFmtId="49" fontId="14" fillId="36" borderId="10" xfId="52" applyNumberFormat="1" applyFont="1" applyFill="1" applyBorder="1" applyAlignment="1">
      <alignment horizontal="center" vertical="center" wrapText="1"/>
      <protection/>
    </xf>
    <xf numFmtId="49" fontId="11" fillId="36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172" fontId="27" fillId="35" borderId="10" xfId="52" applyNumberFormat="1" applyFont="1" applyFill="1" applyBorder="1" applyAlignment="1">
      <alignment horizontal="center" vertical="center" wrapText="1"/>
      <protection/>
    </xf>
    <xf numFmtId="172" fontId="10" fillId="35" borderId="14" xfId="52" applyNumberFormat="1" applyFont="1" applyFill="1" applyBorder="1" applyAlignment="1">
      <alignment horizontal="center" vertical="center"/>
      <protection/>
    </xf>
    <xf numFmtId="172" fontId="10" fillId="35" borderId="14" xfId="52" applyNumberFormat="1" applyFont="1" applyFill="1" applyBorder="1" applyAlignment="1">
      <alignment horizontal="center" vertical="center" wrapText="1"/>
      <protection/>
    </xf>
    <xf numFmtId="172" fontId="10" fillId="35" borderId="15" xfId="52" applyNumberFormat="1" applyFont="1" applyFill="1" applyBorder="1" applyAlignment="1">
      <alignment horizontal="center" vertical="center" wrapText="1"/>
      <protection/>
    </xf>
    <xf numFmtId="172" fontId="10" fillId="35" borderId="10" xfId="52" applyNumberFormat="1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 wrapText="1"/>
      <protection/>
    </xf>
    <xf numFmtId="0" fontId="11" fillId="35" borderId="12" xfId="52" applyFont="1" applyFill="1" applyBorder="1" applyAlignment="1">
      <alignment horizontal="center" vertical="center" wrapText="1"/>
      <protection/>
    </xf>
    <xf numFmtId="0" fontId="11" fillId="35" borderId="13" xfId="52" applyFont="1" applyFill="1" applyBorder="1" applyAlignment="1">
      <alignment horizontal="center" vertical="center" wrapText="1"/>
      <protection/>
    </xf>
    <xf numFmtId="0" fontId="21" fillId="35" borderId="0" xfId="52" applyFont="1" applyFill="1" applyAlignment="1">
      <alignment horizontal="center"/>
      <protection/>
    </xf>
    <xf numFmtId="0" fontId="10" fillId="35" borderId="0" xfId="52" applyFont="1" applyFill="1">
      <alignment/>
      <protection/>
    </xf>
    <xf numFmtId="0" fontId="10" fillId="35" borderId="0" xfId="52" applyFont="1" applyFill="1" applyAlignment="1">
      <alignment vertical="center"/>
      <protection/>
    </xf>
    <xf numFmtId="0" fontId="10" fillId="35" borderId="0" xfId="52" applyFont="1" applyFill="1" applyAlignment="1">
      <alignment horizontal="center" vertical="center"/>
      <protection/>
    </xf>
    <xf numFmtId="0" fontId="22" fillId="35" borderId="0" xfId="52" applyFont="1" applyFill="1" applyAlignment="1">
      <alignment horizontal="center" vertical="center"/>
      <protection/>
    </xf>
    <xf numFmtId="0" fontId="13" fillId="36" borderId="10" xfId="52" applyFont="1" applyFill="1" applyBorder="1" applyAlignment="1">
      <alignment horizontal="center" vertical="center"/>
      <protection/>
    </xf>
    <xf numFmtId="3" fontId="12" fillId="35" borderId="10" xfId="52" applyNumberFormat="1" applyFont="1" applyFill="1" applyBorder="1" applyAlignment="1">
      <alignment vertical="center"/>
      <protection/>
    </xf>
    <xf numFmtId="0" fontId="28" fillId="35" borderId="13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/>
      <protection/>
    </xf>
    <xf numFmtId="3" fontId="10" fillId="35" borderId="10" xfId="52" applyNumberFormat="1" applyFont="1" applyFill="1" applyBorder="1" applyAlignment="1">
      <alignment vertical="center"/>
      <protection/>
    </xf>
    <xf numFmtId="0" fontId="10" fillId="35" borderId="10" xfId="52" applyFont="1" applyFill="1" applyBorder="1" applyAlignment="1">
      <alignment horizontal="left" vertical="center" wrapText="1"/>
      <protection/>
    </xf>
    <xf numFmtId="3" fontId="10" fillId="36" borderId="10" xfId="52" applyNumberFormat="1" applyFont="1" applyFill="1" applyBorder="1" applyAlignment="1">
      <alignment vertical="center"/>
      <protection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0" xfId="52" applyFont="1" applyFill="1" applyBorder="1" applyAlignment="1">
      <alignment horizontal="center" vertical="center"/>
      <protection/>
    </xf>
    <xf numFmtId="3" fontId="27" fillId="35" borderId="15" xfId="52" applyNumberFormat="1" applyFont="1" applyFill="1" applyBorder="1">
      <alignment/>
      <protection/>
    </xf>
    <xf numFmtId="0" fontId="26" fillId="35" borderId="10" xfId="52" applyFont="1" applyFill="1" applyBorder="1" applyAlignment="1">
      <alignment horizontal="left" vertical="center" wrapText="1"/>
      <protection/>
    </xf>
    <xf numFmtId="0" fontId="30" fillId="35" borderId="10" xfId="52" applyFont="1" applyFill="1" applyBorder="1" applyAlignment="1">
      <alignment horizontal="center" vertical="center"/>
      <protection/>
    </xf>
    <xf numFmtId="0" fontId="12" fillId="35" borderId="1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right" vertical="center"/>
      <protection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7" fillId="37" borderId="16" xfId="0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39" fontId="78" fillId="37" borderId="16" xfId="0" applyNumberFormat="1" applyFont="1" applyFill="1" applyBorder="1" applyAlignment="1">
      <alignment horizontal="left" vertical="center" wrapText="1"/>
    </xf>
    <xf numFmtId="39" fontId="79" fillId="37" borderId="16" xfId="0" applyNumberFormat="1" applyFont="1" applyFill="1" applyBorder="1" applyAlignment="1">
      <alignment horizontal="left" vertical="center" wrapText="1"/>
    </xf>
    <xf numFmtId="172" fontId="10" fillId="36" borderId="10" xfId="52" applyNumberFormat="1" applyFont="1" applyFill="1" applyBorder="1" applyAlignment="1">
      <alignment horizontal="center" vertical="center" wrapText="1"/>
      <protection/>
    </xf>
    <xf numFmtId="172" fontId="10" fillId="36" borderId="15" xfId="52" applyNumberFormat="1" applyFont="1" applyFill="1" applyBorder="1" applyAlignment="1">
      <alignment horizontal="center" vertical="center" wrapText="1"/>
      <protection/>
    </xf>
    <xf numFmtId="172" fontId="10" fillId="36" borderId="14" xfId="52" applyNumberFormat="1" applyFont="1" applyFill="1" applyBorder="1" applyAlignment="1">
      <alignment horizontal="center" vertical="center" wrapText="1"/>
      <protection/>
    </xf>
    <xf numFmtId="0" fontId="20" fillId="36" borderId="10" xfId="52" applyFont="1" applyFill="1" applyBorder="1" applyAlignment="1">
      <alignment horizontal="left" vertical="center" wrapText="1"/>
      <protection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0" applyNumberFormat="1" applyFont="1" applyFill="1" applyBorder="1" applyAlignment="1" applyProtection="1">
      <alignment horizontal="right" wrapText="1"/>
      <protection locked="0"/>
    </xf>
    <xf numFmtId="0" fontId="12" fillId="0" borderId="0" xfId="5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3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0" fillId="37" borderId="16" xfId="0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left" vertical="center" wrapText="1"/>
    </xf>
    <xf numFmtId="39" fontId="79" fillId="37" borderId="16" xfId="0" applyNumberFormat="1" applyFont="1" applyFill="1" applyBorder="1" applyAlignment="1">
      <alignment horizontal="left" vertical="center" wrapText="1"/>
    </xf>
    <xf numFmtId="39" fontId="78" fillId="37" borderId="16" xfId="0" applyNumberFormat="1" applyFont="1" applyFill="1" applyBorder="1" applyAlignment="1">
      <alignment horizontal="left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right" wrapText="1"/>
      <protection locked="0"/>
    </xf>
    <xf numFmtId="0" fontId="56" fillId="0" borderId="0" xfId="0" applyNumberFormat="1" applyFont="1" applyFill="1" applyBorder="1" applyAlignment="1" applyProtection="1">
      <alignment horizontal="center"/>
      <protection locked="0"/>
    </xf>
    <xf numFmtId="0" fontId="78" fillId="37" borderId="16" xfId="0" applyFont="1" applyFill="1" applyBorder="1" applyAlignment="1">
      <alignment horizontal="center" vertical="center" wrapText="1"/>
    </xf>
    <xf numFmtId="0" fontId="24" fillId="0" borderId="0" xfId="52" applyFont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 wrapText="1"/>
      <protection/>
    </xf>
    <xf numFmtId="0" fontId="13" fillId="36" borderId="10" xfId="52" applyFont="1" applyFill="1" applyBorder="1" applyAlignment="1">
      <alignment horizontal="center" vertical="center"/>
      <protection/>
    </xf>
    <xf numFmtId="0" fontId="11" fillId="36" borderId="10" xfId="52" applyFont="1" applyFill="1" applyBorder="1" applyAlignment="1">
      <alignment horizontal="center" vertical="center" wrapText="1"/>
      <protection/>
    </xf>
    <xf numFmtId="0" fontId="11" fillId="35" borderId="17" xfId="52" applyFont="1" applyFill="1" applyBorder="1" applyAlignment="1">
      <alignment horizontal="center" vertical="center" wrapText="1"/>
      <protection/>
    </xf>
    <xf numFmtId="0" fontId="24" fillId="35" borderId="0" xfId="52" applyFont="1" applyFill="1" applyAlignment="1">
      <alignment horizontal="center" vertical="center" wrapText="1"/>
      <protection/>
    </xf>
    <xf numFmtId="0" fontId="29" fillId="35" borderId="10" xfId="52" applyFont="1" applyFill="1" applyBorder="1" applyAlignment="1">
      <alignment horizontal="left" vertical="center"/>
      <protection/>
    </xf>
    <xf numFmtId="0" fontId="12" fillId="35" borderId="10" xfId="52" applyFont="1" applyFill="1" applyBorder="1" applyAlignment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69</xdr:row>
      <xdr:rowOff>0</xdr:rowOff>
    </xdr:from>
    <xdr:to>
      <xdr:col>8</xdr:col>
      <xdr:colOff>476250</xdr:colOff>
      <xdr:row>69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868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476250</xdr:colOff>
      <xdr:row>69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18681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476250</xdr:colOff>
      <xdr:row>72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2353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476250</xdr:colOff>
      <xdr:row>72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23539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tabSelected="1" zoomScalePageLayoutView="0" workbookViewId="0" topLeftCell="A1">
      <selection activeCell="Z14" sqref="Z14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11" t="s">
        <v>161</v>
      </c>
      <c r="L1" s="111"/>
      <c r="M1" s="111"/>
      <c r="N1" s="111"/>
      <c r="O1" s="111"/>
      <c r="P1" s="111"/>
      <c r="Q1" s="6"/>
    </row>
    <row r="2" spans="1:17" ht="25.5" customHeight="1">
      <c r="A2" s="112" t="s">
        <v>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61</v>
      </c>
      <c r="O3" s="114"/>
      <c r="P3" s="114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113" t="s">
        <v>60</v>
      </c>
      <c r="E5" s="113"/>
      <c r="F5" s="113" t="s">
        <v>2</v>
      </c>
      <c r="G5" s="113"/>
      <c r="H5" s="113"/>
      <c r="I5" s="113" t="s">
        <v>59</v>
      </c>
      <c r="J5" s="113"/>
      <c r="K5" s="5" t="s">
        <v>58</v>
      </c>
      <c r="L5" s="5" t="s">
        <v>57</v>
      </c>
      <c r="M5" s="113" t="s">
        <v>56</v>
      </c>
      <c r="N5" s="113"/>
      <c r="O5" s="113"/>
      <c r="P5" s="113"/>
      <c r="Q5" s="113"/>
    </row>
    <row r="6" spans="1:17" ht="11.25" customHeight="1">
      <c r="A6" s="4"/>
      <c r="B6" s="86" t="s">
        <v>26</v>
      </c>
      <c r="C6" s="86" t="s">
        <v>25</v>
      </c>
      <c r="D6" s="110" t="s">
        <v>24</v>
      </c>
      <c r="E6" s="110"/>
      <c r="F6" s="110" t="s">
        <v>23</v>
      </c>
      <c r="G6" s="110"/>
      <c r="H6" s="110"/>
      <c r="I6" s="110" t="s">
        <v>22</v>
      </c>
      <c r="J6" s="110"/>
      <c r="K6" s="86" t="s">
        <v>21</v>
      </c>
      <c r="L6" s="86" t="s">
        <v>20</v>
      </c>
      <c r="M6" s="110" t="s">
        <v>19</v>
      </c>
      <c r="N6" s="110"/>
      <c r="O6" s="110"/>
      <c r="P6" s="110"/>
      <c r="Q6" s="110"/>
    </row>
    <row r="7" spans="1:17" ht="18.75" customHeight="1">
      <c r="A7" s="4"/>
      <c r="B7" s="101" t="s">
        <v>55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21.75" customHeight="1">
      <c r="A8" s="4"/>
      <c r="B8" s="86" t="s">
        <v>116</v>
      </c>
      <c r="C8" s="87"/>
      <c r="D8" s="108"/>
      <c r="E8" s="108"/>
      <c r="F8" s="109" t="s">
        <v>117</v>
      </c>
      <c r="G8" s="109"/>
      <c r="H8" s="109"/>
      <c r="I8" s="107" t="s">
        <v>118</v>
      </c>
      <c r="J8" s="107"/>
      <c r="K8" s="88" t="s">
        <v>50</v>
      </c>
      <c r="L8" s="88" t="s">
        <v>119</v>
      </c>
      <c r="M8" s="107" t="s">
        <v>120</v>
      </c>
      <c r="N8" s="107"/>
      <c r="O8" s="107"/>
      <c r="P8" s="107"/>
      <c r="Q8" s="107"/>
    </row>
    <row r="9" spans="1:17" ht="29.25" customHeight="1">
      <c r="A9" s="4"/>
      <c r="B9" s="5"/>
      <c r="C9" s="87"/>
      <c r="D9" s="108"/>
      <c r="E9" s="108"/>
      <c r="F9" s="109" t="s">
        <v>51</v>
      </c>
      <c r="G9" s="109"/>
      <c r="H9" s="109"/>
      <c r="I9" s="107" t="s">
        <v>50</v>
      </c>
      <c r="J9" s="107"/>
      <c r="K9" s="88" t="s">
        <v>50</v>
      </c>
      <c r="L9" s="88" t="s">
        <v>50</v>
      </c>
      <c r="M9" s="107" t="s">
        <v>50</v>
      </c>
      <c r="N9" s="107"/>
      <c r="O9" s="107"/>
      <c r="P9" s="107"/>
      <c r="Q9" s="107"/>
    </row>
    <row r="10" spans="1:17" ht="21.75" customHeight="1">
      <c r="A10" s="4"/>
      <c r="B10" s="87"/>
      <c r="C10" s="86" t="s">
        <v>121</v>
      </c>
      <c r="D10" s="108"/>
      <c r="E10" s="108"/>
      <c r="F10" s="109" t="s">
        <v>122</v>
      </c>
      <c r="G10" s="109"/>
      <c r="H10" s="109"/>
      <c r="I10" s="107" t="s">
        <v>118</v>
      </c>
      <c r="J10" s="107"/>
      <c r="K10" s="88" t="s">
        <v>50</v>
      </c>
      <c r="L10" s="88" t="s">
        <v>119</v>
      </c>
      <c r="M10" s="107" t="s">
        <v>120</v>
      </c>
      <c r="N10" s="107"/>
      <c r="O10" s="107"/>
      <c r="P10" s="107"/>
      <c r="Q10" s="107"/>
    </row>
    <row r="11" spans="1:17" ht="27" customHeight="1">
      <c r="A11" s="4"/>
      <c r="B11" s="87"/>
      <c r="C11" s="5"/>
      <c r="D11" s="108"/>
      <c r="E11" s="108"/>
      <c r="F11" s="109" t="s">
        <v>51</v>
      </c>
      <c r="G11" s="109"/>
      <c r="H11" s="109"/>
      <c r="I11" s="107" t="s">
        <v>50</v>
      </c>
      <c r="J11" s="107"/>
      <c r="K11" s="88" t="s">
        <v>50</v>
      </c>
      <c r="L11" s="88" t="s">
        <v>50</v>
      </c>
      <c r="M11" s="107" t="s">
        <v>50</v>
      </c>
      <c r="N11" s="107"/>
      <c r="O11" s="107"/>
      <c r="P11" s="107"/>
      <c r="Q11" s="107"/>
    </row>
    <row r="12" spans="1:17" ht="33" customHeight="1">
      <c r="A12" s="4"/>
      <c r="B12" s="87"/>
      <c r="C12" s="87"/>
      <c r="D12" s="110" t="s">
        <v>73</v>
      </c>
      <c r="E12" s="110"/>
      <c r="F12" s="109" t="s">
        <v>74</v>
      </c>
      <c r="G12" s="109"/>
      <c r="H12" s="109"/>
      <c r="I12" s="107" t="s">
        <v>118</v>
      </c>
      <c r="J12" s="107"/>
      <c r="K12" s="88" t="s">
        <v>50</v>
      </c>
      <c r="L12" s="88" t="s">
        <v>119</v>
      </c>
      <c r="M12" s="107" t="s">
        <v>120</v>
      </c>
      <c r="N12" s="107"/>
      <c r="O12" s="107"/>
      <c r="P12" s="107"/>
      <c r="Q12" s="107"/>
    </row>
    <row r="13" spans="1:17" ht="18.75" customHeight="1">
      <c r="A13" s="4"/>
      <c r="B13" s="86" t="s">
        <v>123</v>
      </c>
      <c r="C13" s="87"/>
      <c r="D13" s="108"/>
      <c r="E13" s="108"/>
      <c r="F13" s="109" t="s">
        <v>124</v>
      </c>
      <c r="G13" s="109"/>
      <c r="H13" s="109"/>
      <c r="I13" s="107" t="s">
        <v>125</v>
      </c>
      <c r="J13" s="107"/>
      <c r="K13" s="88" t="s">
        <v>50</v>
      </c>
      <c r="L13" s="88" t="s">
        <v>126</v>
      </c>
      <c r="M13" s="107" t="s">
        <v>127</v>
      </c>
      <c r="N13" s="107"/>
      <c r="O13" s="107"/>
      <c r="P13" s="107"/>
      <c r="Q13" s="107"/>
    </row>
    <row r="14" spans="1:17" ht="27" customHeight="1">
      <c r="A14" s="4"/>
      <c r="B14" s="5"/>
      <c r="C14" s="87"/>
      <c r="D14" s="108"/>
      <c r="E14" s="108"/>
      <c r="F14" s="109" t="s">
        <v>51</v>
      </c>
      <c r="G14" s="109"/>
      <c r="H14" s="109"/>
      <c r="I14" s="107" t="s">
        <v>50</v>
      </c>
      <c r="J14" s="107"/>
      <c r="K14" s="88" t="s">
        <v>50</v>
      </c>
      <c r="L14" s="88" t="s">
        <v>50</v>
      </c>
      <c r="M14" s="107" t="s">
        <v>50</v>
      </c>
      <c r="N14" s="107"/>
      <c r="O14" s="107"/>
      <c r="P14" s="107"/>
      <c r="Q14" s="107"/>
    </row>
    <row r="15" spans="1:17" ht="20.25" customHeight="1">
      <c r="A15" s="4"/>
      <c r="B15" s="87"/>
      <c r="C15" s="86" t="s">
        <v>128</v>
      </c>
      <c r="D15" s="108"/>
      <c r="E15" s="108"/>
      <c r="F15" s="109" t="s">
        <v>129</v>
      </c>
      <c r="G15" s="109"/>
      <c r="H15" s="109"/>
      <c r="I15" s="107" t="s">
        <v>130</v>
      </c>
      <c r="J15" s="107"/>
      <c r="K15" s="88" t="s">
        <v>50</v>
      </c>
      <c r="L15" s="88" t="s">
        <v>126</v>
      </c>
      <c r="M15" s="107" t="s">
        <v>131</v>
      </c>
      <c r="N15" s="107"/>
      <c r="O15" s="107"/>
      <c r="P15" s="107"/>
      <c r="Q15" s="107"/>
    </row>
    <row r="16" spans="1:17" ht="28.5" customHeight="1">
      <c r="A16" s="4"/>
      <c r="B16" s="87"/>
      <c r="C16" s="5"/>
      <c r="D16" s="108"/>
      <c r="E16" s="108"/>
      <c r="F16" s="109" t="s">
        <v>51</v>
      </c>
      <c r="G16" s="109"/>
      <c r="H16" s="109"/>
      <c r="I16" s="107" t="s">
        <v>50</v>
      </c>
      <c r="J16" s="107"/>
      <c r="K16" s="88" t="s">
        <v>50</v>
      </c>
      <c r="L16" s="88" t="s">
        <v>50</v>
      </c>
      <c r="M16" s="107" t="s">
        <v>50</v>
      </c>
      <c r="N16" s="107"/>
      <c r="O16" s="107"/>
      <c r="P16" s="107"/>
      <c r="Q16" s="107"/>
    </row>
    <row r="17" spans="1:17" ht="30" customHeight="1">
      <c r="A17" s="4"/>
      <c r="B17" s="87"/>
      <c r="C17" s="87"/>
      <c r="D17" s="110" t="s">
        <v>132</v>
      </c>
      <c r="E17" s="110"/>
      <c r="F17" s="109" t="s">
        <v>133</v>
      </c>
      <c r="G17" s="109"/>
      <c r="H17" s="109"/>
      <c r="I17" s="107" t="s">
        <v>134</v>
      </c>
      <c r="J17" s="107"/>
      <c r="K17" s="88" t="s">
        <v>50</v>
      </c>
      <c r="L17" s="88" t="s">
        <v>126</v>
      </c>
      <c r="M17" s="107" t="s">
        <v>135</v>
      </c>
      <c r="N17" s="107"/>
      <c r="O17" s="107"/>
      <c r="P17" s="107"/>
      <c r="Q17" s="107"/>
    </row>
    <row r="18" spans="1:17" ht="17.25" customHeight="1">
      <c r="A18" s="4"/>
      <c r="B18" s="86" t="s">
        <v>77</v>
      </c>
      <c r="C18" s="87"/>
      <c r="D18" s="108"/>
      <c r="E18" s="108"/>
      <c r="F18" s="109" t="s">
        <v>78</v>
      </c>
      <c r="G18" s="109"/>
      <c r="H18" s="109"/>
      <c r="I18" s="107" t="s">
        <v>79</v>
      </c>
      <c r="J18" s="107"/>
      <c r="K18" s="88" t="s">
        <v>50</v>
      </c>
      <c r="L18" s="88" t="s">
        <v>136</v>
      </c>
      <c r="M18" s="107" t="s">
        <v>137</v>
      </c>
      <c r="N18" s="107"/>
      <c r="O18" s="107"/>
      <c r="P18" s="107"/>
      <c r="Q18" s="107"/>
    </row>
    <row r="19" spans="1:17" ht="27" customHeight="1">
      <c r="A19" s="4"/>
      <c r="B19" s="5"/>
      <c r="C19" s="87"/>
      <c r="D19" s="108"/>
      <c r="E19" s="108"/>
      <c r="F19" s="109" t="s">
        <v>51</v>
      </c>
      <c r="G19" s="109"/>
      <c r="H19" s="109"/>
      <c r="I19" s="107" t="s">
        <v>50</v>
      </c>
      <c r="J19" s="107"/>
      <c r="K19" s="88" t="s">
        <v>50</v>
      </c>
      <c r="L19" s="88" t="s">
        <v>50</v>
      </c>
      <c r="M19" s="107" t="s">
        <v>50</v>
      </c>
      <c r="N19" s="107"/>
      <c r="O19" s="107"/>
      <c r="P19" s="107"/>
      <c r="Q19" s="107"/>
    </row>
    <row r="20" spans="1:17" ht="15.75" customHeight="1">
      <c r="A20" s="4"/>
      <c r="B20" s="87"/>
      <c r="C20" s="86" t="s">
        <v>87</v>
      </c>
      <c r="D20" s="108"/>
      <c r="E20" s="108"/>
      <c r="F20" s="109" t="s">
        <v>88</v>
      </c>
      <c r="G20" s="109"/>
      <c r="H20" s="109"/>
      <c r="I20" s="107" t="s">
        <v>138</v>
      </c>
      <c r="J20" s="107"/>
      <c r="K20" s="88" t="s">
        <v>50</v>
      </c>
      <c r="L20" s="88" t="s">
        <v>136</v>
      </c>
      <c r="M20" s="107" t="s">
        <v>139</v>
      </c>
      <c r="N20" s="107"/>
      <c r="O20" s="107"/>
      <c r="P20" s="107"/>
      <c r="Q20" s="107"/>
    </row>
    <row r="21" spans="2:17" ht="27.75" customHeight="1">
      <c r="B21" s="87"/>
      <c r="C21" s="5"/>
      <c r="D21" s="108"/>
      <c r="E21" s="108"/>
      <c r="F21" s="109" t="s">
        <v>51</v>
      </c>
      <c r="G21" s="109"/>
      <c r="H21" s="109"/>
      <c r="I21" s="107" t="s">
        <v>50</v>
      </c>
      <c r="J21" s="107"/>
      <c r="K21" s="88" t="s">
        <v>50</v>
      </c>
      <c r="L21" s="88" t="s">
        <v>50</v>
      </c>
      <c r="M21" s="107" t="s">
        <v>50</v>
      </c>
      <c r="N21" s="107"/>
      <c r="O21" s="107"/>
      <c r="P21" s="107"/>
      <c r="Q21" s="107"/>
    </row>
    <row r="22" spans="2:17" ht="32.25" customHeight="1">
      <c r="B22" s="87"/>
      <c r="C22" s="87"/>
      <c r="D22" s="110" t="s">
        <v>80</v>
      </c>
      <c r="E22" s="110"/>
      <c r="F22" s="109" t="s">
        <v>81</v>
      </c>
      <c r="G22" s="109"/>
      <c r="H22" s="109"/>
      <c r="I22" s="107" t="s">
        <v>50</v>
      </c>
      <c r="J22" s="107"/>
      <c r="K22" s="88" t="s">
        <v>50</v>
      </c>
      <c r="L22" s="88" t="s">
        <v>136</v>
      </c>
      <c r="M22" s="107" t="s">
        <v>136</v>
      </c>
      <c r="N22" s="107"/>
      <c r="O22" s="107"/>
      <c r="P22" s="107"/>
      <c r="Q22" s="107"/>
    </row>
    <row r="23" spans="2:17" ht="19.5" customHeight="1">
      <c r="B23" s="102" t="s">
        <v>55</v>
      </c>
      <c r="C23" s="102"/>
      <c r="D23" s="102"/>
      <c r="E23" s="102"/>
      <c r="F23" s="102"/>
      <c r="G23" s="102"/>
      <c r="H23" s="89" t="s">
        <v>53</v>
      </c>
      <c r="I23" s="106" t="s">
        <v>140</v>
      </c>
      <c r="J23" s="106"/>
      <c r="K23" s="90" t="s">
        <v>50</v>
      </c>
      <c r="L23" s="90" t="s">
        <v>141</v>
      </c>
      <c r="M23" s="106" t="s">
        <v>142</v>
      </c>
      <c r="N23" s="106"/>
      <c r="O23" s="106"/>
      <c r="P23" s="106"/>
      <c r="Q23" s="106"/>
    </row>
    <row r="24" spans="2:17" ht="27" customHeight="1">
      <c r="B24" s="103"/>
      <c r="C24" s="103"/>
      <c r="D24" s="103"/>
      <c r="E24" s="103"/>
      <c r="F24" s="115" t="s">
        <v>51</v>
      </c>
      <c r="G24" s="115"/>
      <c r="H24" s="115"/>
      <c r="I24" s="105" t="s">
        <v>75</v>
      </c>
      <c r="J24" s="105"/>
      <c r="K24" s="91" t="s">
        <v>50</v>
      </c>
      <c r="L24" s="91" t="s">
        <v>50</v>
      </c>
      <c r="M24" s="105" t="s">
        <v>75</v>
      </c>
      <c r="N24" s="105"/>
      <c r="O24" s="105"/>
      <c r="P24" s="105"/>
      <c r="Q24" s="105"/>
    </row>
    <row r="25" spans="2:17" ht="20.25" customHeight="1">
      <c r="B25" s="101" t="s">
        <v>54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 ht="20.25" customHeight="1">
      <c r="B26" s="102" t="s">
        <v>54</v>
      </c>
      <c r="C26" s="102"/>
      <c r="D26" s="102"/>
      <c r="E26" s="102"/>
      <c r="F26" s="102"/>
      <c r="G26" s="102"/>
      <c r="H26" s="89" t="s">
        <v>53</v>
      </c>
      <c r="I26" s="106" t="s">
        <v>84</v>
      </c>
      <c r="J26" s="106"/>
      <c r="K26" s="90" t="s">
        <v>50</v>
      </c>
      <c r="L26" s="90" t="s">
        <v>50</v>
      </c>
      <c r="M26" s="106" t="s">
        <v>84</v>
      </c>
      <c r="N26" s="106"/>
      <c r="O26" s="106"/>
      <c r="P26" s="106"/>
      <c r="Q26" s="106"/>
    </row>
    <row r="27" spans="2:17" ht="29.25" customHeight="1">
      <c r="B27" s="103"/>
      <c r="C27" s="103"/>
      <c r="D27" s="103"/>
      <c r="E27" s="103"/>
      <c r="F27" s="115" t="s">
        <v>51</v>
      </c>
      <c r="G27" s="115"/>
      <c r="H27" s="115"/>
      <c r="I27" s="105" t="s">
        <v>85</v>
      </c>
      <c r="J27" s="105"/>
      <c r="K27" s="91" t="s">
        <v>50</v>
      </c>
      <c r="L27" s="91" t="s">
        <v>50</v>
      </c>
      <c r="M27" s="105" t="s">
        <v>85</v>
      </c>
      <c r="N27" s="105"/>
      <c r="O27" s="105"/>
      <c r="P27" s="105"/>
      <c r="Q27" s="105"/>
    </row>
    <row r="28" spans="2:17" ht="18" customHeight="1">
      <c r="B28" s="101" t="s">
        <v>52</v>
      </c>
      <c r="C28" s="101"/>
      <c r="D28" s="101"/>
      <c r="E28" s="101"/>
      <c r="F28" s="101"/>
      <c r="G28" s="101"/>
      <c r="H28" s="101"/>
      <c r="I28" s="106" t="s">
        <v>143</v>
      </c>
      <c r="J28" s="106"/>
      <c r="K28" s="90" t="s">
        <v>50</v>
      </c>
      <c r="L28" s="90" t="s">
        <v>141</v>
      </c>
      <c r="M28" s="106" t="s">
        <v>144</v>
      </c>
      <c r="N28" s="106"/>
      <c r="O28" s="106"/>
      <c r="P28" s="106"/>
      <c r="Q28" s="106"/>
    </row>
    <row r="29" spans="2:17" ht="17.25" customHeight="1">
      <c r="B29" s="101"/>
      <c r="C29" s="101"/>
      <c r="D29" s="101"/>
      <c r="E29" s="101"/>
      <c r="F29" s="104" t="s">
        <v>51</v>
      </c>
      <c r="G29" s="104"/>
      <c r="H29" s="104"/>
      <c r="I29" s="116" t="s">
        <v>86</v>
      </c>
      <c r="J29" s="116"/>
      <c r="K29" s="92" t="s">
        <v>50</v>
      </c>
      <c r="L29" s="92" t="s">
        <v>50</v>
      </c>
      <c r="M29" s="116" t="s">
        <v>86</v>
      </c>
      <c r="N29" s="116"/>
      <c r="O29" s="116"/>
      <c r="P29" s="116"/>
      <c r="Q29" s="116"/>
    </row>
    <row r="30" spans="2:17" ht="26.25" customHeight="1">
      <c r="B30" s="117" t="s">
        <v>49</v>
      </c>
      <c r="C30" s="117"/>
      <c r="D30" s="117"/>
      <c r="E30" s="117"/>
      <c r="F30" s="117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</sheetData>
  <sheetProtection/>
  <mergeCells count="96">
    <mergeCell ref="F27:H27"/>
    <mergeCell ref="I29:J29"/>
    <mergeCell ref="M29:Q29"/>
    <mergeCell ref="B30:F30"/>
    <mergeCell ref="G30:Q30"/>
    <mergeCell ref="I23:J23"/>
    <mergeCell ref="M23:Q23"/>
    <mergeCell ref="F24:H24"/>
    <mergeCell ref="I24:J24"/>
    <mergeCell ref="M24:Q24"/>
    <mergeCell ref="B23:G23"/>
    <mergeCell ref="B24:E24"/>
    <mergeCell ref="F21:H21"/>
    <mergeCell ref="I21:J21"/>
    <mergeCell ref="M21:Q21"/>
    <mergeCell ref="D22:E22"/>
    <mergeCell ref="F22:H22"/>
    <mergeCell ref="I22:J22"/>
    <mergeCell ref="M22:Q22"/>
    <mergeCell ref="D18:E18"/>
    <mergeCell ref="F18:H18"/>
    <mergeCell ref="M16:Q16"/>
    <mergeCell ref="I16:J16"/>
    <mergeCell ref="I17:J17"/>
    <mergeCell ref="F17:H17"/>
    <mergeCell ref="I18:J18"/>
    <mergeCell ref="M18:Q18"/>
    <mergeCell ref="M17:Q17"/>
    <mergeCell ref="D17:E17"/>
    <mergeCell ref="D15:E15"/>
    <mergeCell ref="F15:H15"/>
    <mergeCell ref="I15:J15"/>
    <mergeCell ref="F14:H14"/>
    <mergeCell ref="M15:Q15"/>
    <mergeCell ref="D16:E16"/>
    <mergeCell ref="F16:H16"/>
    <mergeCell ref="M14:Q14"/>
    <mergeCell ref="D13:E13"/>
    <mergeCell ref="F13:H13"/>
    <mergeCell ref="D14:E14"/>
    <mergeCell ref="I14:J14"/>
    <mergeCell ref="M12:Q12"/>
    <mergeCell ref="M13:Q13"/>
    <mergeCell ref="I13:J13"/>
    <mergeCell ref="F12:H12"/>
    <mergeCell ref="I12:J12"/>
    <mergeCell ref="O3:P3"/>
    <mergeCell ref="D8:E8"/>
    <mergeCell ref="F6:H6"/>
    <mergeCell ref="I5:J5"/>
    <mergeCell ref="B7:Q7"/>
    <mergeCell ref="D12:E12"/>
    <mergeCell ref="I10:J10"/>
    <mergeCell ref="M8:Q8"/>
    <mergeCell ref="D6:E6"/>
    <mergeCell ref="F8:H8"/>
    <mergeCell ref="M9:Q9"/>
    <mergeCell ref="K1:P1"/>
    <mergeCell ref="A2:P2"/>
    <mergeCell ref="I8:J8"/>
    <mergeCell ref="D5:E5"/>
    <mergeCell ref="M5:Q5"/>
    <mergeCell ref="M6:Q6"/>
    <mergeCell ref="F9:H9"/>
    <mergeCell ref="I9:J9"/>
    <mergeCell ref="F5:H5"/>
    <mergeCell ref="M19:Q19"/>
    <mergeCell ref="I19:J19"/>
    <mergeCell ref="D19:E19"/>
    <mergeCell ref="I20:J20"/>
    <mergeCell ref="I6:J6"/>
    <mergeCell ref="D10:E10"/>
    <mergeCell ref="F10:H10"/>
    <mergeCell ref="D11:E11"/>
    <mergeCell ref="D9:E9"/>
    <mergeCell ref="F11:H11"/>
    <mergeCell ref="M20:Q20"/>
    <mergeCell ref="I26:J26"/>
    <mergeCell ref="M26:Q26"/>
    <mergeCell ref="D21:E21"/>
    <mergeCell ref="M11:Q11"/>
    <mergeCell ref="M10:Q10"/>
    <mergeCell ref="I11:J11"/>
    <mergeCell ref="F19:H19"/>
    <mergeCell ref="D20:E20"/>
    <mergeCell ref="F20:H20"/>
    <mergeCell ref="B25:Q25"/>
    <mergeCell ref="B26:G26"/>
    <mergeCell ref="B27:E27"/>
    <mergeCell ref="B28:H28"/>
    <mergeCell ref="B29:E29"/>
    <mergeCell ref="F29:H29"/>
    <mergeCell ref="I27:J27"/>
    <mergeCell ref="M27:Q27"/>
    <mergeCell ref="I28:J28"/>
    <mergeCell ref="M28:Q28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3"/>
  <sheetViews>
    <sheetView view="pageLayout" workbookViewId="0" topLeftCell="A1">
      <selection activeCell="AB10" sqref="AB10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24" t="s">
        <v>162</v>
      </c>
      <c r="P1" s="124"/>
      <c r="Q1" s="124"/>
      <c r="R1" s="124"/>
      <c r="S1" s="124"/>
      <c r="T1" s="124"/>
      <c r="U1" s="124"/>
      <c r="V1" s="124"/>
      <c r="W1" s="124"/>
    </row>
    <row r="2" spans="1:23" ht="9.75" customHeight="1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5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ht="6" customHeight="1"/>
    <row r="5" spans="1:23" ht="12.75" customHeight="1">
      <c r="A5" s="123" t="s">
        <v>0</v>
      </c>
      <c r="B5" s="123" t="s">
        <v>1</v>
      </c>
      <c r="C5" s="123" t="s">
        <v>27</v>
      </c>
      <c r="D5" s="123" t="s">
        <v>2</v>
      </c>
      <c r="E5" s="123"/>
      <c r="F5" s="123"/>
      <c r="G5" s="123"/>
      <c r="H5" s="123" t="s">
        <v>3</v>
      </c>
      <c r="I5" s="123" t="s">
        <v>28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2.75" customHeight="1">
      <c r="A6" s="123"/>
      <c r="B6" s="123"/>
      <c r="C6" s="123"/>
      <c r="D6" s="123"/>
      <c r="E6" s="123"/>
      <c r="F6" s="123"/>
      <c r="G6" s="123"/>
      <c r="H6" s="123"/>
      <c r="I6" s="123" t="s">
        <v>29</v>
      </c>
      <c r="J6" s="123" t="s">
        <v>4</v>
      </c>
      <c r="K6" s="123"/>
      <c r="L6" s="123"/>
      <c r="M6" s="123"/>
      <c r="N6" s="123"/>
      <c r="O6" s="123"/>
      <c r="P6" s="123"/>
      <c r="Q6" s="123"/>
      <c r="R6" s="123" t="s">
        <v>5</v>
      </c>
      <c r="S6" s="123" t="s">
        <v>4</v>
      </c>
      <c r="T6" s="123"/>
      <c r="U6" s="123"/>
      <c r="V6" s="123"/>
      <c r="W6" s="123"/>
    </row>
    <row r="7" spans="1:23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 t="s">
        <v>30</v>
      </c>
      <c r="K7" s="123" t="s">
        <v>4</v>
      </c>
      <c r="L7" s="123"/>
      <c r="M7" s="123" t="s">
        <v>8</v>
      </c>
      <c r="N7" s="123" t="s">
        <v>9</v>
      </c>
      <c r="O7" s="123" t="s">
        <v>10</v>
      </c>
      <c r="P7" s="123" t="s">
        <v>31</v>
      </c>
      <c r="Q7" s="123" t="s">
        <v>32</v>
      </c>
      <c r="R7" s="123"/>
      <c r="S7" s="123" t="s">
        <v>6</v>
      </c>
      <c r="T7" s="123" t="s">
        <v>7</v>
      </c>
      <c r="U7" s="123"/>
      <c r="V7" s="123" t="s">
        <v>33</v>
      </c>
      <c r="W7" s="123" t="s">
        <v>34</v>
      </c>
    </row>
    <row r="8" spans="1:23" ht="65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93" t="s">
        <v>11</v>
      </c>
      <c r="L8" s="93" t="s">
        <v>12</v>
      </c>
      <c r="M8" s="123"/>
      <c r="N8" s="123"/>
      <c r="O8" s="123"/>
      <c r="P8" s="123"/>
      <c r="Q8" s="123"/>
      <c r="R8" s="123"/>
      <c r="S8" s="123"/>
      <c r="T8" s="123" t="s">
        <v>18</v>
      </c>
      <c r="U8" s="123"/>
      <c r="V8" s="123"/>
      <c r="W8" s="123"/>
    </row>
    <row r="9" spans="1:23" ht="8.25" customHeight="1">
      <c r="A9" s="94" t="s">
        <v>26</v>
      </c>
      <c r="B9" s="94" t="s">
        <v>25</v>
      </c>
      <c r="C9" s="94" t="s">
        <v>24</v>
      </c>
      <c r="D9" s="126" t="s">
        <v>23</v>
      </c>
      <c r="E9" s="126"/>
      <c r="F9" s="126"/>
      <c r="G9" s="126"/>
      <c r="H9" s="94" t="s">
        <v>22</v>
      </c>
      <c r="I9" s="94" t="s">
        <v>21</v>
      </c>
      <c r="J9" s="94" t="s">
        <v>20</v>
      </c>
      <c r="K9" s="94" t="s">
        <v>19</v>
      </c>
      <c r="L9" s="94" t="s">
        <v>35</v>
      </c>
      <c r="M9" s="94" t="s">
        <v>36</v>
      </c>
      <c r="N9" s="94" t="s">
        <v>37</v>
      </c>
      <c r="O9" s="94" t="s">
        <v>38</v>
      </c>
      <c r="P9" s="94" t="s">
        <v>39</v>
      </c>
      <c r="Q9" s="94" t="s">
        <v>40</v>
      </c>
      <c r="R9" s="94" t="s">
        <v>41</v>
      </c>
      <c r="S9" s="94" t="s">
        <v>42</v>
      </c>
      <c r="T9" s="126" t="s">
        <v>43</v>
      </c>
      <c r="U9" s="126"/>
      <c r="V9" s="94" t="s">
        <v>44</v>
      </c>
      <c r="W9" s="94" t="s">
        <v>45</v>
      </c>
    </row>
    <row r="10" spans="1:23" ht="12.75" customHeight="1">
      <c r="A10" s="123" t="s">
        <v>145</v>
      </c>
      <c r="B10" s="123" t="s">
        <v>46</v>
      </c>
      <c r="C10" s="123" t="s">
        <v>46</v>
      </c>
      <c r="D10" s="120" t="s">
        <v>146</v>
      </c>
      <c r="E10" s="120"/>
      <c r="F10" s="120" t="s">
        <v>13</v>
      </c>
      <c r="G10" s="120"/>
      <c r="H10" s="95">
        <v>54300</v>
      </c>
      <c r="I10" s="95">
        <v>54300</v>
      </c>
      <c r="J10" s="95">
        <v>47300</v>
      </c>
      <c r="K10" s="95">
        <v>21161</v>
      </c>
      <c r="L10" s="95">
        <v>26139</v>
      </c>
      <c r="M10" s="95">
        <v>0</v>
      </c>
      <c r="N10" s="95">
        <v>7000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122">
        <v>0</v>
      </c>
      <c r="U10" s="122"/>
      <c r="V10" s="95">
        <v>0</v>
      </c>
      <c r="W10" s="95">
        <v>0</v>
      </c>
    </row>
    <row r="11" spans="1:23" ht="12.75" customHeight="1">
      <c r="A11" s="123"/>
      <c r="B11" s="123"/>
      <c r="C11" s="123"/>
      <c r="D11" s="120"/>
      <c r="E11" s="120"/>
      <c r="F11" s="120" t="s">
        <v>14</v>
      </c>
      <c r="G11" s="120"/>
      <c r="H11" s="95">
        <v>-15000</v>
      </c>
      <c r="I11" s="95">
        <v>-15000</v>
      </c>
      <c r="J11" s="95">
        <v>-15000</v>
      </c>
      <c r="K11" s="95">
        <v>0</v>
      </c>
      <c r="L11" s="95">
        <v>-15000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122">
        <v>0</v>
      </c>
      <c r="U11" s="122"/>
      <c r="V11" s="95">
        <v>0</v>
      </c>
      <c r="W11" s="95">
        <v>0</v>
      </c>
    </row>
    <row r="12" spans="1:23" ht="12.75" customHeight="1">
      <c r="A12" s="123"/>
      <c r="B12" s="123"/>
      <c r="C12" s="123"/>
      <c r="D12" s="120"/>
      <c r="E12" s="120"/>
      <c r="F12" s="120" t="s">
        <v>15</v>
      </c>
      <c r="G12" s="120"/>
      <c r="H12" s="95">
        <v>15000</v>
      </c>
      <c r="I12" s="95">
        <v>15000</v>
      </c>
      <c r="J12" s="95">
        <v>0</v>
      </c>
      <c r="K12" s="95">
        <v>0</v>
      </c>
      <c r="L12" s="95">
        <v>0</v>
      </c>
      <c r="M12" s="95">
        <v>0</v>
      </c>
      <c r="N12" s="95">
        <v>15000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122">
        <v>0</v>
      </c>
      <c r="U12" s="122"/>
      <c r="V12" s="95">
        <v>0</v>
      </c>
      <c r="W12" s="95">
        <v>0</v>
      </c>
    </row>
    <row r="13" spans="1:23" ht="12.75" customHeight="1">
      <c r="A13" s="123"/>
      <c r="B13" s="123"/>
      <c r="C13" s="123"/>
      <c r="D13" s="120"/>
      <c r="E13" s="120"/>
      <c r="F13" s="120" t="s">
        <v>16</v>
      </c>
      <c r="G13" s="120"/>
      <c r="H13" s="95">
        <v>54300</v>
      </c>
      <c r="I13" s="95">
        <v>54300</v>
      </c>
      <c r="J13" s="95">
        <v>32300</v>
      </c>
      <c r="K13" s="95">
        <v>21161</v>
      </c>
      <c r="L13" s="95">
        <v>11139</v>
      </c>
      <c r="M13" s="95">
        <v>0</v>
      </c>
      <c r="N13" s="95">
        <v>22000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122">
        <v>0</v>
      </c>
      <c r="U13" s="122"/>
      <c r="V13" s="95">
        <v>0</v>
      </c>
      <c r="W13" s="95">
        <v>0</v>
      </c>
    </row>
    <row r="14" spans="1:23" ht="12.75" customHeight="1">
      <c r="A14" s="123" t="s">
        <v>46</v>
      </c>
      <c r="B14" s="123" t="s">
        <v>147</v>
      </c>
      <c r="C14" s="123" t="s">
        <v>46</v>
      </c>
      <c r="D14" s="120" t="s">
        <v>148</v>
      </c>
      <c r="E14" s="120"/>
      <c r="F14" s="120" t="s">
        <v>13</v>
      </c>
      <c r="G14" s="120"/>
      <c r="H14" s="95">
        <v>54300</v>
      </c>
      <c r="I14" s="95">
        <v>54300</v>
      </c>
      <c r="J14" s="95">
        <v>47300</v>
      </c>
      <c r="K14" s="95">
        <v>21161</v>
      </c>
      <c r="L14" s="95">
        <v>26139</v>
      </c>
      <c r="M14" s="95">
        <v>0</v>
      </c>
      <c r="N14" s="95">
        <v>7000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122">
        <v>0</v>
      </c>
      <c r="U14" s="122"/>
      <c r="V14" s="95">
        <v>0</v>
      </c>
      <c r="W14" s="95">
        <v>0</v>
      </c>
    </row>
    <row r="15" spans="1:23" ht="12.75" customHeight="1">
      <c r="A15" s="123"/>
      <c r="B15" s="123"/>
      <c r="C15" s="123"/>
      <c r="D15" s="120"/>
      <c r="E15" s="120"/>
      <c r="F15" s="120" t="s">
        <v>14</v>
      </c>
      <c r="G15" s="120"/>
      <c r="H15" s="95">
        <v>-15000</v>
      </c>
      <c r="I15" s="95">
        <v>-15000</v>
      </c>
      <c r="J15" s="95">
        <v>-15000</v>
      </c>
      <c r="K15" s="95">
        <v>0</v>
      </c>
      <c r="L15" s="95">
        <v>-15000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122">
        <v>0</v>
      </c>
      <c r="U15" s="122"/>
      <c r="V15" s="95">
        <v>0</v>
      </c>
      <c r="W15" s="95">
        <v>0</v>
      </c>
    </row>
    <row r="16" spans="1:23" ht="12.75" customHeight="1">
      <c r="A16" s="123"/>
      <c r="B16" s="123"/>
      <c r="C16" s="123"/>
      <c r="D16" s="120"/>
      <c r="E16" s="120"/>
      <c r="F16" s="120" t="s">
        <v>15</v>
      </c>
      <c r="G16" s="120"/>
      <c r="H16" s="95">
        <v>15000</v>
      </c>
      <c r="I16" s="95">
        <v>15000</v>
      </c>
      <c r="J16" s="95">
        <v>0</v>
      </c>
      <c r="K16" s="95">
        <v>0</v>
      </c>
      <c r="L16" s="95">
        <v>0</v>
      </c>
      <c r="M16" s="95">
        <v>0</v>
      </c>
      <c r="N16" s="95">
        <v>15000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122">
        <v>0</v>
      </c>
      <c r="U16" s="122"/>
      <c r="V16" s="95">
        <v>0</v>
      </c>
      <c r="W16" s="95">
        <v>0</v>
      </c>
    </row>
    <row r="17" spans="1:23" ht="12.75" customHeight="1">
      <c r="A17" s="123"/>
      <c r="B17" s="123"/>
      <c r="C17" s="123"/>
      <c r="D17" s="120"/>
      <c r="E17" s="120"/>
      <c r="F17" s="120" t="s">
        <v>16</v>
      </c>
      <c r="G17" s="120"/>
      <c r="H17" s="95">
        <v>54300</v>
      </c>
      <c r="I17" s="95">
        <v>54300</v>
      </c>
      <c r="J17" s="95">
        <v>32300</v>
      </c>
      <c r="K17" s="95">
        <v>21161</v>
      </c>
      <c r="L17" s="95">
        <v>11139</v>
      </c>
      <c r="M17" s="95">
        <v>0</v>
      </c>
      <c r="N17" s="95">
        <v>22000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122">
        <v>0</v>
      </c>
      <c r="U17" s="122"/>
      <c r="V17" s="95">
        <v>0</v>
      </c>
      <c r="W17" s="95">
        <v>0</v>
      </c>
    </row>
    <row r="18" spans="1:23" ht="12.75" customHeight="1">
      <c r="A18" s="123" t="s">
        <v>116</v>
      </c>
      <c r="B18" s="123" t="s">
        <v>46</v>
      </c>
      <c r="C18" s="123" t="s">
        <v>46</v>
      </c>
      <c r="D18" s="120" t="s">
        <v>117</v>
      </c>
      <c r="E18" s="120"/>
      <c r="F18" s="120" t="s">
        <v>13</v>
      </c>
      <c r="G18" s="120"/>
      <c r="H18" s="95">
        <v>5814044</v>
      </c>
      <c r="I18" s="95">
        <v>5754044</v>
      </c>
      <c r="J18" s="95">
        <v>5559444</v>
      </c>
      <c r="K18" s="95">
        <v>5046271</v>
      </c>
      <c r="L18" s="95">
        <v>513173</v>
      </c>
      <c r="M18" s="95">
        <v>0</v>
      </c>
      <c r="N18" s="95">
        <v>194600</v>
      </c>
      <c r="O18" s="95">
        <v>0</v>
      </c>
      <c r="P18" s="95">
        <v>0</v>
      </c>
      <c r="Q18" s="95">
        <v>0</v>
      </c>
      <c r="R18" s="95">
        <v>60000</v>
      </c>
      <c r="S18" s="95">
        <v>60000</v>
      </c>
      <c r="T18" s="122">
        <v>0</v>
      </c>
      <c r="U18" s="122"/>
      <c r="V18" s="95">
        <v>0</v>
      </c>
      <c r="W18" s="95">
        <v>0</v>
      </c>
    </row>
    <row r="19" spans="1:23" ht="12.75" customHeight="1">
      <c r="A19" s="123"/>
      <c r="B19" s="123"/>
      <c r="C19" s="123"/>
      <c r="D19" s="120"/>
      <c r="E19" s="120"/>
      <c r="F19" s="120" t="s">
        <v>14</v>
      </c>
      <c r="G19" s="120"/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122">
        <v>0</v>
      </c>
      <c r="U19" s="122"/>
      <c r="V19" s="95">
        <v>0</v>
      </c>
      <c r="W19" s="95">
        <v>0</v>
      </c>
    </row>
    <row r="20" spans="1:23" ht="12.75" customHeight="1">
      <c r="A20" s="123"/>
      <c r="B20" s="123"/>
      <c r="C20" s="123"/>
      <c r="D20" s="120"/>
      <c r="E20" s="120"/>
      <c r="F20" s="120" t="s">
        <v>15</v>
      </c>
      <c r="G20" s="120"/>
      <c r="H20" s="95">
        <v>57000</v>
      </c>
      <c r="I20" s="95">
        <v>57000</v>
      </c>
      <c r="J20" s="95">
        <v>57000</v>
      </c>
      <c r="K20" s="95">
        <v>25000</v>
      </c>
      <c r="L20" s="95">
        <v>32000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22">
        <v>0</v>
      </c>
      <c r="U20" s="122"/>
      <c r="V20" s="95">
        <v>0</v>
      </c>
      <c r="W20" s="95">
        <v>0</v>
      </c>
    </row>
    <row r="21" spans="1:23" ht="12.75" customHeight="1">
      <c r="A21" s="123"/>
      <c r="B21" s="123"/>
      <c r="C21" s="123"/>
      <c r="D21" s="120"/>
      <c r="E21" s="120"/>
      <c r="F21" s="120" t="s">
        <v>16</v>
      </c>
      <c r="G21" s="120"/>
      <c r="H21" s="95">
        <v>5871044</v>
      </c>
      <c r="I21" s="95">
        <v>5811044</v>
      </c>
      <c r="J21" s="95">
        <v>5616444</v>
      </c>
      <c r="K21" s="95">
        <v>5071271</v>
      </c>
      <c r="L21" s="95">
        <v>545173</v>
      </c>
      <c r="M21" s="95">
        <v>0</v>
      </c>
      <c r="N21" s="95">
        <v>194600</v>
      </c>
      <c r="O21" s="95">
        <v>0</v>
      </c>
      <c r="P21" s="95">
        <v>0</v>
      </c>
      <c r="Q21" s="95">
        <v>0</v>
      </c>
      <c r="R21" s="95">
        <v>60000</v>
      </c>
      <c r="S21" s="95">
        <v>60000</v>
      </c>
      <c r="T21" s="122">
        <v>0</v>
      </c>
      <c r="U21" s="122"/>
      <c r="V21" s="95">
        <v>0</v>
      </c>
      <c r="W21" s="95">
        <v>0</v>
      </c>
    </row>
    <row r="22" spans="1:23" ht="12.75" customHeight="1">
      <c r="A22" s="123" t="s">
        <v>46</v>
      </c>
      <c r="B22" s="123" t="s">
        <v>121</v>
      </c>
      <c r="C22" s="123" t="s">
        <v>46</v>
      </c>
      <c r="D22" s="120" t="s">
        <v>122</v>
      </c>
      <c r="E22" s="120"/>
      <c r="F22" s="120" t="s">
        <v>13</v>
      </c>
      <c r="G22" s="120"/>
      <c r="H22" s="95">
        <v>5519044</v>
      </c>
      <c r="I22" s="95">
        <v>5519044</v>
      </c>
      <c r="J22" s="95">
        <v>5334444</v>
      </c>
      <c r="K22" s="95">
        <v>5046271</v>
      </c>
      <c r="L22" s="95">
        <v>288173</v>
      </c>
      <c r="M22" s="95">
        <v>0</v>
      </c>
      <c r="N22" s="95">
        <v>184600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122">
        <v>0</v>
      </c>
      <c r="U22" s="122"/>
      <c r="V22" s="95">
        <v>0</v>
      </c>
      <c r="W22" s="95">
        <v>0</v>
      </c>
    </row>
    <row r="23" spans="1:23" ht="12.75" customHeight="1">
      <c r="A23" s="123"/>
      <c r="B23" s="123"/>
      <c r="C23" s="123"/>
      <c r="D23" s="120"/>
      <c r="E23" s="120"/>
      <c r="F23" s="120" t="s">
        <v>14</v>
      </c>
      <c r="G23" s="120"/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122">
        <v>0</v>
      </c>
      <c r="U23" s="122"/>
      <c r="V23" s="95">
        <v>0</v>
      </c>
      <c r="W23" s="95">
        <v>0</v>
      </c>
    </row>
    <row r="24" spans="1:23" ht="12.75" customHeight="1">
      <c r="A24" s="123"/>
      <c r="B24" s="123"/>
      <c r="C24" s="123"/>
      <c r="D24" s="120"/>
      <c r="E24" s="120"/>
      <c r="F24" s="120" t="s">
        <v>15</v>
      </c>
      <c r="G24" s="120"/>
      <c r="H24" s="95">
        <v>57000</v>
      </c>
      <c r="I24" s="95">
        <v>57000</v>
      </c>
      <c r="J24" s="95">
        <v>57000</v>
      </c>
      <c r="K24" s="95">
        <v>25000</v>
      </c>
      <c r="L24" s="95">
        <v>32000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122">
        <v>0</v>
      </c>
      <c r="U24" s="122"/>
      <c r="V24" s="95">
        <v>0</v>
      </c>
      <c r="W24" s="95">
        <v>0</v>
      </c>
    </row>
    <row r="25" spans="1:23" ht="12.75" customHeight="1">
      <c r="A25" s="123"/>
      <c r="B25" s="123"/>
      <c r="C25" s="123"/>
      <c r="D25" s="120"/>
      <c r="E25" s="120"/>
      <c r="F25" s="120" t="s">
        <v>16</v>
      </c>
      <c r="G25" s="120"/>
      <c r="H25" s="95">
        <v>5576044</v>
      </c>
      <c r="I25" s="95">
        <v>5576044</v>
      </c>
      <c r="J25" s="95">
        <v>5391444</v>
      </c>
      <c r="K25" s="95">
        <v>5071271</v>
      </c>
      <c r="L25" s="95">
        <v>320173</v>
      </c>
      <c r="M25" s="95">
        <v>0</v>
      </c>
      <c r="N25" s="95">
        <v>184600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122">
        <v>0</v>
      </c>
      <c r="U25" s="122"/>
      <c r="V25" s="95">
        <v>0</v>
      </c>
      <c r="W25" s="95">
        <v>0</v>
      </c>
    </row>
    <row r="26" spans="1:23" ht="12.75" customHeight="1">
      <c r="A26" s="123" t="s">
        <v>77</v>
      </c>
      <c r="B26" s="123" t="s">
        <v>46</v>
      </c>
      <c r="C26" s="123" t="s">
        <v>46</v>
      </c>
      <c r="D26" s="120" t="s">
        <v>78</v>
      </c>
      <c r="E26" s="120"/>
      <c r="F26" s="120" t="s">
        <v>13</v>
      </c>
      <c r="G26" s="120"/>
      <c r="H26" s="95">
        <v>30996839</v>
      </c>
      <c r="I26" s="95">
        <v>30861539</v>
      </c>
      <c r="J26" s="95">
        <v>27731066</v>
      </c>
      <c r="K26" s="95">
        <v>24611229</v>
      </c>
      <c r="L26" s="95">
        <v>3119837</v>
      </c>
      <c r="M26" s="95">
        <v>2553272</v>
      </c>
      <c r="N26" s="95">
        <v>577201</v>
      </c>
      <c r="O26" s="95">
        <v>0</v>
      </c>
      <c r="P26" s="95">
        <v>0</v>
      </c>
      <c r="Q26" s="95">
        <v>0</v>
      </c>
      <c r="R26" s="95">
        <v>135300</v>
      </c>
      <c r="S26" s="95">
        <v>135300</v>
      </c>
      <c r="T26" s="122">
        <v>0</v>
      </c>
      <c r="U26" s="122"/>
      <c r="V26" s="95">
        <v>0</v>
      </c>
      <c r="W26" s="95">
        <v>0</v>
      </c>
    </row>
    <row r="27" spans="1:23" ht="12.75" customHeight="1">
      <c r="A27" s="123"/>
      <c r="B27" s="123"/>
      <c r="C27" s="123"/>
      <c r="D27" s="120"/>
      <c r="E27" s="120"/>
      <c r="F27" s="120" t="s">
        <v>14</v>
      </c>
      <c r="G27" s="120"/>
      <c r="H27" s="95">
        <v>-6300</v>
      </c>
      <c r="I27" s="95">
        <v>-6300</v>
      </c>
      <c r="J27" s="95">
        <v>-6000</v>
      </c>
      <c r="K27" s="95">
        <v>0</v>
      </c>
      <c r="L27" s="95">
        <v>-6000</v>
      </c>
      <c r="M27" s="95">
        <v>0</v>
      </c>
      <c r="N27" s="95">
        <v>-300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122">
        <v>0</v>
      </c>
      <c r="U27" s="122"/>
      <c r="V27" s="95">
        <v>0</v>
      </c>
      <c r="W27" s="95">
        <v>0</v>
      </c>
    </row>
    <row r="28" spans="1:23" ht="12.75" customHeight="1">
      <c r="A28" s="123"/>
      <c r="B28" s="123"/>
      <c r="C28" s="123"/>
      <c r="D28" s="120"/>
      <c r="E28" s="120"/>
      <c r="F28" s="120" t="s">
        <v>15</v>
      </c>
      <c r="G28" s="120"/>
      <c r="H28" s="95">
        <v>77097</v>
      </c>
      <c r="I28" s="95">
        <v>77097</v>
      </c>
      <c r="J28" s="95">
        <v>75319</v>
      </c>
      <c r="K28" s="95">
        <v>6300</v>
      </c>
      <c r="L28" s="95">
        <v>69019</v>
      </c>
      <c r="M28" s="95">
        <v>1778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122">
        <v>0</v>
      </c>
      <c r="U28" s="122"/>
      <c r="V28" s="95">
        <v>0</v>
      </c>
      <c r="W28" s="95">
        <v>0</v>
      </c>
    </row>
    <row r="29" spans="1:23" ht="12.75" customHeight="1">
      <c r="A29" s="123"/>
      <c r="B29" s="123"/>
      <c r="C29" s="123"/>
      <c r="D29" s="120"/>
      <c r="E29" s="120"/>
      <c r="F29" s="120" t="s">
        <v>16</v>
      </c>
      <c r="G29" s="120"/>
      <c r="H29" s="95">
        <v>31067636</v>
      </c>
      <c r="I29" s="95">
        <v>30932336</v>
      </c>
      <c r="J29" s="95">
        <v>27800385</v>
      </c>
      <c r="K29" s="95">
        <v>24617529</v>
      </c>
      <c r="L29" s="95">
        <v>3182856</v>
      </c>
      <c r="M29" s="95">
        <v>2555050</v>
      </c>
      <c r="N29" s="95">
        <v>576901</v>
      </c>
      <c r="O29" s="95">
        <v>0</v>
      </c>
      <c r="P29" s="95">
        <v>0</v>
      </c>
      <c r="Q29" s="95">
        <v>0</v>
      </c>
      <c r="R29" s="95">
        <v>135300</v>
      </c>
      <c r="S29" s="95">
        <v>135300</v>
      </c>
      <c r="T29" s="122">
        <v>0</v>
      </c>
      <c r="U29" s="122"/>
      <c r="V29" s="95">
        <v>0</v>
      </c>
      <c r="W29" s="95">
        <v>0</v>
      </c>
    </row>
    <row r="30" spans="1:23" ht="12.75" customHeight="1">
      <c r="A30" s="123" t="s">
        <v>46</v>
      </c>
      <c r="B30" s="123" t="s">
        <v>149</v>
      </c>
      <c r="C30" s="123" t="s">
        <v>46</v>
      </c>
      <c r="D30" s="120" t="s">
        <v>150</v>
      </c>
      <c r="E30" s="120"/>
      <c r="F30" s="120" t="s">
        <v>13</v>
      </c>
      <c r="G30" s="120"/>
      <c r="H30" s="95">
        <v>4099104</v>
      </c>
      <c r="I30" s="95">
        <v>4099104</v>
      </c>
      <c r="J30" s="95">
        <v>3895483</v>
      </c>
      <c r="K30" s="95">
        <v>3724062</v>
      </c>
      <c r="L30" s="95">
        <v>171421</v>
      </c>
      <c r="M30" s="95">
        <v>0</v>
      </c>
      <c r="N30" s="95">
        <v>203621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122">
        <v>0</v>
      </c>
      <c r="U30" s="122"/>
      <c r="V30" s="95">
        <v>0</v>
      </c>
      <c r="W30" s="95">
        <v>0</v>
      </c>
    </row>
    <row r="31" spans="1:23" ht="12.75" customHeight="1">
      <c r="A31" s="123"/>
      <c r="B31" s="123"/>
      <c r="C31" s="123"/>
      <c r="D31" s="120"/>
      <c r="E31" s="120"/>
      <c r="F31" s="120" t="s">
        <v>14</v>
      </c>
      <c r="G31" s="120"/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122">
        <v>0</v>
      </c>
      <c r="U31" s="122"/>
      <c r="V31" s="95">
        <v>0</v>
      </c>
      <c r="W31" s="95">
        <v>0</v>
      </c>
    </row>
    <row r="32" spans="1:23" ht="12.75" customHeight="1">
      <c r="A32" s="123"/>
      <c r="B32" s="123"/>
      <c r="C32" s="123"/>
      <c r="D32" s="120"/>
      <c r="E32" s="120"/>
      <c r="F32" s="120" t="s">
        <v>15</v>
      </c>
      <c r="G32" s="120"/>
      <c r="H32" s="95">
        <v>6688</v>
      </c>
      <c r="I32" s="95">
        <v>6688</v>
      </c>
      <c r="J32" s="95">
        <v>6688</v>
      </c>
      <c r="K32" s="95">
        <v>0</v>
      </c>
      <c r="L32" s="95">
        <v>6688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122">
        <v>0</v>
      </c>
      <c r="U32" s="122"/>
      <c r="V32" s="95">
        <v>0</v>
      </c>
      <c r="W32" s="95">
        <v>0</v>
      </c>
    </row>
    <row r="33" spans="1:23" ht="12.75" customHeight="1">
      <c r="A33" s="123"/>
      <c r="B33" s="123"/>
      <c r="C33" s="123"/>
      <c r="D33" s="120"/>
      <c r="E33" s="120"/>
      <c r="F33" s="120" t="s">
        <v>16</v>
      </c>
      <c r="G33" s="120"/>
      <c r="H33" s="95">
        <v>4105792</v>
      </c>
      <c r="I33" s="95">
        <v>4105792</v>
      </c>
      <c r="J33" s="95">
        <v>3902171</v>
      </c>
      <c r="K33" s="95">
        <v>3724062</v>
      </c>
      <c r="L33" s="95">
        <v>178109</v>
      </c>
      <c r="M33" s="95">
        <v>0</v>
      </c>
      <c r="N33" s="95">
        <v>203621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122">
        <v>0</v>
      </c>
      <c r="U33" s="122"/>
      <c r="V33" s="95">
        <v>0</v>
      </c>
      <c r="W33" s="95">
        <v>0</v>
      </c>
    </row>
    <row r="34" spans="1:23" ht="12.75" customHeight="1">
      <c r="A34" s="123" t="s">
        <v>46</v>
      </c>
      <c r="B34" s="123" t="s">
        <v>87</v>
      </c>
      <c r="C34" s="123" t="s">
        <v>46</v>
      </c>
      <c r="D34" s="120" t="s">
        <v>88</v>
      </c>
      <c r="E34" s="120"/>
      <c r="F34" s="120" t="s">
        <v>13</v>
      </c>
      <c r="G34" s="120"/>
      <c r="H34" s="95">
        <v>12800002</v>
      </c>
      <c r="I34" s="95">
        <v>12800002</v>
      </c>
      <c r="J34" s="95">
        <v>11308230</v>
      </c>
      <c r="K34" s="95">
        <v>9928732</v>
      </c>
      <c r="L34" s="95">
        <v>1379498</v>
      </c>
      <c r="M34" s="95">
        <v>1389272</v>
      </c>
      <c r="N34" s="95">
        <v>102500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122">
        <v>0</v>
      </c>
      <c r="U34" s="122"/>
      <c r="V34" s="95">
        <v>0</v>
      </c>
      <c r="W34" s="95">
        <v>0</v>
      </c>
    </row>
    <row r="35" spans="1:23" ht="12.75" customHeight="1">
      <c r="A35" s="123"/>
      <c r="B35" s="123"/>
      <c r="C35" s="123"/>
      <c r="D35" s="120"/>
      <c r="E35" s="120"/>
      <c r="F35" s="120" t="s">
        <v>14</v>
      </c>
      <c r="G35" s="120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22">
        <v>0</v>
      </c>
      <c r="U35" s="122"/>
      <c r="V35" s="95">
        <v>0</v>
      </c>
      <c r="W35" s="95">
        <v>0</v>
      </c>
    </row>
    <row r="36" spans="1:23" ht="12.75" customHeight="1">
      <c r="A36" s="123"/>
      <c r="B36" s="123"/>
      <c r="C36" s="123"/>
      <c r="D36" s="120"/>
      <c r="E36" s="120"/>
      <c r="F36" s="120" t="s">
        <v>15</v>
      </c>
      <c r="G36" s="120"/>
      <c r="H36" s="95">
        <v>60470</v>
      </c>
      <c r="I36" s="95">
        <v>60470</v>
      </c>
      <c r="J36" s="95">
        <v>58692</v>
      </c>
      <c r="K36" s="95">
        <v>0</v>
      </c>
      <c r="L36" s="95">
        <v>58692</v>
      </c>
      <c r="M36" s="95">
        <v>1778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122">
        <v>0</v>
      </c>
      <c r="U36" s="122"/>
      <c r="V36" s="95">
        <v>0</v>
      </c>
      <c r="W36" s="95">
        <v>0</v>
      </c>
    </row>
    <row r="37" spans="1:23" ht="12.75" customHeight="1">
      <c r="A37" s="123"/>
      <c r="B37" s="123"/>
      <c r="C37" s="123"/>
      <c r="D37" s="120"/>
      <c r="E37" s="120"/>
      <c r="F37" s="120" t="s">
        <v>16</v>
      </c>
      <c r="G37" s="120"/>
      <c r="H37" s="95">
        <v>12860472</v>
      </c>
      <c r="I37" s="95">
        <v>12860472</v>
      </c>
      <c r="J37" s="95">
        <v>11366922</v>
      </c>
      <c r="K37" s="95">
        <v>9928732</v>
      </c>
      <c r="L37" s="95">
        <v>1438190</v>
      </c>
      <c r="M37" s="95">
        <v>1391050</v>
      </c>
      <c r="N37" s="95">
        <v>102500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122">
        <v>0</v>
      </c>
      <c r="U37" s="122"/>
      <c r="V37" s="95">
        <v>0</v>
      </c>
      <c r="W37" s="95">
        <v>0</v>
      </c>
    </row>
    <row r="38" spans="1:23" ht="12.75" customHeight="1">
      <c r="A38" s="123" t="s">
        <v>46</v>
      </c>
      <c r="B38" s="123" t="s">
        <v>89</v>
      </c>
      <c r="C38" s="123" t="s">
        <v>46</v>
      </c>
      <c r="D38" s="120" t="s">
        <v>90</v>
      </c>
      <c r="E38" s="120"/>
      <c r="F38" s="120" t="s">
        <v>13</v>
      </c>
      <c r="G38" s="120"/>
      <c r="H38" s="95">
        <v>2028552</v>
      </c>
      <c r="I38" s="95">
        <v>2028552</v>
      </c>
      <c r="J38" s="95">
        <v>1982292</v>
      </c>
      <c r="K38" s="95">
        <v>1592140</v>
      </c>
      <c r="L38" s="95">
        <v>390152</v>
      </c>
      <c r="M38" s="95">
        <v>0</v>
      </c>
      <c r="N38" s="95">
        <v>46260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122">
        <v>0</v>
      </c>
      <c r="U38" s="122"/>
      <c r="V38" s="95">
        <v>0</v>
      </c>
      <c r="W38" s="95">
        <v>0</v>
      </c>
    </row>
    <row r="39" spans="1:23" ht="12.75" customHeight="1">
      <c r="A39" s="123"/>
      <c r="B39" s="123"/>
      <c r="C39" s="123"/>
      <c r="D39" s="120"/>
      <c r="E39" s="120"/>
      <c r="F39" s="120" t="s">
        <v>14</v>
      </c>
      <c r="G39" s="120"/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122">
        <v>0</v>
      </c>
      <c r="U39" s="122"/>
      <c r="V39" s="95">
        <v>0</v>
      </c>
      <c r="W39" s="95">
        <v>0</v>
      </c>
    </row>
    <row r="40" spans="1:23" ht="12.75" customHeight="1">
      <c r="A40" s="123"/>
      <c r="B40" s="123"/>
      <c r="C40" s="123"/>
      <c r="D40" s="120"/>
      <c r="E40" s="120"/>
      <c r="F40" s="120" t="s">
        <v>15</v>
      </c>
      <c r="G40" s="120"/>
      <c r="H40" s="95">
        <v>851</v>
      </c>
      <c r="I40" s="95">
        <v>851</v>
      </c>
      <c r="J40" s="95">
        <v>851</v>
      </c>
      <c r="K40" s="95">
        <v>0</v>
      </c>
      <c r="L40" s="95">
        <v>851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22">
        <v>0</v>
      </c>
      <c r="U40" s="122"/>
      <c r="V40" s="95">
        <v>0</v>
      </c>
      <c r="W40" s="95">
        <v>0</v>
      </c>
    </row>
    <row r="41" spans="1:23" ht="12.75" customHeight="1">
      <c r="A41" s="123"/>
      <c r="B41" s="123"/>
      <c r="C41" s="123"/>
      <c r="D41" s="120"/>
      <c r="E41" s="120"/>
      <c r="F41" s="120" t="s">
        <v>16</v>
      </c>
      <c r="G41" s="120"/>
      <c r="H41" s="95">
        <v>2029403</v>
      </c>
      <c r="I41" s="95">
        <v>2029403</v>
      </c>
      <c r="J41" s="95">
        <v>1983143</v>
      </c>
      <c r="K41" s="95">
        <v>1592140</v>
      </c>
      <c r="L41" s="95">
        <v>391003</v>
      </c>
      <c r="M41" s="95">
        <v>0</v>
      </c>
      <c r="N41" s="95">
        <v>46260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122">
        <v>0</v>
      </c>
      <c r="U41" s="122"/>
      <c r="V41" s="95">
        <v>0</v>
      </c>
      <c r="W41" s="95">
        <v>0</v>
      </c>
    </row>
    <row r="42" spans="1:23" ht="12.75" customHeight="1">
      <c r="A42" s="123" t="s">
        <v>46</v>
      </c>
      <c r="B42" s="123" t="s">
        <v>91</v>
      </c>
      <c r="C42" s="123" t="s">
        <v>46</v>
      </c>
      <c r="D42" s="120" t="s">
        <v>92</v>
      </c>
      <c r="E42" s="120"/>
      <c r="F42" s="120" t="s">
        <v>13</v>
      </c>
      <c r="G42" s="120"/>
      <c r="H42" s="95">
        <v>5684333</v>
      </c>
      <c r="I42" s="95">
        <v>5684333</v>
      </c>
      <c r="J42" s="95">
        <v>5586283</v>
      </c>
      <c r="K42" s="95">
        <v>5101050</v>
      </c>
      <c r="L42" s="95">
        <v>485233</v>
      </c>
      <c r="M42" s="95">
        <v>54000</v>
      </c>
      <c r="N42" s="95">
        <v>44050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122">
        <v>0</v>
      </c>
      <c r="U42" s="122"/>
      <c r="V42" s="95">
        <v>0</v>
      </c>
      <c r="W42" s="95">
        <v>0</v>
      </c>
    </row>
    <row r="43" spans="1:23" ht="12.75" customHeight="1">
      <c r="A43" s="123"/>
      <c r="B43" s="123"/>
      <c r="C43" s="123"/>
      <c r="D43" s="120"/>
      <c r="E43" s="120"/>
      <c r="F43" s="120" t="s">
        <v>14</v>
      </c>
      <c r="G43" s="120"/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122">
        <v>0</v>
      </c>
      <c r="U43" s="122"/>
      <c r="V43" s="95">
        <v>0</v>
      </c>
      <c r="W43" s="95">
        <v>0</v>
      </c>
    </row>
    <row r="44" spans="1:23" ht="12.75" customHeight="1">
      <c r="A44" s="123"/>
      <c r="B44" s="123"/>
      <c r="C44" s="123"/>
      <c r="D44" s="120"/>
      <c r="E44" s="120"/>
      <c r="F44" s="120" t="s">
        <v>15</v>
      </c>
      <c r="G44" s="120"/>
      <c r="H44" s="95">
        <v>2788</v>
      </c>
      <c r="I44" s="95">
        <v>2788</v>
      </c>
      <c r="J44" s="95">
        <v>2788</v>
      </c>
      <c r="K44" s="95">
        <v>0</v>
      </c>
      <c r="L44" s="95">
        <v>2788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122">
        <v>0</v>
      </c>
      <c r="U44" s="122"/>
      <c r="V44" s="95">
        <v>0</v>
      </c>
      <c r="W44" s="95">
        <v>0</v>
      </c>
    </row>
    <row r="45" spans="1:23" ht="12.75" customHeight="1">
      <c r="A45" s="123"/>
      <c r="B45" s="123"/>
      <c r="C45" s="123"/>
      <c r="D45" s="120"/>
      <c r="E45" s="120"/>
      <c r="F45" s="120" t="s">
        <v>16</v>
      </c>
      <c r="G45" s="120"/>
      <c r="H45" s="95">
        <v>5687121</v>
      </c>
      <c r="I45" s="95">
        <v>5687121</v>
      </c>
      <c r="J45" s="95">
        <v>5589071</v>
      </c>
      <c r="K45" s="95">
        <v>5101050</v>
      </c>
      <c r="L45" s="95">
        <v>488021</v>
      </c>
      <c r="M45" s="95">
        <v>54000</v>
      </c>
      <c r="N45" s="95">
        <v>44050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22">
        <v>0</v>
      </c>
      <c r="U45" s="122"/>
      <c r="V45" s="95">
        <v>0</v>
      </c>
      <c r="W45" s="95">
        <v>0</v>
      </c>
    </row>
    <row r="46" spans="1:23" ht="12.75" customHeight="1">
      <c r="A46" s="123" t="s">
        <v>46</v>
      </c>
      <c r="B46" s="123" t="s">
        <v>151</v>
      </c>
      <c r="C46" s="123" t="s">
        <v>46</v>
      </c>
      <c r="D46" s="120" t="s">
        <v>152</v>
      </c>
      <c r="E46" s="120"/>
      <c r="F46" s="120" t="s">
        <v>13</v>
      </c>
      <c r="G46" s="120"/>
      <c r="H46" s="95">
        <v>831410</v>
      </c>
      <c r="I46" s="95">
        <v>831410</v>
      </c>
      <c r="J46" s="95">
        <v>817940</v>
      </c>
      <c r="K46" s="95">
        <v>647030</v>
      </c>
      <c r="L46" s="95">
        <v>170910</v>
      </c>
      <c r="M46" s="95">
        <v>0</v>
      </c>
      <c r="N46" s="95">
        <v>13470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122">
        <v>0</v>
      </c>
      <c r="U46" s="122"/>
      <c r="V46" s="95">
        <v>0</v>
      </c>
      <c r="W46" s="95">
        <v>0</v>
      </c>
    </row>
    <row r="47" spans="1:23" ht="12.75" customHeight="1">
      <c r="A47" s="123"/>
      <c r="B47" s="123"/>
      <c r="C47" s="123"/>
      <c r="D47" s="120"/>
      <c r="E47" s="120"/>
      <c r="F47" s="120" t="s">
        <v>14</v>
      </c>
      <c r="G47" s="120"/>
      <c r="H47" s="95">
        <v>-6300</v>
      </c>
      <c r="I47" s="95">
        <v>-6300</v>
      </c>
      <c r="J47" s="95">
        <v>-6000</v>
      </c>
      <c r="K47" s="95">
        <v>0</v>
      </c>
      <c r="L47" s="95">
        <v>-6000</v>
      </c>
      <c r="M47" s="95">
        <v>0</v>
      </c>
      <c r="N47" s="95">
        <v>-300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122">
        <v>0</v>
      </c>
      <c r="U47" s="122"/>
      <c r="V47" s="95">
        <v>0</v>
      </c>
      <c r="W47" s="95">
        <v>0</v>
      </c>
    </row>
    <row r="48" spans="1:23" ht="12.75" customHeight="1">
      <c r="A48" s="123"/>
      <c r="B48" s="123"/>
      <c r="C48" s="123"/>
      <c r="D48" s="120"/>
      <c r="E48" s="120"/>
      <c r="F48" s="120" t="s">
        <v>15</v>
      </c>
      <c r="G48" s="120"/>
      <c r="H48" s="95">
        <v>6300</v>
      </c>
      <c r="I48" s="95">
        <v>6300</v>
      </c>
      <c r="J48" s="95">
        <v>6300</v>
      </c>
      <c r="K48" s="95">
        <v>6300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122">
        <v>0</v>
      </c>
      <c r="U48" s="122"/>
      <c r="V48" s="95">
        <v>0</v>
      </c>
      <c r="W48" s="95">
        <v>0</v>
      </c>
    </row>
    <row r="49" spans="1:23" ht="12.75" customHeight="1">
      <c r="A49" s="123"/>
      <c r="B49" s="123"/>
      <c r="C49" s="123"/>
      <c r="D49" s="120"/>
      <c r="E49" s="120"/>
      <c r="F49" s="120" t="s">
        <v>16</v>
      </c>
      <c r="G49" s="120"/>
      <c r="H49" s="95">
        <v>831410</v>
      </c>
      <c r="I49" s="95">
        <v>831410</v>
      </c>
      <c r="J49" s="95">
        <v>818240</v>
      </c>
      <c r="K49" s="95">
        <v>653330</v>
      </c>
      <c r="L49" s="95">
        <v>164910</v>
      </c>
      <c r="M49" s="95">
        <v>0</v>
      </c>
      <c r="N49" s="95">
        <v>13170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122">
        <v>0</v>
      </c>
      <c r="U49" s="122"/>
      <c r="V49" s="95">
        <v>0</v>
      </c>
      <c r="W49" s="95">
        <v>0</v>
      </c>
    </row>
    <row r="50" spans="1:23" ht="12.75" customHeight="1">
      <c r="A50" s="123" t="s">
        <v>82</v>
      </c>
      <c r="B50" s="123" t="s">
        <v>46</v>
      </c>
      <c r="C50" s="123" t="s">
        <v>46</v>
      </c>
      <c r="D50" s="120" t="s">
        <v>83</v>
      </c>
      <c r="E50" s="120"/>
      <c r="F50" s="120" t="s">
        <v>13</v>
      </c>
      <c r="G50" s="120"/>
      <c r="H50" s="95">
        <v>31287861.16</v>
      </c>
      <c r="I50" s="95">
        <v>31187861.16</v>
      </c>
      <c r="J50" s="95">
        <v>31119861.16</v>
      </c>
      <c r="K50" s="95">
        <v>23717664</v>
      </c>
      <c r="L50" s="95">
        <v>7402197.16</v>
      </c>
      <c r="M50" s="95">
        <v>0</v>
      </c>
      <c r="N50" s="95">
        <v>68000</v>
      </c>
      <c r="O50" s="95">
        <v>0</v>
      </c>
      <c r="P50" s="95">
        <v>0</v>
      </c>
      <c r="Q50" s="95">
        <v>0</v>
      </c>
      <c r="R50" s="95">
        <v>100000</v>
      </c>
      <c r="S50" s="95">
        <v>100000</v>
      </c>
      <c r="T50" s="122">
        <v>0</v>
      </c>
      <c r="U50" s="122"/>
      <c r="V50" s="95">
        <v>0</v>
      </c>
      <c r="W50" s="95">
        <v>0</v>
      </c>
    </row>
    <row r="51" spans="1:23" ht="12.75" customHeight="1">
      <c r="A51" s="123"/>
      <c r="B51" s="123"/>
      <c r="C51" s="123"/>
      <c r="D51" s="120"/>
      <c r="E51" s="120"/>
      <c r="F51" s="120" t="s">
        <v>14</v>
      </c>
      <c r="G51" s="120"/>
      <c r="H51" s="95">
        <v>-11110</v>
      </c>
      <c r="I51" s="95">
        <v>-11110</v>
      </c>
      <c r="J51" s="95">
        <v>-11110</v>
      </c>
      <c r="K51" s="95">
        <v>0</v>
      </c>
      <c r="L51" s="95">
        <v>-11110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122">
        <v>0</v>
      </c>
      <c r="U51" s="122"/>
      <c r="V51" s="95">
        <v>0</v>
      </c>
      <c r="W51" s="95">
        <v>0</v>
      </c>
    </row>
    <row r="52" spans="1:23" ht="12.75" customHeight="1">
      <c r="A52" s="123"/>
      <c r="B52" s="123"/>
      <c r="C52" s="123"/>
      <c r="D52" s="120"/>
      <c r="E52" s="120"/>
      <c r="F52" s="120" t="s">
        <v>15</v>
      </c>
      <c r="G52" s="120"/>
      <c r="H52" s="95">
        <v>11110</v>
      </c>
      <c r="I52" s="95">
        <v>11110</v>
      </c>
      <c r="J52" s="95">
        <v>11110</v>
      </c>
      <c r="K52" s="95">
        <v>11110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122">
        <v>0</v>
      </c>
      <c r="U52" s="122"/>
      <c r="V52" s="95">
        <v>0</v>
      </c>
      <c r="W52" s="95">
        <v>0</v>
      </c>
    </row>
    <row r="53" spans="1:23" ht="12.75" customHeight="1">
      <c r="A53" s="123"/>
      <c r="B53" s="123"/>
      <c r="C53" s="123"/>
      <c r="D53" s="120"/>
      <c r="E53" s="120"/>
      <c r="F53" s="120" t="s">
        <v>16</v>
      </c>
      <c r="G53" s="120"/>
      <c r="H53" s="95">
        <v>31287861.16</v>
      </c>
      <c r="I53" s="95">
        <v>31187861.16</v>
      </c>
      <c r="J53" s="95">
        <v>31119861.16</v>
      </c>
      <c r="K53" s="95">
        <v>23728774</v>
      </c>
      <c r="L53" s="95">
        <v>7391087.16</v>
      </c>
      <c r="M53" s="95">
        <v>0</v>
      </c>
      <c r="N53" s="95">
        <v>68000</v>
      </c>
      <c r="O53" s="95">
        <v>0</v>
      </c>
      <c r="P53" s="95">
        <v>0</v>
      </c>
      <c r="Q53" s="95">
        <v>0</v>
      </c>
      <c r="R53" s="95">
        <v>100000</v>
      </c>
      <c r="S53" s="95">
        <v>100000</v>
      </c>
      <c r="T53" s="122">
        <v>0</v>
      </c>
      <c r="U53" s="122"/>
      <c r="V53" s="95">
        <v>0</v>
      </c>
      <c r="W53" s="95">
        <v>0</v>
      </c>
    </row>
    <row r="54" spans="1:23" ht="12.75" customHeight="1">
      <c r="A54" s="123" t="s">
        <v>46</v>
      </c>
      <c r="B54" s="123" t="s">
        <v>153</v>
      </c>
      <c r="C54" s="123" t="s">
        <v>46</v>
      </c>
      <c r="D54" s="120" t="s">
        <v>154</v>
      </c>
      <c r="E54" s="120"/>
      <c r="F54" s="120" t="s">
        <v>13</v>
      </c>
      <c r="G54" s="120"/>
      <c r="H54" s="95">
        <v>740192</v>
      </c>
      <c r="I54" s="95">
        <v>740192</v>
      </c>
      <c r="J54" s="95">
        <v>740192</v>
      </c>
      <c r="K54" s="95">
        <v>393280</v>
      </c>
      <c r="L54" s="95">
        <v>346912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122">
        <v>0</v>
      </c>
      <c r="U54" s="122"/>
      <c r="V54" s="95">
        <v>0</v>
      </c>
      <c r="W54" s="95">
        <v>0</v>
      </c>
    </row>
    <row r="55" spans="1:23" ht="12.75" customHeight="1">
      <c r="A55" s="123"/>
      <c r="B55" s="123"/>
      <c r="C55" s="123"/>
      <c r="D55" s="120"/>
      <c r="E55" s="120"/>
      <c r="F55" s="120" t="s">
        <v>14</v>
      </c>
      <c r="G55" s="120"/>
      <c r="H55" s="95">
        <v>-11110</v>
      </c>
      <c r="I55" s="95">
        <v>-11110</v>
      </c>
      <c r="J55" s="95">
        <v>-11110</v>
      </c>
      <c r="K55" s="95">
        <v>0</v>
      </c>
      <c r="L55" s="95">
        <v>-11110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122">
        <v>0</v>
      </c>
      <c r="U55" s="122"/>
      <c r="V55" s="95">
        <v>0</v>
      </c>
      <c r="W55" s="95">
        <v>0</v>
      </c>
    </row>
    <row r="56" spans="1:23" ht="12.75" customHeight="1">
      <c r="A56" s="123"/>
      <c r="B56" s="123"/>
      <c r="C56" s="123"/>
      <c r="D56" s="120"/>
      <c r="E56" s="120"/>
      <c r="F56" s="120" t="s">
        <v>15</v>
      </c>
      <c r="G56" s="120"/>
      <c r="H56" s="95">
        <v>11110</v>
      </c>
      <c r="I56" s="95">
        <v>11110</v>
      </c>
      <c r="J56" s="95">
        <v>11110</v>
      </c>
      <c r="K56" s="95">
        <v>11110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122">
        <v>0</v>
      </c>
      <c r="U56" s="122"/>
      <c r="V56" s="95">
        <v>0</v>
      </c>
      <c r="W56" s="95">
        <v>0</v>
      </c>
    </row>
    <row r="57" spans="1:23" ht="12.75" customHeight="1">
      <c r="A57" s="123"/>
      <c r="B57" s="123"/>
      <c r="C57" s="123"/>
      <c r="D57" s="120"/>
      <c r="E57" s="120"/>
      <c r="F57" s="120" t="s">
        <v>16</v>
      </c>
      <c r="G57" s="120"/>
      <c r="H57" s="95">
        <v>740192</v>
      </c>
      <c r="I57" s="95">
        <v>740192</v>
      </c>
      <c r="J57" s="95">
        <v>740192</v>
      </c>
      <c r="K57" s="95">
        <v>404390</v>
      </c>
      <c r="L57" s="95">
        <v>335802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122">
        <v>0</v>
      </c>
      <c r="U57" s="122"/>
      <c r="V57" s="95">
        <v>0</v>
      </c>
      <c r="W57" s="95">
        <v>0</v>
      </c>
    </row>
    <row r="58" spans="1:23" ht="12.75">
      <c r="A58" s="123" t="s">
        <v>155</v>
      </c>
      <c r="B58" s="123" t="s">
        <v>46</v>
      </c>
      <c r="C58" s="123" t="s">
        <v>46</v>
      </c>
      <c r="D58" s="120" t="s">
        <v>156</v>
      </c>
      <c r="E58" s="120"/>
      <c r="F58" s="120" t="s">
        <v>13</v>
      </c>
      <c r="G58" s="120"/>
      <c r="H58" s="95">
        <v>9780389</v>
      </c>
      <c r="I58" s="95">
        <v>9657594</v>
      </c>
      <c r="J58" s="95">
        <v>9475086</v>
      </c>
      <c r="K58" s="95">
        <v>7614374</v>
      </c>
      <c r="L58" s="95">
        <v>1860712</v>
      </c>
      <c r="M58" s="95">
        <v>0</v>
      </c>
      <c r="N58" s="95">
        <v>182508</v>
      </c>
      <c r="O58" s="95">
        <v>0</v>
      </c>
      <c r="P58" s="95">
        <v>0</v>
      </c>
      <c r="Q58" s="95">
        <v>0</v>
      </c>
      <c r="R58" s="95">
        <v>122795</v>
      </c>
      <c r="S58" s="95">
        <v>122795</v>
      </c>
      <c r="T58" s="122">
        <v>0</v>
      </c>
      <c r="U58" s="122"/>
      <c r="V58" s="95">
        <v>0</v>
      </c>
      <c r="W58" s="95">
        <v>0</v>
      </c>
    </row>
    <row r="59" spans="1:23" ht="12.75">
      <c r="A59" s="123"/>
      <c r="B59" s="123"/>
      <c r="C59" s="123"/>
      <c r="D59" s="120"/>
      <c r="E59" s="120"/>
      <c r="F59" s="120" t="s">
        <v>14</v>
      </c>
      <c r="G59" s="120"/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122">
        <v>0</v>
      </c>
      <c r="U59" s="122"/>
      <c r="V59" s="95">
        <v>0</v>
      </c>
      <c r="W59" s="95">
        <v>0</v>
      </c>
    </row>
    <row r="60" spans="1:23" ht="12.75">
      <c r="A60" s="123"/>
      <c r="B60" s="123"/>
      <c r="C60" s="123"/>
      <c r="D60" s="120"/>
      <c r="E60" s="120"/>
      <c r="F60" s="120" t="s">
        <v>15</v>
      </c>
      <c r="G60" s="120"/>
      <c r="H60" s="95">
        <v>44496</v>
      </c>
      <c r="I60" s="95">
        <v>44496</v>
      </c>
      <c r="J60" s="95">
        <v>44496</v>
      </c>
      <c r="K60" s="95">
        <v>15126</v>
      </c>
      <c r="L60" s="95">
        <v>29370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122">
        <v>0</v>
      </c>
      <c r="U60" s="122"/>
      <c r="V60" s="95">
        <v>0</v>
      </c>
      <c r="W60" s="95">
        <v>0</v>
      </c>
    </row>
    <row r="61" spans="1:23" ht="12.75">
      <c r="A61" s="123"/>
      <c r="B61" s="123"/>
      <c r="C61" s="123"/>
      <c r="D61" s="120"/>
      <c r="E61" s="120"/>
      <c r="F61" s="120" t="s">
        <v>16</v>
      </c>
      <c r="G61" s="120"/>
      <c r="H61" s="95">
        <v>9824885</v>
      </c>
      <c r="I61" s="95">
        <v>9702090</v>
      </c>
      <c r="J61" s="95">
        <v>9519582</v>
      </c>
      <c r="K61" s="95">
        <v>7629500</v>
      </c>
      <c r="L61" s="95">
        <v>1890082</v>
      </c>
      <c r="M61" s="95">
        <v>0</v>
      </c>
      <c r="N61" s="95">
        <v>182508</v>
      </c>
      <c r="O61" s="95">
        <v>0</v>
      </c>
      <c r="P61" s="95">
        <v>0</v>
      </c>
      <c r="Q61" s="95">
        <v>0</v>
      </c>
      <c r="R61" s="95">
        <v>122795</v>
      </c>
      <c r="S61" s="95">
        <v>122795</v>
      </c>
      <c r="T61" s="122">
        <v>0</v>
      </c>
      <c r="U61" s="122"/>
      <c r="V61" s="95">
        <v>0</v>
      </c>
      <c r="W61" s="95">
        <v>0</v>
      </c>
    </row>
    <row r="62" spans="1:23" ht="12.75">
      <c r="A62" s="123" t="s">
        <v>46</v>
      </c>
      <c r="B62" s="123" t="s">
        <v>157</v>
      </c>
      <c r="C62" s="123" t="s">
        <v>46</v>
      </c>
      <c r="D62" s="120" t="s">
        <v>158</v>
      </c>
      <c r="E62" s="120"/>
      <c r="F62" s="120" t="s">
        <v>13</v>
      </c>
      <c r="G62" s="120"/>
      <c r="H62" s="95">
        <v>1345665</v>
      </c>
      <c r="I62" s="95">
        <v>1345665</v>
      </c>
      <c r="J62" s="95">
        <v>1321657</v>
      </c>
      <c r="K62" s="95">
        <v>1167909</v>
      </c>
      <c r="L62" s="95">
        <v>153748</v>
      </c>
      <c r="M62" s="95">
        <v>0</v>
      </c>
      <c r="N62" s="95">
        <v>24008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122">
        <v>0</v>
      </c>
      <c r="U62" s="122"/>
      <c r="V62" s="95">
        <v>0</v>
      </c>
      <c r="W62" s="95">
        <v>0</v>
      </c>
    </row>
    <row r="63" spans="1:23" ht="12.75">
      <c r="A63" s="123"/>
      <c r="B63" s="123"/>
      <c r="C63" s="123"/>
      <c r="D63" s="120"/>
      <c r="E63" s="120"/>
      <c r="F63" s="120" t="s">
        <v>14</v>
      </c>
      <c r="G63" s="120"/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122">
        <v>0</v>
      </c>
      <c r="U63" s="122"/>
      <c r="V63" s="95">
        <v>0</v>
      </c>
      <c r="W63" s="95">
        <v>0</v>
      </c>
    </row>
    <row r="64" spans="1:23" ht="12.75">
      <c r="A64" s="123"/>
      <c r="B64" s="123"/>
      <c r="C64" s="123"/>
      <c r="D64" s="120"/>
      <c r="E64" s="120"/>
      <c r="F64" s="120" t="s">
        <v>15</v>
      </c>
      <c r="G64" s="120"/>
      <c r="H64" s="95">
        <v>1500</v>
      </c>
      <c r="I64" s="95">
        <v>1500</v>
      </c>
      <c r="J64" s="95">
        <v>1500</v>
      </c>
      <c r="K64" s="95">
        <v>0</v>
      </c>
      <c r="L64" s="95">
        <v>1500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122">
        <v>0</v>
      </c>
      <c r="U64" s="122"/>
      <c r="V64" s="95">
        <v>0</v>
      </c>
      <c r="W64" s="95">
        <v>0</v>
      </c>
    </row>
    <row r="65" spans="1:23" ht="12.75">
      <c r="A65" s="123"/>
      <c r="B65" s="123"/>
      <c r="C65" s="123"/>
      <c r="D65" s="120"/>
      <c r="E65" s="120"/>
      <c r="F65" s="120" t="s">
        <v>16</v>
      </c>
      <c r="G65" s="120"/>
      <c r="H65" s="95">
        <v>1347165</v>
      </c>
      <c r="I65" s="95">
        <v>1347165</v>
      </c>
      <c r="J65" s="95">
        <v>1323157</v>
      </c>
      <c r="K65" s="95">
        <v>1167909</v>
      </c>
      <c r="L65" s="95">
        <v>155248</v>
      </c>
      <c r="M65" s="95">
        <v>0</v>
      </c>
      <c r="N65" s="95">
        <v>24008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122">
        <v>0</v>
      </c>
      <c r="U65" s="122"/>
      <c r="V65" s="95">
        <v>0</v>
      </c>
      <c r="W65" s="95">
        <v>0</v>
      </c>
    </row>
    <row r="66" spans="1:23" ht="12.75">
      <c r="A66" s="123" t="s">
        <v>46</v>
      </c>
      <c r="B66" s="123" t="s">
        <v>159</v>
      </c>
      <c r="C66" s="123" t="s">
        <v>46</v>
      </c>
      <c r="D66" s="120" t="s">
        <v>160</v>
      </c>
      <c r="E66" s="120"/>
      <c r="F66" s="120" t="s">
        <v>13</v>
      </c>
      <c r="G66" s="120"/>
      <c r="H66" s="95">
        <v>2273850</v>
      </c>
      <c r="I66" s="95">
        <v>2273850</v>
      </c>
      <c r="J66" s="95">
        <v>2226350</v>
      </c>
      <c r="K66" s="95">
        <v>1800700</v>
      </c>
      <c r="L66" s="95">
        <v>425650</v>
      </c>
      <c r="M66" s="95">
        <v>0</v>
      </c>
      <c r="N66" s="95">
        <v>47500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122">
        <v>0</v>
      </c>
      <c r="U66" s="122"/>
      <c r="V66" s="95">
        <v>0</v>
      </c>
      <c r="W66" s="95">
        <v>0</v>
      </c>
    </row>
    <row r="67" spans="1:23" ht="12.75">
      <c r="A67" s="123"/>
      <c r="B67" s="123"/>
      <c r="C67" s="123"/>
      <c r="D67" s="120"/>
      <c r="E67" s="120"/>
      <c r="F67" s="120" t="s">
        <v>14</v>
      </c>
      <c r="G67" s="120"/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122">
        <v>0</v>
      </c>
      <c r="U67" s="122"/>
      <c r="V67" s="95">
        <v>0</v>
      </c>
      <c r="W67" s="95">
        <v>0</v>
      </c>
    </row>
    <row r="68" spans="1:23" ht="12.75">
      <c r="A68" s="123"/>
      <c r="B68" s="123"/>
      <c r="C68" s="123"/>
      <c r="D68" s="120"/>
      <c r="E68" s="120"/>
      <c r="F68" s="120" t="s">
        <v>15</v>
      </c>
      <c r="G68" s="120"/>
      <c r="H68" s="95">
        <v>42996</v>
      </c>
      <c r="I68" s="95">
        <v>42996</v>
      </c>
      <c r="J68" s="95">
        <v>42996</v>
      </c>
      <c r="K68" s="95">
        <v>15126</v>
      </c>
      <c r="L68" s="95">
        <v>27870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122">
        <v>0</v>
      </c>
      <c r="U68" s="122"/>
      <c r="V68" s="95">
        <v>0</v>
      </c>
      <c r="W68" s="95">
        <v>0</v>
      </c>
    </row>
    <row r="69" spans="1:23" ht="12.75">
      <c r="A69" s="123"/>
      <c r="B69" s="123"/>
      <c r="C69" s="123"/>
      <c r="D69" s="120"/>
      <c r="E69" s="120"/>
      <c r="F69" s="120" t="s">
        <v>16</v>
      </c>
      <c r="G69" s="120"/>
      <c r="H69" s="95">
        <v>2316846</v>
      </c>
      <c r="I69" s="95">
        <v>2316846</v>
      </c>
      <c r="J69" s="95">
        <v>2269346</v>
      </c>
      <c r="K69" s="95">
        <v>1815826</v>
      </c>
      <c r="L69" s="95">
        <v>453520</v>
      </c>
      <c r="M69" s="95">
        <v>0</v>
      </c>
      <c r="N69" s="95">
        <v>47500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122">
        <v>0</v>
      </c>
      <c r="U69" s="122"/>
      <c r="V69" s="95">
        <v>0</v>
      </c>
      <c r="W69" s="95">
        <v>0</v>
      </c>
    </row>
    <row r="70" spans="1:23" ht="12.75">
      <c r="A70" s="119" t="s">
        <v>17</v>
      </c>
      <c r="B70" s="119"/>
      <c r="C70" s="119"/>
      <c r="D70" s="119"/>
      <c r="E70" s="119"/>
      <c r="F70" s="120" t="s">
        <v>13</v>
      </c>
      <c r="G70" s="120"/>
      <c r="H70" s="96">
        <v>161892410.96</v>
      </c>
      <c r="I70" s="52"/>
      <c r="J70" s="52"/>
      <c r="K70" s="96">
        <v>80963829</v>
      </c>
      <c r="L70" s="96">
        <v>28125040.46</v>
      </c>
      <c r="M70" s="96">
        <v>4646141</v>
      </c>
      <c r="N70" s="96">
        <v>2758909</v>
      </c>
      <c r="O70" s="96">
        <v>79671.1</v>
      </c>
      <c r="P70" s="96">
        <v>598737</v>
      </c>
      <c r="Q70" s="96">
        <v>0</v>
      </c>
      <c r="R70" s="96">
        <v>44720083.4</v>
      </c>
      <c r="S70" s="96">
        <v>44720083.4</v>
      </c>
      <c r="T70" s="121">
        <v>9782518</v>
      </c>
      <c r="U70" s="121"/>
      <c r="V70" s="96">
        <v>0</v>
      </c>
      <c r="W70" s="95">
        <v>0</v>
      </c>
    </row>
    <row r="71" spans="1:23" ht="12.75">
      <c r="A71" s="119"/>
      <c r="B71" s="119"/>
      <c r="C71" s="119"/>
      <c r="D71" s="119"/>
      <c r="E71" s="119"/>
      <c r="F71" s="120" t="s">
        <v>14</v>
      </c>
      <c r="G71" s="120"/>
      <c r="H71" s="96">
        <v>-32410</v>
      </c>
      <c r="I71" s="96">
        <v>-32410</v>
      </c>
      <c r="J71" s="96">
        <v>-32110</v>
      </c>
      <c r="K71" s="96">
        <v>0</v>
      </c>
      <c r="L71" s="96">
        <v>-32110</v>
      </c>
      <c r="M71" s="96">
        <v>0</v>
      </c>
      <c r="N71" s="96">
        <v>-300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121">
        <v>0</v>
      </c>
      <c r="U71" s="121"/>
      <c r="V71" s="96">
        <v>0</v>
      </c>
      <c r="W71" s="95">
        <v>0</v>
      </c>
    </row>
    <row r="72" spans="1:23" ht="12.75">
      <c r="A72" s="119"/>
      <c r="B72" s="119"/>
      <c r="C72" s="119"/>
      <c r="D72" s="119"/>
      <c r="E72" s="119"/>
      <c r="F72" s="120" t="s">
        <v>15</v>
      </c>
      <c r="G72" s="120"/>
      <c r="H72" s="96">
        <v>204703</v>
      </c>
      <c r="I72" s="96">
        <v>204703</v>
      </c>
      <c r="J72" s="96">
        <v>187925</v>
      </c>
      <c r="K72" s="96">
        <v>57536</v>
      </c>
      <c r="L72" s="96">
        <v>130389</v>
      </c>
      <c r="M72" s="96">
        <v>1778</v>
      </c>
      <c r="N72" s="96">
        <v>15000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121">
        <v>0</v>
      </c>
      <c r="U72" s="121"/>
      <c r="V72" s="96">
        <v>0</v>
      </c>
      <c r="W72" s="95">
        <v>0</v>
      </c>
    </row>
    <row r="73" spans="1:23" ht="12.75">
      <c r="A73" s="119"/>
      <c r="B73" s="119"/>
      <c r="C73" s="119"/>
      <c r="D73" s="119"/>
      <c r="E73" s="119"/>
      <c r="F73" s="120" t="s">
        <v>16</v>
      </c>
      <c r="G73" s="120"/>
      <c r="H73" s="96">
        <v>162064703.96</v>
      </c>
      <c r="I73" s="52"/>
      <c r="J73" s="52"/>
      <c r="K73" s="96">
        <v>81021365</v>
      </c>
      <c r="L73" s="96">
        <v>28223319.46</v>
      </c>
      <c r="M73" s="96">
        <v>4647919</v>
      </c>
      <c r="N73" s="96">
        <v>2773609</v>
      </c>
      <c r="O73" s="96">
        <v>79671.1</v>
      </c>
      <c r="P73" s="96">
        <v>598737</v>
      </c>
      <c r="Q73" s="96">
        <v>0</v>
      </c>
      <c r="R73" s="96">
        <v>44720083.4</v>
      </c>
      <c r="S73" s="96">
        <v>44720083.4</v>
      </c>
      <c r="T73" s="121">
        <v>9782518</v>
      </c>
      <c r="U73" s="121"/>
      <c r="V73" s="96">
        <v>0</v>
      </c>
      <c r="W73" s="95">
        <v>0</v>
      </c>
    </row>
  </sheetData>
  <sheetProtection/>
  <mergeCells count="215"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0:U10"/>
    <mergeCell ref="B14:B17"/>
    <mergeCell ref="C14:C17"/>
    <mergeCell ref="D14:E17"/>
    <mergeCell ref="F14:G14"/>
    <mergeCell ref="F11:G11"/>
    <mergeCell ref="F12:G12"/>
    <mergeCell ref="F16:G16"/>
    <mergeCell ref="F17:G17"/>
    <mergeCell ref="T9:U9"/>
    <mergeCell ref="D9:G9"/>
    <mergeCell ref="F20:G20"/>
    <mergeCell ref="F13:G13"/>
    <mergeCell ref="T17:U17"/>
    <mergeCell ref="F18:G18"/>
    <mergeCell ref="T20:U20"/>
    <mergeCell ref="T19:U19"/>
    <mergeCell ref="F15:G15"/>
    <mergeCell ref="T13:U13"/>
    <mergeCell ref="T15:U15"/>
    <mergeCell ref="T11:U11"/>
    <mergeCell ref="T12:U12"/>
    <mergeCell ref="T16:U16"/>
    <mergeCell ref="O7:O8"/>
    <mergeCell ref="P7:P8"/>
    <mergeCell ref="Q7:Q8"/>
    <mergeCell ref="S7:S8"/>
    <mergeCell ref="T7:U7"/>
    <mergeCell ref="T14:U14"/>
    <mergeCell ref="O1:W1"/>
    <mergeCell ref="H5:H8"/>
    <mergeCell ref="I5:W5"/>
    <mergeCell ref="I6:I8"/>
    <mergeCell ref="J6:Q6"/>
    <mergeCell ref="V7:V8"/>
    <mergeCell ref="A2:W3"/>
    <mergeCell ref="A5:A8"/>
    <mergeCell ref="N7:N8"/>
    <mergeCell ref="B5:B8"/>
    <mergeCell ref="K7:L7"/>
    <mergeCell ref="M7:M8"/>
    <mergeCell ref="D5:G8"/>
    <mergeCell ref="W7:W8"/>
    <mergeCell ref="T8:U8"/>
    <mergeCell ref="J7:J8"/>
    <mergeCell ref="R6:R8"/>
    <mergeCell ref="S6:W6"/>
    <mergeCell ref="C5:C8"/>
    <mergeCell ref="A54:A57"/>
    <mergeCell ref="B54:B57"/>
    <mergeCell ref="C54:C57"/>
    <mergeCell ref="D54:E57"/>
    <mergeCell ref="A58:A61"/>
    <mergeCell ref="B58:B61"/>
    <mergeCell ref="C58:C61"/>
    <mergeCell ref="D58:E61"/>
    <mergeCell ref="A14:A17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E73"/>
    <mergeCell ref="F70:G70"/>
    <mergeCell ref="T70:U70"/>
    <mergeCell ref="F71:G71"/>
    <mergeCell ref="T71:U71"/>
    <mergeCell ref="F72:G72"/>
    <mergeCell ref="T72:U72"/>
    <mergeCell ref="F73:G73"/>
    <mergeCell ref="T73:U7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view="pageLayout" zoomScaleNormal="90" workbookViewId="0" topLeftCell="A1">
      <selection activeCell="Q9" sqref="Q9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10.66015625" style="10" customWidth="1"/>
    <col min="10" max="10" width="12.66015625" style="10" customWidth="1"/>
    <col min="11" max="11" width="10.83203125" style="9" customWidth="1"/>
    <col min="12" max="12" width="15" style="9" customWidth="1"/>
    <col min="13" max="14" width="12.33203125" style="9" customWidth="1"/>
    <col min="15" max="15" width="12.16015625" style="9" customWidth="1"/>
    <col min="16" max="16384" width="9.33203125" style="9" customWidth="1"/>
  </cols>
  <sheetData>
    <row r="1" spans="1:17" ht="36" customHeight="1">
      <c r="A1" s="127" t="s">
        <v>93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4"/>
    </row>
    <row r="2" spans="1:16" ht="18.75">
      <c r="A2" s="43"/>
      <c r="B2" s="43"/>
      <c r="C2" s="43"/>
      <c r="D2" s="43"/>
      <c r="E2" s="43"/>
      <c r="F2" s="43"/>
      <c r="G2" s="43"/>
      <c r="H2" s="15"/>
      <c r="I2" s="15"/>
      <c r="J2" s="15"/>
      <c r="K2" s="14"/>
      <c r="L2" s="14"/>
      <c r="M2" s="14"/>
      <c r="N2" s="14"/>
      <c r="O2" s="14"/>
      <c r="P2" s="14"/>
    </row>
    <row r="3" spans="1:16" s="37" customFormat="1" ht="18.75" customHeight="1">
      <c r="A3" s="16"/>
      <c r="B3" s="16"/>
      <c r="C3" s="16"/>
      <c r="D3" s="16"/>
      <c r="E3" s="16"/>
      <c r="F3" s="16"/>
      <c r="G3" s="15"/>
      <c r="H3" s="15"/>
      <c r="I3" s="15"/>
      <c r="J3" s="15"/>
      <c r="K3" s="15"/>
      <c r="L3" s="14"/>
      <c r="M3" s="14"/>
      <c r="N3" s="14"/>
      <c r="O3" s="14"/>
      <c r="P3" s="42" t="s">
        <v>72</v>
      </c>
    </row>
    <row r="4" spans="1:16" s="37" customFormat="1" ht="12.75" customHeight="1">
      <c r="A4" s="128" t="s">
        <v>0</v>
      </c>
      <c r="B4" s="128" t="s">
        <v>1</v>
      </c>
      <c r="C4" s="128" t="s">
        <v>60</v>
      </c>
      <c r="D4" s="128" t="s">
        <v>71</v>
      </c>
      <c r="E4" s="129" t="s">
        <v>70</v>
      </c>
      <c r="F4" s="129" t="s">
        <v>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37" customFormat="1" ht="12.75" customHeight="1">
      <c r="A5" s="128"/>
      <c r="B5" s="128"/>
      <c r="C5" s="128"/>
      <c r="D5" s="128"/>
      <c r="E5" s="129"/>
      <c r="F5" s="129" t="s">
        <v>29</v>
      </c>
      <c r="G5" s="129" t="s">
        <v>4</v>
      </c>
      <c r="H5" s="129"/>
      <c r="I5" s="129"/>
      <c r="J5" s="129"/>
      <c r="K5" s="129"/>
      <c r="L5" s="129" t="s">
        <v>69</v>
      </c>
      <c r="M5" s="131" t="s">
        <v>4</v>
      </c>
      <c r="N5" s="131"/>
      <c r="O5" s="131"/>
      <c r="P5" s="131"/>
    </row>
    <row r="6" spans="1:16" s="37" customFormat="1" ht="25.5" customHeight="1">
      <c r="A6" s="128"/>
      <c r="B6" s="128"/>
      <c r="C6" s="128"/>
      <c r="D6" s="128"/>
      <c r="E6" s="129"/>
      <c r="F6" s="129"/>
      <c r="G6" s="129" t="s">
        <v>68</v>
      </c>
      <c r="H6" s="129"/>
      <c r="I6" s="129" t="s">
        <v>67</v>
      </c>
      <c r="J6" s="129" t="s">
        <v>66</v>
      </c>
      <c r="K6" s="129" t="s">
        <v>65</v>
      </c>
      <c r="L6" s="129"/>
      <c r="M6" s="132" t="s">
        <v>6</v>
      </c>
      <c r="N6" s="41" t="s">
        <v>7</v>
      </c>
      <c r="O6" s="129" t="s">
        <v>33</v>
      </c>
      <c r="P6" s="129" t="s">
        <v>64</v>
      </c>
    </row>
    <row r="7" spans="1:16" s="37" customFormat="1" ht="72">
      <c r="A7" s="128"/>
      <c r="B7" s="128"/>
      <c r="C7" s="128"/>
      <c r="D7" s="128"/>
      <c r="E7" s="129"/>
      <c r="F7" s="129"/>
      <c r="G7" s="40" t="s">
        <v>11</v>
      </c>
      <c r="H7" s="40" t="s">
        <v>63</v>
      </c>
      <c r="I7" s="129"/>
      <c r="J7" s="129"/>
      <c r="K7" s="129"/>
      <c r="L7" s="129"/>
      <c r="M7" s="132"/>
      <c r="N7" s="39" t="s">
        <v>10</v>
      </c>
      <c r="O7" s="129"/>
      <c r="P7" s="129"/>
    </row>
    <row r="8" spans="1:16" s="37" customFormat="1" ht="10.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</row>
    <row r="9" spans="1:16" s="37" customFormat="1" ht="12.75">
      <c r="A9" s="24">
        <v>600</v>
      </c>
      <c r="B9" s="35"/>
      <c r="C9" s="23"/>
      <c r="D9" s="48">
        <f aca="true" t="shared" si="0" ref="D9:N9">SUM(D10:D10)</f>
        <v>2041</v>
      </c>
      <c r="E9" s="48">
        <f t="shared" si="0"/>
        <v>2041</v>
      </c>
      <c r="F9" s="48">
        <f t="shared" si="0"/>
        <v>2041</v>
      </c>
      <c r="G9" s="48">
        <f t="shared" si="0"/>
        <v>2041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>O11</f>
        <v>0</v>
      </c>
      <c r="P9" s="34">
        <f>P11</f>
        <v>0</v>
      </c>
    </row>
    <row r="10" spans="1:16" s="37" customFormat="1" ht="12.75">
      <c r="A10" s="21">
        <v>600</v>
      </c>
      <c r="B10" s="20">
        <v>60095</v>
      </c>
      <c r="C10" s="19">
        <v>2110</v>
      </c>
      <c r="D10" s="47">
        <v>2041</v>
      </c>
      <c r="E10" s="47">
        <f>SUM(F10)</f>
        <v>2041</v>
      </c>
      <c r="F10" s="47">
        <f>SUM(G10:H10)</f>
        <v>2041</v>
      </c>
      <c r="G10" s="50">
        <v>2041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SUM(O10+Q10+R10)</f>
        <v>0</v>
      </c>
      <c r="O10" s="18">
        <v>0</v>
      </c>
      <c r="P10" s="18">
        <v>0</v>
      </c>
    </row>
    <row r="11" spans="1:16" s="37" customFormat="1" ht="12.75">
      <c r="A11" s="53" t="s">
        <v>47</v>
      </c>
      <c r="B11" s="54"/>
      <c r="C11" s="31"/>
      <c r="D11" s="48">
        <f aca="true" t="shared" si="1" ref="D11:M11">SUM(D12)</f>
        <v>104400</v>
      </c>
      <c r="E11" s="48">
        <f t="shared" si="1"/>
        <v>104400</v>
      </c>
      <c r="F11" s="48">
        <f t="shared" si="1"/>
        <v>104400</v>
      </c>
      <c r="G11" s="48">
        <f t="shared" si="1"/>
        <v>48856</v>
      </c>
      <c r="H11" s="48">
        <f t="shared" si="1"/>
        <v>55544</v>
      </c>
      <c r="I11" s="46">
        <f t="shared" si="1"/>
        <v>0</v>
      </c>
      <c r="J11" s="46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v>0</v>
      </c>
      <c r="O11" s="34">
        <f>SUM(O12)</f>
        <v>0</v>
      </c>
      <c r="P11" s="34">
        <f>SUM(P12)</f>
        <v>0</v>
      </c>
    </row>
    <row r="12" spans="1:18" s="37" customFormat="1" ht="12.75">
      <c r="A12" s="29">
        <v>700</v>
      </c>
      <c r="B12" s="28">
        <v>70005</v>
      </c>
      <c r="C12" s="27">
        <v>2110</v>
      </c>
      <c r="D12" s="47">
        <v>104400</v>
      </c>
      <c r="E12" s="47">
        <f>SUM(F12)</f>
        <v>104400</v>
      </c>
      <c r="F12" s="47">
        <f>SUM(G12:H12)</f>
        <v>104400</v>
      </c>
      <c r="G12" s="50">
        <v>48856</v>
      </c>
      <c r="H12" s="50">
        <v>55544</v>
      </c>
      <c r="I12" s="26">
        <v>0</v>
      </c>
      <c r="J12" s="26">
        <v>0</v>
      </c>
      <c r="K12" s="18">
        <v>0</v>
      </c>
      <c r="L12" s="18">
        <v>0</v>
      </c>
      <c r="M12" s="18">
        <v>0</v>
      </c>
      <c r="N12" s="18">
        <f>SUM(O12+Q12+R12)</f>
        <v>0</v>
      </c>
      <c r="O12" s="18">
        <v>0</v>
      </c>
      <c r="P12" s="18">
        <v>0</v>
      </c>
      <c r="Q12" s="25"/>
      <c r="R12" s="25"/>
    </row>
    <row r="13" spans="1:16" s="37" customFormat="1" ht="12.75">
      <c r="A13" s="33">
        <v>710</v>
      </c>
      <c r="B13" s="45"/>
      <c r="C13" s="31"/>
      <c r="D13" s="48">
        <f aca="true" t="shared" si="2" ref="D13:P13">SUM(D14:D15)</f>
        <v>923000</v>
      </c>
      <c r="E13" s="48">
        <f t="shared" si="2"/>
        <v>923000</v>
      </c>
      <c r="F13" s="48">
        <f t="shared" si="2"/>
        <v>923000</v>
      </c>
      <c r="G13" s="48">
        <f t="shared" si="2"/>
        <v>688774</v>
      </c>
      <c r="H13" s="48">
        <f t="shared" si="2"/>
        <v>233226</v>
      </c>
      <c r="I13" s="46">
        <f t="shared" si="2"/>
        <v>0</v>
      </c>
      <c r="J13" s="48">
        <f t="shared" si="2"/>
        <v>1000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  <c r="O13" s="34">
        <f t="shared" si="2"/>
        <v>0</v>
      </c>
      <c r="P13" s="34">
        <f t="shared" si="2"/>
        <v>0</v>
      </c>
    </row>
    <row r="14" spans="1:18" s="37" customFormat="1" ht="12.75">
      <c r="A14" s="29">
        <v>710</v>
      </c>
      <c r="B14" s="28">
        <v>71012</v>
      </c>
      <c r="C14" s="27">
        <v>2110</v>
      </c>
      <c r="D14" s="47">
        <v>364000</v>
      </c>
      <c r="E14" s="47">
        <f>SUM(N14+F14)</f>
        <v>364000</v>
      </c>
      <c r="F14" s="47">
        <f>SUM(G14:K14)</f>
        <v>364000</v>
      </c>
      <c r="G14" s="50">
        <v>210000</v>
      </c>
      <c r="H14" s="50">
        <v>154000</v>
      </c>
      <c r="I14" s="26">
        <v>0</v>
      </c>
      <c r="J14" s="26">
        <v>0</v>
      </c>
      <c r="K14" s="18">
        <v>0</v>
      </c>
      <c r="L14" s="18">
        <v>0</v>
      </c>
      <c r="M14" s="18">
        <v>0</v>
      </c>
      <c r="N14" s="18">
        <f>SUM(O14+Q14+R14)</f>
        <v>0</v>
      </c>
      <c r="O14" s="18">
        <v>0</v>
      </c>
      <c r="P14" s="18">
        <v>0</v>
      </c>
      <c r="Q14" s="25"/>
      <c r="R14" s="25"/>
    </row>
    <row r="15" spans="1:16" s="37" customFormat="1" ht="12.75">
      <c r="A15" s="29">
        <v>710</v>
      </c>
      <c r="B15" s="28">
        <v>71015</v>
      </c>
      <c r="C15" s="27">
        <v>2110</v>
      </c>
      <c r="D15" s="47">
        <v>559000</v>
      </c>
      <c r="E15" s="47">
        <f>SUM(F15)</f>
        <v>559000</v>
      </c>
      <c r="F15" s="47">
        <f>SUM(G15:J15)</f>
        <v>559000</v>
      </c>
      <c r="G15" s="50">
        <v>478774</v>
      </c>
      <c r="H15" s="50">
        <v>79226</v>
      </c>
      <c r="I15" s="26">
        <v>0</v>
      </c>
      <c r="J15" s="50">
        <v>1000</v>
      </c>
      <c r="K15" s="18">
        <v>0</v>
      </c>
      <c r="L15" s="18">
        <v>0</v>
      </c>
      <c r="M15" s="18">
        <v>0</v>
      </c>
      <c r="N15" s="18">
        <f>SUM(O15+Q15+R15)</f>
        <v>0</v>
      </c>
      <c r="O15" s="18">
        <v>0</v>
      </c>
      <c r="P15" s="18">
        <v>0</v>
      </c>
    </row>
    <row r="16" spans="1:16" s="37" customFormat="1" ht="12.75">
      <c r="A16" s="33">
        <v>752</v>
      </c>
      <c r="B16" s="45"/>
      <c r="C16" s="31"/>
      <c r="D16" s="48">
        <f aca="true" t="shared" si="3" ref="D16:P16">SUM(D17:D17)</f>
        <v>29500</v>
      </c>
      <c r="E16" s="48">
        <f t="shared" si="3"/>
        <v>29500</v>
      </c>
      <c r="F16" s="48">
        <f t="shared" si="3"/>
        <v>29500</v>
      </c>
      <c r="G16" s="48">
        <f t="shared" si="3"/>
        <v>21161</v>
      </c>
      <c r="H16" s="48">
        <f t="shared" si="3"/>
        <v>8339</v>
      </c>
      <c r="I16" s="46">
        <f t="shared" si="3"/>
        <v>0</v>
      </c>
      <c r="J16" s="46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</row>
    <row r="17" spans="1:16" s="37" customFormat="1" ht="12.75">
      <c r="A17" s="29">
        <v>752</v>
      </c>
      <c r="B17" s="28">
        <v>75224</v>
      </c>
      <c r="C17" s="27">
        <v>2110</v>
      </c>
      <c r="D17" s="47">
        <v>29500</v>
      </c>
      <c r="E17" s="47">
        <f>SUM(F17)</f>
        <v>29500</v>
      </c>
      <c r="F17" s="47">
        <f>SUM(G17:H17)</f>
        <v>29500</v>
      </c>
      <c r="G17" s="50">
        <v>21161</v>
      </c>
      <c r="H17" s="50">
        <v>8339</v>
      </c>
      <c r="I17" s="26">
        <v>0</v>
      </c>
      <c r="J17" s="26">
        <v>0</v>
      </c>
      <c r="K17" s="18">
        <v>0</v>
      </c>
      <c r="L17" s="18">
        <v>0</v>
      </c>
      <c r="M17" s="18">
        <v>0</v>
      </c>
      <c r="N17" s="18">
        <f>SUM(O17+Q17+R17)</f>
        <v>0</v>
      </c>
      <c r="O17" s="18">
        <v>0</v>
      </c>
      <c r="P17" s="18">
        <v>0</v>
      </c>
    </row>
    <row r="18" spans="1:16" s="36" customFormat="1" ht="14.25" customHeight="1">
      <c r="A18" s="33">
        <v>754</v>
      </c>
      <c r="B18" s="45"/>
      <c r="C18" s="31"/>
      <c r="D18" s="48">
        <f>SUM(D19:D19)</f>
        <v>5571044</v>
      </c>
      <c r="E18" s="48">
        <f>E19</f>
        <v>5571044</v>
      </c>
      <c r="F18" s="48">
        <f aca="true" t="shared" si="4" ref="F18:K18">SUM(F19)</f>
        <v>5571044</v>
      </c>
      <c r="G18" s="48">
        <f t="shared" si="4"/>
        <v>5071271</v>
      </c>
      <c r="H18" s="48">
        <f t="shared" si="4"/>
        <v>315173</v>
      </c>
      <c r="I18" s="46">
        <f t="shared" si="4"/>
        <v>0</v>
      </c>
      <c r="J18" s="48">
        <f t="shared" si="4"/>
        <v>184600</v>
      </c>
      <c r="K18" s="34">
        <f t="shared" si="4"/>
        <v>0</v>
      </c>
      <c r="L18" s="34">
        <f>SUM(L19:L19)</f>
        <v>0</v>
      </c>
      <c r="M18" s="34">
        <f>SUM(M19:M19)</f>
        <v>0</v>
      </c>
      <c r="N18" s="34">
        <f>SUM(N19)</f>
        <v>0</v>
      </c>
      <c r="O18" s="34">
        <f>SUM(O19)</f>
        <v>0</v>
      </c>
      <c r="P18" s="34">
        <f>SUM(P19)</f>
        <v>0</v>
      </c>
    </row>
    <row r="19" spans="1:16" ht="12.75" customHeight="1">
      <c r="A19" s="29">
        <v>754</v>
      </c>
      <c r="B19" s="28">
        <v>75411</v>
      </c>
      <c r="C19" s="72">
        <v>2110</v>
      </c>
      <c r="D19" s="47">
        <v>5571044</v>
      </c>
      <c r="E19" s="47">
        <f>SUM(F19)</f>
        <v>5571044</v>
      </c>
      <c r="F19" s="47">
        <f>SUM(G19:J19)</f>
        <v>5571044</v>
      </c>
      <c r="G19" s="50">
        <v>5071271</v>
      </c>
      <c r="H19" s="50">
        <v>315173</v>
      </c>
      <c r="I19" s="26">
        <v>0</v>
      </c>
      <c r="J19" s="50">
        <v>184600</v>
      </c>
      <c r="K19" s="18">
        <v>0</v>
      </c>
      <c r="L19" s="18">
        <v>0</v>
      </c>
      <c r="M19" s="18">
        <v>0</v>
      </c>
      <c r="N19" s="18">
        <f>SUM(O19+Q19+R19)</f>
        <v>0</v>
      </c>
      <c r="O19" s="18">
        <v>0</v>
      </c>
      <c r="P19" s="18"/>
    </row>
    <row r="20" spans="1:16" ht="12.75" customHeight="1">
      <c r="A20" s="33">
        <v>755</v>
      </c>
      <c r="B20" s="45"/>
      <c r="C20" s="31"/>
      <c r="D20" s="48">
        <f>SUM(D21:D21)</f>
        <v>132000</v>
      </c>
      <c r="E20" s="48">
        <f>E21</f>
        <v>132000</v>
      </c>
      <c r="F20" s="48">
        <f aca="true" t="shared" si="5" ref="F20:K20">SUM(F21)</f>
        <v>132000</v>
      </c>
      <c r="G20" s="46">
        <f t="shared" si="5"/>
        <v>0</v>
      </c>
      <c r="H20" s="48">
        <f t="shared" si="5"/>
        <v>67980</v>
      </c>
      <c r="I20" s="48">
        <f t="shared" si="5"/>
        <v>64020</v>
      </c>
      <c r="J20" s="46">
        <f t="shared" si="5"/>
        <v>0</v>
      </c>
      <c r="K20" s="34">
        <f t="shared" si="5"/>
        <v>0</v>
      </c>
      <c r="L20" s="34">
        <f>SUM(L21:L21)</f>
        <v>0</v>
      </c>
      <c r="M20" s="34">
        <f>SUM(M21:M21)</f>
        <v>0</v>
      </c>
      <c r="N20" s="34">
        <f>SUM(N21)</f>
        <v>0</v>
      </c>
      <c r="O20" s="34">
        <f>SUM(O21)</f>
        <v>0</v>
      </c>
      <c r="P20" s="34">
        <f>SUM(P21)</f>
        <v>0</v>
      </c>
    </row>
    <row r="21" spans="1:16" ht="17.25" customHeight="1">
      <c r="A21" s="29">
        <v>755</v>
      </c>
      <c r="B21" s="28">
        <v>75515</v>
      </c>
      <c r="C21" s="27">
        <v>2110</v>
      </c>
      <c r="D21" s="47">
        <v>132000</v>
      </c>
      <c r="E21" s="47">
        <f>SUM(F21)</f>
        <v>132000</v>
      </c>
      <c r="F21" s="47">
        <f>SUM(G21:J21)</f>
        <v>132000</v>
      </c>
      <c r="G21" s="26">
        <v>0</v>
      </c>
      <c r="H21" s="50">
        <v>67980</v>
      </c>
      <c r="I21" s="50">
        <v>64020</v>
      </c>
      <c r="J21" s="26">
        <v>0</v>
      </c>
      <c r="K21" s="18">
        <v>0</v>
      </c>
      <c r="L21" s="18">
        <v>0</v>
      </c>
      <c r="M21" s="18">
        <v>0</v>
      </c>
      <c r="N21" s="18">
        <f>SUM(O21+Q21+R21)</f>
        <v>0</v>
      </c>
      <c r="O21" s="18">
        <v>0</v>
      </c>
      <c r="P21" s="18"/>
    </row>
    <row r="22" spans="1:17" ht="12.75">
      <c r="A22" s="33">
        <v>852</v>
      </c>
      <c r="B22" s="32"/>
      <c r="C22" s="31"/>
      <c r="D22" s="49">
        <f>SUM(D23:D24)</f>
        <v>1543772.16</v>
      </c>
      <c r="E22" s="49">
        <f>SUM(E23:E24)</f>
        <v>1543772.1600000001</v>
      </c>
      <c r="F22" s="49">
        <f>SUM(F23:F24)</f>
        <v>1543772.1600000001</v>
      </c>
      <c r="G22" s="49">
        <f>SUM(G23:G24)</f>
        <v>819124</v>
      </c>
      <c r="H22" s="49">
        <f>SUM(H23:H24)</f>
        <v>719648.16</v>
      </c>
      <c r="I22" s="30">
        <f>SUM(I23)</f>
        <v>0</v>
      </c>
      <c r="J22" s="49">
        <f>SUM(J23:J24)</f>
        <v>5000</v>
      </c>
      <c r="K22" s="22">
        <f aca="true" t="shared" si="6" ref="K22:P22">SUM(K23)</f>
        <v>0</v>
      </c>
      <c r="L22" s="22">
        <f t="shared" si="6"/>
        <v>0</v>
      </c>
      <c r="M22" s="22">
        <f t="shared" si="6"/>
        <v>0</v>
      </c>
      <c r="N22" s="22">
        <f t="shared" si="6"/>
        <v>0</v>
      </c>
      <c r="O22" s="22">
        <f t="shared" si="6"/>
        <v>0</v>
      </c>
      <c r="P22" s="22">
        <f t="shared" si="6"/>
        <v>0</v>
      </c>
      <c r="Q22" s="25"/>
    </row>
    <row r="23" spans="1:17" ht="12.75">
      <c r="A23" s="29">
        <v>852</v>
      </c>
      <c r="B23" s="28">
        <v>85203</v>
      </c>
      <c r="C23" s="27">
        <v>2110</v>
      </c>
      <c r="D23" s="50">
        <v>1531172.16</v>
      </c>
      <c r="E23" s="47">
        <f>SUM(F23)</f>
        <v>1531172.1600000001</v>
      </c>
      <c r="F23" s="47">
        <f>SUM(G23:J23)</f>
        <v>1531172.1600000001</v>
      </c>
      <c r="G23" s="50">
        <v>806924</v>
      </c>
      <c r="H23" s="50">
        <v>719248.16</v>
      </c>
      <c r="I23" s="26">
        <v>0</v>
      </c>
      <c r="J23" s="50">
        <v>5000</v>
      </c>
      <c r="K23" s="18">
        <v>0</v>
      </c>
      <c r="L23" s="18">
        <v>0</v>
      </c>
      <c r="M23" s="18">
        <v>0</v>
      </c>
      <c r="N23" s="18">
        <f>SUM(O23+Q23+R23)</f>
        <v>0</v>
      </c>
      <c r="O23" s="18">
        <v>0</v>
      </c>
      <c r="P23" s="18">
        <v>0</v>
      </c>
      <c r="Q23" s="25"/>
    </row>
    <row r="24" spans="1:17" ht="12.75">
      <c r="A24" s="29">
        <v>852</v>
      </c>
      <c r="B24" s="28">
        <v>85205</v>
      </c>
      <c r="C24" s="27">
        <v>2110</v>
      </c>
      <c r="D24" s="50">
        <v>12600</v>
      </c>
      <c r="E24" s="47">
        <f>SUM(F24)</f>
        <v>12600</v>
      </c>
      <c r="F24" s="47">
        <f>SUM(G24:J24)</f>
        <v>12600</v>
      </c>
      <c r="G24" s="50">
        <v>12200</v>
      </c>
      <c r="H24" s="50">
        <v>400</v>
      </c>
      <c r="I24" s="26">
        <v>0</v>
      </c>
      <c r="J24" s="26">
        <v>0</v>
      </c>
      <c r="K24" s="18"/>
      <c r="L24" s="18"/>
      <c r="M24" s="18"/>
      <c r="N24" s="18"/>
      <c r="O24" s="18"/>
      <c r="P24" s="18"/>
      <c r="Q24" s="25"/>
    </row>
    <row r="25" spans="1:16" ht="12.75">
      <c r="A25" s="33">
        <v>853</v>
      </c>
      <c r="B25" s="32"/>
      <c r="C25" s="31"/>
      <c r="D25" s="49">
        <f>SUM(D26)</f>
        <v>803069</v>
      </c>
      <c r="E25" s="49">
        <f>E26</f>
        <v>803069</v>
      </c>
      <c r="F25" s="49">
        <f>F26</f>
        <v>803069</v>
      </c>
      <c r="G25" s="49">
        <f>G26</f>
        <v>644393</v>
      </c>
      <c r="H25" s="49">
        <f>H26</f>
        <v>158176</v>
      </c>
      <c r="I25" s="30">
        <f aca="true" t="shared" si="7" ref="I25:P25">SUM(I26)</f>
        <v>0</v>
      </c>
      <c r="J25" s="49">
        <f t="shared" si="7"/>
        <v>500</v>
      </c>
      <c r="K25" s="22">
        <f t="shared" si="7"/>
        <v>0</v>
      </c>
      <c r="L25" s="22">
        <f t="shared" si="7"/>
        <v>0</v>
      </c>
      <c r="M25" s="22">
        <f t="shared" si="7"/>
        <v>0</v>
      </c>
      <c r="N25" s="22">
        <f t="shared" si="7"/>
        <v>0</v>
      </c>
      <c r="O25" s="22">
        <f t="shared" si="7"/>
        <v>0</v>
      </c>
      <c r="P25" s="22">
        <f t="shared" si="7"/>
        <v>0</v>
      </c>
    </row>
    <row r="26" spans="1:16" ht="12.75">
      <c r="A26" s="29">
        <v>853</v>
      </c>
      <c r="B26" s="28">
        <v>85321</v>
      </c>
      <c r="C26" s="27">
        <v>2110</v>
      </c>
      <c r="D26" s="50">
        <v>803069</v>
      </c>
      <c r="E26" s="47">
        <f>SUM(H26+G26+J26)</f>
        <v>803069</v>
      </c>
      <c r="F26" s="50">
        <f>SUM(G26:K26)</f>
        <v>803069</v>
      </c>
      <c r="G26" s="50">
        <v>644393</v>
      </c>
      <c r="H26" s="50">
        <v>158176</v>
      </c>
      <c r="I26" s="26">
        <v>0</v>
      </c>
      <c r="J26" s="50">
        <v>500</v>
      </c>
      <c r="K26" s="18">
        <v>0</v>
      </c>
      <c r="L26" s="18">
        <v>0</v>
      </c>
      <c r="M26" s="18">
        <f>SUM(N26+P26+Q26)</f>
        <v>0</v>
      </c>
      <c r="N26" s="18">
        <v>0</v>
      </c>
      <c r="O26" s="18">
        <v>0</v>
      </c>
      <c r="P26" s="18">
        <v>0</v>
      </c>
    </row>
    <row r="27" spans="1:16" ht="15" customHeight="1">
      <c r="A27" s="130" t="s">
        <v>62</v>
      </c>
      <c r="B27" s="130"/>
      <c r="C27" s="130"/>
      <c r="D27" s="51">
        <f aca="true" t="shared" si="8" ref="D27:P27">SUM(D9+D11+D13+D16+D18+D20+D22+D25)</f>
        <v>9108826.16</v>
      </c>
      <c r="E27" s="51">
        <f t="shared" si="8"/>
        <v>9108826.16</v>
      </c>
      <c r="F27" s="51">
        <f t="shared" si="8"/>
        <v>9108826.16</v>
      </c>
      <c r="G27" s="51">
        <f t="shared" si="8"/>
        <v>7295620</v>
      </c>
      <c r="H27" s="51">
        <f t="shared" si="8"/>
        <v>1558086.1600000001</v>
      </c>
      <c r="I27" s="51">
        <f t="shared" si="8"/>
        <v>64020</v>
      </c>
      <c r="J27" s="51">
        <f t="shared" si="8"/>
        <v>191100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</row>
    <row r="28" spans="1:16" ht="12.75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14"/>
      <c r="N29" s="14"/>
      <c r="O29" s="14"/>
      <c r="P29" s="14"/>
    </row>
    <row r="30" spans="7:8" ht="12.75">
      <c r="G30" s="11"/>
      <c r="H30" s="11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2"/>
      <c r="O31" s="12"/>
      <c r="P31" s="12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11"/>
    </row>
  </sheetData>
  <sheetProtection selectLockedCells="1" selectUnlockedCells="1"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228.42.2023
z dnia 17 maja 2023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O14" sqref="O14"/>
    </sheetView>
  </sheetViews>
  <sheetFormatPr defaultColWidth="9.33203125" defaultRowHeight="12.75"/>
  <cols>
    <col min="1" max="1" width="6.16015625" style="56" customWidth="1"/>
    <col min="2" max="2" width="9" style="56" customWidth="1"/>
    <col min="3" max="3" width="7.16015625" style="56" customWidth="1"/>
    <col min="4" max="4" width="12.16015625" style="56" customWidth="1"/>
    <col min="5" max="5" width="11.83203125" style="56" customWidth="1"/>
    <col min="6" max="6" width="11.66015625" style="56" customWidth="1"/>
    <col min="7" max="7" width="14.33203125" style="56" customWidth="1"/>
    <col min="8" max="8" width="12.66015625" style="56" customWidth="1"/>
    <col min="9" max="9" width="8.33203125" style="56" customWidth="1"/>
    <col min="10" max="10" width="12" style="56" customWidth="1"/>
    <col min="11" max="11" width="9.83203125" style="56" customWidth="1"/>
    <col min="12" max="12" width="11.16015625" style="55" customWidth="1"/>
    <col min="13" max="13" width="10.83203125" style="55" customWidth="1"/>
    <col min="14" max="14" width="10.33203125" style="55" customWidth="1"/>
    <col min="15" max="15" width="9.33203125" style="55" customWidth="1"/>
    <col min="16" max="16" width="11.83203125" style="55" customWidth="1"/>
    <col min="17" max="16384" width="9.33203125" style="55" customWidth="1"/>
  </cols>
  <sheetData>
    <row r="1" spans="1:16" ht="39.75" customHeight="1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8.75">
      <c r="A2" s="71"/>
      <c r="B2" s="71"/>
      <c r="C2" s="71"/>
      <c r="D2" s="71"/>
      <c r="E2" s="71"/>
      <c r="F2" s="71"/>
      <c r="G2" s="71"/>
      <c r="H2" s="71"/>
      <c r="I2" s="69"/>
      <c r="J2" s="69"/>
      <c r="K2" s="69"/>
      <c r="L2" s="68"/>
      <c r="M2" s="68"/>
      <c r="N2" s="68"/>
      <c r="O2" s="68"/>
      <c r="P2" s="68"/>
    </row>
    <row r="3" spans="1:16" ht="12.75">
      <c r="A3" s="70"/>
      <c r="B3" s="70"/>
      <c r="C3" s="70"/>
      <c r="D3" s="70"/>
      <c r="E3" s="70"/>
      <c r="F3" s="70"/>
      <c r="G3" s="69"/>
      <c r="H3" s="69"/>
      <c r="I3" s="69"/>
      <c r="J3" s="69"/>
      <c r="K3" s="69"/>
      <c r="L3" s="68"/>
      <c r="M3" s="68"/>
      <c r="N3" s="68"/>
      <c r="O3" s="68"/>
      <c r="P3" s="67" t="s">
        <v>72</v>
      </c>
    </row>
    <row r="4" spans="1:16" ht="12.75" customHeight="1">
      <c r="A4" s="135" t="s">
        <v>0</v>
      </c>
      <c r="B4" s="135" t="s">
        <v>1</v>
      </c>
      <c r="C4" s="135" t="s">
        <v>60</v>
      </c>
      <c r="D4" s="135" t="s">
        <v>71</v>
      </c>
      <c r="E4" s="135" t="s">
        <v>70</v>
      </c>
      <c r="F4" s="135" t="s">
        <v>4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2.75" customHeight="1">
      <c r="A5" s="135"/>
      <c r="B5" s="135"/>
      <c r="C5" s="135"/>
      <c r="D5" s="135"/>
      <c r="E5" s="135"/>
      <c r="F5" s="135" t="s">
        <v>29</v>
      </c>
      <c r="G5" s="135" t="s">
        <v>4</v>
      </c>
      <c r="H5" s="135"/>
      <c r="I5" s="135"/>
      <c r="J5" s="135"/>
      <c r="K5" s="135"/>
      <c r="L5" s="135" t="s">
        <v>69</v>
      </c>
      <c r="M5" s="134" t="s">
        <v>4</v>
      </c>
      <c r="N5" s="134"/>
      <c r="O5" s="134"/>
      <c r="P5" s="134"/>
    </row>
    <row r="6" spans="1:16" ht="23.25" customHeight="1">
      <c r="A6" s="135"/>
      <c r="B6" s="135"/>
      <c r="C6" s="135"/>
      <c r="D6" s="135"/>
      <c r="E6" s="135"/>
      <c r="F6" s="135"/>
      <c r="G6" s="135" t="s">
        <v>68</v>
      </c>
      <c r="H6" s="135"/>
      <c r="I6" s="135" t="s">
        <v>67</v>
      </c>
      <c r="J6" s="135" t="s">
        <v>66</v>
      </c>
      <c r="K6" s="135" t="s">
        <v>65</v>
      </c>
      <c r="L6" s="135"/>
      <c r="M6" s="136" t="s">
        <v>6</v>
      </c>
      <c r="N6" s="66" t="s">
        <v>7</v>
      </c>
      <c r="O6" s="135" t="s">
        <v>33</v>
      </c>
      <c r="P6" s="135" t="s">
        <v>64</v>
      </c>
    </row>
    <row r="7" spans="1:16" ht="112.5">
      <c r="A7" s="135"/>
      <c r="B7" s="135"/>
      <c r="C7" s="135"/>
      <c r="D7" s="135"/>
      <c r="E7" s="135"/>
      <c r="F7" s="135"/>
      <c r="G7" s="65" t="s">
        <v>11</v>
      </c>
      <c r="H7" s="65" t="s">
        <v>63</v>
      </c>
      <c r="I7" s="135"/>
      <c r="J7" s="135"/>
      <c r="K7" s="135"/>
      <c r="L7" s="135"/>
      <c r="M7" s="136"/>
      <c r="N7" s="32" t="s">
        <v>10</v>
      </c>
      <c r="O7" s="135"/>
      <c r="P7" s="135"/>
    </row>
    <row r="8" spans="1:16" ht="9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</row>
    <row r="9" spans="1:16" ht="19.5" customHeight="1">
      <c r="A9" s="29">
        <v>752</v>
      </c>
      <c r="B9" s="29">
        <v>75224</v>
      </c>
      <c r="C9" s="80">
        <v>2120</v>
      </c>
      <c r="D9" s="97">
        <v>24800</v>
      </c>
      <c r="E9" s="97">
        <f>SUM(F9)</f>
        <v>24800</v>
      </c>
      <c r="F9" s="97">
        <f>SUM(G9:J9)</f>
        <v>24800</v>
      </c>
      <c r="G9" s="98">
        <v>0</v>
      </c>
      <c r="H9" s="99">
        <v>2800</v>
      </c>
      <c r="I9" s="99">
        <v>0</v>
      </c>
      <c r="J9" s="99">
        <v>22000</v>
      </c>
      <c r="K9" s="60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ht="19.5" customHeight="1">
      <c r="A10" s="21">
        <v>801</v>
      </c>
      <c r="B10" s="21">
        <v>80195</v>
      </c>
      <c r="C10" s="63">
        <v>2120</v>
      </c>
      <c r="D10" s="62">
        <v>194832</v>
      </c>
      <c r="E10" s="62">
        <f>SUM(F10)</f>
        <v>194832</v>
      </c>
      <c r="F10" s="62">
        <f>SUM(G10:J10)</f>
        <v>194832</v>
      </c>
      <c r="G10" s="61">
        <v>164832</v>
      </c>
      <c r="H10" s="60">
        <v>30000</v>
      </c>
      <c r="I10" s="60">
        <v>0</v>
      </c>
      <c r="J10" s="60">
        <v>0</v>
      </c>
      <c r="K10" s="60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s="57" customFormat="1" ht="24.75" customHeight="1">
      <c r="A11" s="133" t="s">
        <v>62</v>
      </c>
      <c r="B11" s="133"/>
      <c r="C11" s="133"/>
      <c r="D11" s="58">
        <f aca="true" t="shared" si="0" ref="D11:P11">SUM(D9:D10)</f>
        <v>219632</v>
      </c>
      <c r="E11" s="58">
        <f t="shared" si="0"/>
        <v>219632</v>
      </c>
      <c r="F11" s="58">
        <f t="shared" si="0"/>
        <v>219632</v>
      </c>
      <c r="G11" s="58">
        <f t="shared" si="0"/>
        <v>164832</v>
      </c>
      <c r="H11" s="58">
        <f t="shared" si="0"/>
        <v>32800</v>
      </c>
      <c r="I11" s="58">
        <f t="shared" si="0"/>
        <v>0</v>
      </c>
      <c r="J11" s="58">
        <f t="shared" si="0"/>
        <v>22000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 t="shared" si="0"/>
        <v>0</v>
      </c>
      <c r="P11" s="58">
        <f t="shared" si="0"/>
        <v>0</v>
      </c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11:C11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Zarządu Powiatu w Opatowie nr 228.42.2023
z dnia 17 maja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F15"/>
  <sheetViews>
    <sheetView view="pageLayout" workbookViewId="0" topLeftCell="A1">
      <selection activeCell="J5" sqref="J5"/>
    </sheetView>
  </sheetViews>
  <sheetFormatPr defaultColWidth="9.33203125" defaultRowHeight="12.75"/>
  <cols>
    <col min="1" max="2" width="9.33203125" style="9" customWidth="1"/>
    <col min="3" max="3" width="13.16015625" style="9" customWidth="1"/>
    <col min="4" max="4" width="23.16015625" style="9" customWidth="1"/>
    <col min="5" max="5" width="22.16015625" style="9" customWidth="1"/>
    <col min="6" max="6" width="18.5" style="9" customWidth="1"/>
    <col min="7" max="16384" width="9.33203125" style="9" customWidth="1"/>
  </cols>
  <sheetData>
    <row r="2" spans="1:6" ht="12.75" customHeight="1">
      <c r="A2" s="137" t="s">
        <v>115</v>
      </c>
      <c r="B2" s="137"/>
      <c r="C2" s="137"/>
      <c r="D2" s="137"/>
      <c r="E2" s="137"/>
      <c r="F2" s="137"/>
    </row>
    <row r="3" spans="1:6" ht="12.75">
      <c r="A3" s="68"/>
      <c r="B3" s="68"/>
      <c r="C3" s="68"/>
      <c r="D3" s="69"/>
      <c r="E3" s="69"/>
      <c r="F3" s="85" t="s">
        <v>61</v>
      </c>
    </row>
    <row r="4" spans="1:6" ht="51" customHeight="1">
      <c r="A4" s="75" t="s">
        <v>114</v>
      </c>
      <c r="B4" s="75" t="s">
        <v>0</v>
      </c>
      <c r="C4" s="75" t="s">
        <v>1</v>
      </c>
      <c r="D4" s="84" t="s">
        <v>113</v>
      </c>
      <c r="E4" s="75" t="s">
        <v>112</v>
      </c>
      <c r="F4" s="84" t="s">
        <v>111</v>
      </c>
    </row>
    <row r="5" spans="1:6" ht="12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</row>
    <row r="6" spans="1:6" ht="21" customHeight="1">
      <c r="A6" s="138" t="s">
        <v>110</v>
      </c>
      <c r="B6" s="138"/>
      <c r="C6" s="138"/>
      <c r="D6" s="138"/>
      <c r="E6" s="138"/>
      <c r="F6" s="81">
        <f>SUM(F7)</f>
        <v>420000</v>
      </c>
    </row>
    <row r="7" spans="1:6" ht="72">
      <c r="A7" s="63" t="s">
        <v>106</v>
      </c>
      <c r="B7" s="63">
        <v>921</v>
      </c>
      <c r="C7" s="63">
        <v>92113</v>
      </c>
      <c r="D7" s="77" t="s">
        <v>109</v>
      </c>
      <c r="E7" s="82" t="s">
        <v>108</v>
      </c>
      <c r="F7" s="76">
        <v>420000</v>
      </c>
    </row>
    <row r="8" spans="1:6" ht="27.75" customHeight="1">
      <c r="A8" s="138" t="s">
        <v>107</v>
      </c>
      <c r="B8" s="138"/>
      <c r="C8" s="138"/>
      <c r="D8" s="138"/>
      <c r="E8" s="138"/>
      <c r="F8" s="81">
        <f>SUM(F9:F14)</f>
        <v>3044452</v>
      </c>
    </row>
    <row r="9" spans="1:6" ht="44.25" customHeight="1">
      <c r="A9" s="80" t="s">
        <v>106</v>
      </c>
      <c r="B9" s="80">
        <v>801</v>
      </c>
      <c r="C9" s="80">
        <v>80115</v>
      </c>
      <c r="D9" s="79" t="s">
        <v>101</v>
      </c>
      <c r="E9" s="100" t="s">
        <v>105</v>
      </c>
      <c r="F9" s="78">
        <v>6050</v>
      </c>
    </row>
    <row r="10" spans="1:6" ht="30.75" customHeight="1">
      <c r="A10" s="80" t="s">
        <v>104</v>
      </c>
      <c r="B10" s="80">
        <v>801</v>
      </c>
      <c r="C10" s="80">
        <v>80115</v>
      </c>
      <c r="D10" s="79" t="s">
        <v>101</v>
      </c>
      <c r="E10" s="79" t="s">
        <v>100</v>
      </c>
      <c r="F10" s="78">
        <v>1385000</v>
      </c>
    </row>
    <row r="11" spans="1:6" ht="31.5" customHeight="1">
      <c r="A11" s="63" t="s">
        <v>103</v>
      </c>
      <c r="B11" s="63">
        <v>801</v>
      </c>
      <c r="C11" s="63">
        <v>80116</v>
      </c>
      <c r="D11" s="77" t="s">
        <v>101</v>
      </c>
      <c r="E11" s="77" t="s">
        <v>100</v>
      </c>
      <c r="F11" s="76">
        <v>1110000</v>
      </c>
    </row>
    <row r="12" spans="1:6" ht="31.5" customHeight="1">
      <c r="A12" s="63" t="s">
        <v>102</v>
      </c>
      <c r="B12" s="63">
        <v>801</v>
      </c>
      <c r="C12" s="63">
        <v>80120</v>
      </c>
      <c r="D12" s="77" t="s">
        <v>101</v>
      </c>
      <c r="E12" s="77" t="s">
        <v>100</v>
      </c>
      <c r="F12" s="76">
        <v>54000</v>
      </c>
    </row>
    <row r="13" spans="1:6" ht="57.75" customHeight="1">
      <c r="A13" s="63" t="s">
        <v>99</v>
      </c>
      <c r="B13" s="63">
        <v>853</v>
      </c>
      <c r="C13" s="63">
        <v>85311</v>
      </c>
      <c r="D13" s="77" t="s">
        <v>98</v>
      </c>
      <c r="E13" s="77" t="s">
        <v>95</v>
      </c>
      <c r="F13" s="76">
        <v>304722</v>
      </c>
    </row>
    <row r="14" spans="1:6" ht="67.5" customHeight="1">
      <c r="A14" s="63" t="s">
        <v>97</v>
      </c>
      <c r="B14" s="63">
        <v>853</v>
      </c>
      <c r="C14" s="63">
        <v>85311</v>
      </c>
      <c r="D14" s="77" t="s">
        <v>96</v>
      </c>
      <c r="E14" s="77" t="s">
        <v>95</v>
      </c>
      <c r="F14" s="76">
        <v>184680</v>
      </c>
    </row>
    <row r="15" spans="1:6" ht="28.5" customHeight="1">
      <c r="A15" s="139" t="s">
        <v>62</v>
      </c>
      <c r="B15" s="139"/>
      <c r="C15" s="139"/>
      <c r="D15" s="139"/>
      <c r="E15" s="74"/>
      <c r="F15" s="73">
        <f>(F6+F8)</f>
        <v>3464452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Zarządu Powiatu w Opatowie nr 228.42.2023
z dnia 17 maja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2023-05-16T05:57:02Z</cp:lastPrinted>
  <dcterms:modified xsi:type="dcterms:W3CDTF">2023-06-15T11:30:45Z</dcterms:modified>
  <cp:category/>
  <cp:version/>
  <cp:contentType/>
  <cp:contentStatus/>
</cp:coreProperties>
</file>