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<sst xmlns="http://schemas.openxmlformats.org/spreadsheetml/2006/main" count="335" uniqueCount="134">
  <si>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</si>
  <si>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</si>
  <si>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</si>
  <si>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</si>
  <si>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</si>
  <si>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</si>
  <si>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</si>
  <si>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</si>
  <si>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</si>
  <si>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</si>
  <si>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</si>
  <si>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</si>
  <si>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</si>
  <si>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</si>
  <si>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</si>
  <si>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</si>
  <si>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</si>
  <si>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</si>
  <si>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</si>
  <si>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</si>
  <si>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</si>
  <si>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</si>
  <si>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</si>
  <si>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</si>
  <si>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</si>
  <si>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</si>
  <si>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</si>
  <si>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</si>
  <si>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</si>
  <si>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</si>
  <si>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</si>
  <si>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</si>
  <si>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</si>
  <si>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</si>
  <si>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</si>
  <si>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</si>
  <si>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</si>
  <si>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</si>
  <si>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</si>
  <si>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</si>
  <si>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</si>
  <si>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</si>
  <si>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</si>
  <si>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</si>
  <si>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</si>
  <si>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</si>
  <si>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</si>
  <si>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</si>
  <si>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</si>
  <si>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</si>
  <si>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</si>
  <si>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</si>
  <si>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</si>
  <si>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</si>
  <si>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</si>
  <si>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</si>
  <si>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</si>
  <si>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</si>
  <si>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</si>
  <si>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</si>
  <si>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</si>
  <si>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</si>
  <si>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</si>
  <si>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</si>
  <si>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</si>
  <si>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</si>
  <si>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</si>
  <si>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</si>
  <si>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</si>
  <si>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</si>
  <si>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</si>
  <si>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</si>
  <si>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</si>
  <si>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Dochody i wydatki związane z realizacją zadań z zakresu administracji rządowej i innych zadań zleconych odrębnymi ustawami w  2023 r.</t>
  </si>
  <si>
    <t>2110</t>
  </si>
  <si>
    <t>Dotacja celowa otrzymana z budżetu państwa na zadania bieżące z zakresu administracji rządowej oraz inne zadania zlecone ustawami realizowane przez powiat</t>
  </si>
  <si>
    <t>44 484,28</t>
  </si>
  <si>
    <t>Dochody budżetu powiatu na 2023 rok</t>
  </si>
  <si>
    <t>Gospodarka mieszkaniowa</t>
  </si>
  <si>
    <t>264 235,28</t>
  </si>
  <si>
    <t>19 400,00</t>
  </si>
  <si>
    <t>283 635,28</t>
  </si>
  <si>
    <t>26 635,28</t>
  </si>
  <si>
    <t>70005</t>
  </si>
  <si>
    <t>Gospodarka gruntami i nieruchomościami</t>
  </si>
  <si>
    <t>85 000,00</t>
  </si>
  <si>
    <t>104 400,00</t>
  </si>
  <si>
    <t>801</t>
  </si>
  <si>
    <t>Oświata i wychowanie</t>
  </si>
  <si>
    <t>241 874,00</t>
  </si>
  <si>
    <t>9 644,00</t>
  </si>
  <si>
    <t>251 518,00</t>
  </si>
  <si>
    <t>80105</t>
  </si>
  <si>
    <t>Przedszkola specjalne</t>
  </si>
  <si>
    <t>2130</t>
  </si>
  <si>
    <t>Dotacja celowa otrzymana z budżetu państwa na realizację bieżących zadań własnych powiatu</t>
  </si>
  <si>
    <t>852</t>
  </si>
  <si>
    <t>Pomoc społeczna</t>
  </si>
  <si>
    <t>29 515 523,00</t>
  </si>
  <si>
    <t>-37 773,00</t>
  </si>
  <si>
    <t>126 020,16</t>
  </si>
  <si>
    <t>29 603 770,16</t>
  </si>
  <si>
    <t>85202</t>
  </si>
  <si>
    <t>Domy pomocy społecznej</t>
  </si>
  <si>
    <t>27 708 743,00</t>
  </si>
  <si>
    <t>27 670 970,00</t>
  </si>
  <si>
    <t>5 180 816,00</t>
  </si>
  <si>
    <t>5 143 043,00</t>
  </si>
  <si>
    <t>85203</t>
  </si>
  <si>
    <t>Ośrodki wsparcia</t>
  </si>
  <si>
    <t>1 647 008,00</t>
  </si>
  <si>
    <t>113 420,16</t>
  </si>
  <si>
    <t>1 760 428,16</t>
  </si>
  <si>
    <t>1 417 752,00</t>
  </si>
  <si>
    <t>1 531 172,16</t>
  </si>
  <si>
    <t>85205</t>
  </si>
  <si>
    <t>Zadania w zakresie przeciwdziałania przemocy w rodzinie</t>
  </si>
  <si>
    <t>12 600,00</t>
  </si>
  <si>
    <t>117 346 817,58</t>
  </si>
  <si>
    <t>155 064,16</t>
  </si>
  <si>
    <t>117 464 108,74</t>
  </si>
  <si>
    <t>22 829 724,31</t>
  </si>
  <si>
    <t>5 769 262,00</t>
  </si>
  <si>
    <t>140 176 541,89</t>
  </si>
  <si>
    <t>140 293 833,05</t>
  </si>
  <si>
    <t>5 813 746,28</t>
  </si>
  <si>
    <t>80115</t>
  </si>
  <si>
    <t>Technika</t>
  </si>
  <si>
    <t>80117</t>
  </si>
  <si>
    <t>Branżowe szkoły I i II stopnia</t>
  </si>
  <si>
    <t>80120</t>
  </si>
  <si>
    <t>Licea ogólnokształcące</t>
  </si>
  <si>
    <t>Załącznik Nr 1                                                                                                          do uchwały Zarządu Powiatu w Opatowie Nr 223.31.2023                                                     z dnia 31 marca 2023 r.</t>
  </si>
  <si>
    <t>Załącznik Nr 2                                                                                                                                        do uchwały Zarządu Powiatu w Opatowie Nr 223.31.2023                                                                             z dnia 31 marca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</si>
</sst>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9"/>
      <name val="Calibri"/>
      <family val="2"/>
    </font>
    <font>
      <b/>
      <sz val="5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2" fillId="32" borderId="0" applyNumberFormat="0" applyBorder="0" applyAlignment="0" applyProtection="0"/>
  </cellStyleXfs>
  <cellXfs count="10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1" fillId="0" borderId="10" xfId="52" applyNumberFormat="1" applyFont="1" applyBorder="1" applyAlignment="1">
      <alignment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0" fontId="13" fillId="35" borderId="10" xfId="52" applyFont="1" applyFill="1" applyBorder="1" applyAlignment="1">
      <alignment horizontal="center" vertical="center"/>
      <protection/>
    </xf>
    <xf numFmtId="0" fontId="13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4" fillId="35" borderId="10" xfId="52" applyFont="1" applyFill="1" applyBorder="1" applyAlignment="1">
      <alignment horizontal="center" vertical="center" wrapText="1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6" fillId="35" borderId="10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170" fontId="11" fillId="35" borderId="10" xfId="52" applyNumberFormat="1" applyFont="1" applyFill="1" applyBorder="1" applyAlignment="1">
      <alignment vertical="center" wrapText="1"/>
      <protection/>
    </xf>
    <xf numFmtId="170" fontId="13" fillId="35" borderId="10" xfId="52" applyNumberFormat="1" applyFont="1" applyFill="1" applyBorder="1" applyAlignment="1">
      <alignment vertical="center" wrapText="1"/>
      <protection/>
    </xf>
    <xf numFmtId="170" fontId="13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/>
      <protection/>
    </xf>
    <xf numFmtId="170" fontId="13" fillId="36" borderId="10" xfId="52" applyNumberFormat="1" applyFont="1" applyFill="1" applyBorder="1" applyAlignment="1">
      <alignment vertical="center"/>
      <protection/>
    </xf>
    <xf numFmtId="170" fontId="11" fillId="0" borderId="10" xfId="52" applyNumberFormat="1" applyFont="1" applyBorder="1" applyAlignment="1">
      <alignment vertical="center"/>
      <protection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7" borderId="14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39" fontId="74" fillId="37" borderId="14" xfId="0" applyNumberFormat="1" applyFont="1" applyFill="1" applyBorder="1" applyAlignment="1">
      <alignment horizontal="center" vertical="center" wrapText="1"/>
    </xf>
    <xf numFmtId="39" fontId="75" fillId="37" borderId="14" xfId="0" applyNumberFormat="1" applyFont="1" applyFill="1" applyBorder="1" applyAlignment="1">
      <alignment horizontal="center" vertical="center" wrapText="1"/>
    </xf>
    <xf numFmtId="0" fontId="28" fillId="37" borderId="0" xfId="0" applyFont="1" applyFill="1" applyAlignment="1">
      <alignment horizontal="left" vertical="top" wrapText="1"/>
    </xf>
    <xf numFmtId="49" fontId="14" fillId="36" borderId="10" xfId="52" applyNumberFormat="1" applyFont="1" applyFill="1" applyBorder="1" applyAlignment="1">
      <alignment horizontal="center" vertical="center" wrapText="1"/>
      <protection/>
    </xf>
    <xf numFmtId="49" fontId="11" fillId="36" borderId="10" xfId="52" applyNumberFormat="1" applyFont="1" applyFill="1" applyBorder="1" applyAlignment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25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7" borderId="14" xfId="0" applyFont="1" applyFill="1" applyBorder="1" applyAlignment="1">
      <alignment horizontal="left" vertical="center" wrapText="1"/>
    </xf>
    <xf numFmtId="39" fontId="75" fillId="37" borderId="14" xfId="0" applyNumberFormat="1" applyFont="1" applyFill="1" applyBorder="1" applyAlignment="1">
      <alignment horizontal="center" vertical="center" wrapText="1"/>
    </xf>
    <xf numFmtId="39" fontId="74" fillId="37" borderId="14" xfId="0" applyNumberFormat="1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right" wrapText="1"/>
      <protection locked="0"/>
    </xf>
    <xf numFmtId="0" fontId="53" fillId="0" borderId="0" xfId="0" applyNumberFormat="1" applyFont="1" applyFill="1" applyBorder="1" applyAlignment="1" applyProtection="1">
      <alignment horizontal="center"/>
      <protection locked="0"/>
    </xf>
    <xf numFmtId="0" fontId="76" fillId="37" borderId="14" xfId="0" applyFont="1" applyFill="1" applyBorder="1" applyAlignment="1">
      <alignment horizontal="center" vertical="center" wrapText="1"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15" xfId="52" applyFont="1" applyBorder="1" applyAlignment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53</xdr:row>
      <xdr:rowOff>0</xdr:rowOff>
    </xdr:from>
    <xdr:to>
      <xdr:col>8</xdr:col>
      <xdr:colOff>476250</xdr:colOff>
      <xdr:row>53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277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476250</xdr:colOff>
      <xdr:row>53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92773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476250</xdr:colOff>
      <xdr:row>56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97631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476250</xdr:colOff>
      <xdr:row>56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97631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showGridLines="0" tabSelected="1" zoomScalePageLayoutView="0" workbookViewId="0" topLeftCell="A1">
      <selection activeCell="AA12" sqref="AA12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80" t="s">
        <v>132</v>
      </c>
      <c r="L1" s="80"/>
      <c r="M1" s="80"/>
      <c r="N1" s="80"/>
      <c r="O1" s="80"/>
      <c r="P1" s="80"/>
      <c r="Q1" s="6"/>
    </row>
    <row r="2" spans="1:17" ht="25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77"/>
      <c r="P3" s="77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78" t="s">
        <v>60</v>
      </c>
      <c r="E5" s="78"/>
      <c r="F5" s="78" t="s">
        <v>2</v>
      </c>
      <c r="G5" s="78"/>
      <c r="H5" s="78"/>
      <c r="I5" s="78" t="s">
        <v>59</v>
      </c>
      <c r="J5" s="78"/>
      <c r="K5" s="5" t="s">
        <v>58</v>
      </c>
      <c r="L5" s="5" t="s">
        <v>57</v>
      </c>
      <c r="M5" s="78" t="s">
        <v>56</v>
      </c>
      <c r="N5" s="78"/>
      <c r="O5" s="78"/>
      <c r="P5" s="78"/>
      <c r="Q5" s="78"/>
    </row>
    <row r="6" spans="1:17" ht="11.25" customHeight="1">
      <c r="A6" s="4"/>
      <c r="B6" s="54" t="s">
        <v>26</v>
      </c>
      <c r="C6" s="54" t="s">
        <v>25</v>
      </c>
      <c r="D6" s="74" t="s">
        <v>24</v>
      </c>
      <c r="E6" s="74"/>
      <c r="F6" s="74" t="s">
        <v>23</v>
      </c>
      <c r="G6" s="74"/>
      <c r="H6" s="74"/>
      <c r="I6" s="74" t="s">
        <v>22</v>
      </c>
      <c r="J6" s="74"/>
      <c r="K6" s="54" t="s">
        <v>21</v>
      </c>
      <c r="L6" s="54" t="s">
        <v>20</v>
      </c>
      <c r="M6" s="74" t="s">
        <v>19</v>
      </c>
      <c r="N6" s="74"/>
      <c r="O6" s="74"/>
      <c r="P6" s="74"/>
      <c r="Q6" s="74"/>
    </row>
    <row r="7" spans="1:17" ht="18.75" customHeight="1">
      <c r="A7" s="4"/>
      <c r="B7" s="79" t="s">
        <v>55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1.75" customHeight="1">
      <c r="A8" s="4"/>
      <c r="B8" s="54" t="s">
        <v>47</v>
      </c>
      <c r="C8" s="55"/>
      <c r="D8" s="76"/>
      <c r="E8" s="76"/>
      <c r="F8" s="75" t="s">
        <v>78</v>
      </c>
      <c r="G8" s="75"/>
      <c r="H8" s="75"/>
      <c r="I8" s="73" t="s">
        <v>79</v>
      </c>
      <c r="J8" s="73"/>
      <c r="K8" s="56" t="s">
        <v>50</v>
      </c>
      <c r="L8" s="56" t="s">
        <v>80</v>
      </c>
      <c r="M8" s="73" t="s">
        <v>81</v>
      </c>
      <c r="N8" s="73"/>
      <c r="O8" s="73"/>
      <c r="P8" s="73"/>
      <c r="Q8" s="73"/>
    </row>
    <row r="9" spans="1:17" ht="29.25" customHeight="1">
      <c r="A9" s="4"/>
      <c r="B9" s="5"/>
      <c r="C9" s="55"/>
      <c r="D9" s="76"/>
      <c r="E9" s="76"/>
      <c r="F9" s="75" t="s">
        <v>51</v>
      </c>
      <c r="G9" s="75"/>
      <c r="H9" s="75"/>
      <c r="I9" s="73" t="s">
        <v>82</v>
      </c>
      <c r="J9" s="73"/>
      <c r="K9" s="56" t="s">
        <v>50</v>
      </c>
      <c r="L9" s="56" t="s">
        <v>50</v>
      </c>
      <c r="M9" s="73" t="s">
        <v>82</v>
      </c>
      <c r="N9" s="73"/>
      <c r="O9" s="73"/>
      <c r="P9" s="73"/>
      <c r="Q9" s="73"/>
    </row>
    <row r="10" spans="1:17" ht="21.75" customHeight="1">
      <c r="A10" s="4"/>
      <c r="B10" s="55"/>
      <c r="C10" s="54" t="s">
        <v>83</v>
      </c>
      <c r="D10" s="76"/>
      <c r="E10" s="76"/>
      <c r="F10" s="75" t="s">
        <v>84</v>
      </c>
      <c r="G10" s="75"/>
      <c r="H10" s="75"/>
      <c r="I10" s="73" t="s">
        <v>79</v>
      </c>
      <c r="J10" s="73"/>
      <c r="K10" s="56" t="s">
        <v>50</v>
      </c>
      <c r="L10" s="56" t="s">
        <v>80</v>
      </c>
      <c r="M10" s="73" t="s">
        <v>81</v>
      </c>
      <c r="N10" s="73"/>
      <c r="O10" s="73"/>
      <c r="P10" s="73"/>
      <c r="Q10" s="73"/>
    </row>
    <row r="11" spans="1:17" ht="27" customHeight="1">
      <c r="A11" s="4"/>
      <c r="B11" s="55"/>
      <c r="C11" s="5"/>
      <c r="D11" s="76"/>
      <c r="E11" s="76"/>
      <c r="F11" s="75" t="s">
        <v>51</v>
      </c>
      <c r="G11" s="75"/>
      <c r="H11" s="75"/>
      <c r="I11" s="73" t="s">
        <v>82</v>
      </c>
      <c r="J11" s="73"/>
      <c r="K11" s="56" t="s">
        <v>50</v>
      </c>
      <c r="L11" s="56" t="s">
        <v>50</v>
      </c>
      <c r="M11" s="73" t="s">
        <v>82</v>
      </c>
      <c r="N11" s="73"/>
      <c r="O11" s="73"/>
      <c r="P11" s="73"/>
      <c r="Q11" s="73"/>
    </row>
    <row r="12" spans="1:17" ht="33" customHeight="1">
      <c r="A12" s="4"/>
      <c r="B12" s="55"/>
      <c r="C12" s="55"/>
      <c r="D12" s="74" t="s">
        <v>74</v>
      </c>
      <c r="E12" s="74"/>
      <c r="F12" s="75" t="s">
        <v>75</v>
      </c>
      <c r="G12" s="75"/>
      <c r="H12" s="75"/>
      <c r="I12" s="73" t="s">
        <v>85</v>
      </c>
      <c r="J12" s="73"/>
      <c r="K12" s="56" t="s">
        <v>50</v>
      </c>
      <c r="L12" s="56" t="s">
        <v>80</v>
      </c>
      <c r="M12" s="73" t="s">
        <v>86</v>
      </c>
      <c r="N12" s="73"/>
      <c r="O12" s="73"/>
      <c r="P12" s="73"/>
      <c r="Q12" s="73"/>
    </row>
    <row r="13" spans="1:17" ht="18.75" customHeight="1">
      <c r="A13" s="4"/>
      <c r="B13" s="54" t="s">
        <v>87</v>
      </c>
      <c r="C13" s="55"/>
      <c r="D13" s="76"/>
      <c r="E13" s="76"/>
      <c r="F13" s="75" t="s">
        <v>88</v>
      </c>
      <c r="G13" s="75"/>
      <c r="H13" s="75"/>
      <c r="I13" s="73" t="s">
        <v>89</v>
      </c>
      <c r="J13" s="73"/>
      <c r="K13" s="56" t="s">
        <v>50</v>
      </c>
      <c r="L13" s="56" t="s">
        <v>90</v>
      </c>
      <c r="M13" s="73" t="s">
        <v>91</v>
      </c>
      <c r="N13" s="73"/>
      <c r="O13" s="73"/>
      <c r="P13" s="73"/>
      <c r="Q13" s="73"/>
    </row>
    <row r="14" spans="1:17" ht="27" customHeight="1">
      <c r="A14" s="4"/>
      <c r="B14" s="5"/>
      <c r="C14" s="55"/>
      <c r="D14" s="76"/>
      <c r="E14" s="76"/>
      <c r="F14" s="75" t="s">
        <v>51</v>
      </c>
      <c r="G14" s="75"/>
      <c r="H14" s="75"/>
      <c r="I14" s="73" t="s">
        <v>50</v>
      </c>
      <c r="J14" s="73"/>
      <c r="K14" s="56" t="s">
        <v>50</v>
      </c>
      <c r="L14" s="56" t="s">
        <v>50</v>
      </c>
      <c r="M14" s="73" t="s">
        <v>50</v>
      </c>
      <c r="N14" s="73"/>
      <c r="O14" s="73"/>
      <c r="P14" s="73"/>
      <c r="Q14" s="73"/>
    </row>
    <row r="15" spans="1:17" ht="20.25" customHeight="1">
      <c r="A15" s="4"/>
      <c r="B15" s="55"/>
      <c r="C15" s="54" t="s">
        <v>92</v>
      </c>
      <c r="D15" s="76"/>
      <c r="E15" s="76"/>
      <c r="F15" s="75" t="s">
        <v>93</v>
      </c>
      <c r="G15" s="75"/>
      <c r="H15" s="75"/>
      <c r="I15" s="73" t="s">
        <v>50</v>
      </c>
      <c r="J15" s="73"/>
      <c r="K15" s="56" t="s">
        <v>50</v>
      </c>
      <c r="L15" s="56" t="s">
        <v>90</v>
      </c>
      <c r="M15" s="73" t="s">
        <v>90</v>
      </c>
      <c r="N15" s="73"/>
      <c r="O15" s="73"/>
      <c r="P15" s="73"/>
      <c r="Q15" s="73"/>
    </row>
    <row r="16" spans="1:17" ht="28.5" customHeight="1">
      <c r="A16" s="4"/>
      <c r="B16" s="55"/>
      <c r="C16" s="5"/>
      <c r="D16" s="76"/>
      <c r="E16" s="76"/>
      <c r="F16" s="75" t="s">
        <v>51</v>
      </c>
      <c r="G16" s="75"/>
      <c r="H16" s="75"/>
      <c r="I16" s="73" t="s">
        <v>50</v>
      </c>
      <c r="J16" s="73"/>
      <c r="K16" s="56" t="s">
        <v>50</v>
      </c>
      <c r="L16" s="56" t="s">
        <v>50</v>
      </c>
      <c r="M16" s="73" t="s">
        <v>50</v>
      </c>
      <c r="N16" s="73"/>
      <c r="O16" s="73"/>
      <c r="P16" s="73"/>
      <c r="Q16" s="73"/>
    </row>
    <row r="17" spans="1:17" ht="30" customHeight="1">
      <c r="A17" s="4"/>
      <c r="B17" s="55"/>
      <c r="C17" s="55"/>
      <c r="D17" s="74" t="s">
        <v>94</v>
      </c>
      <c r="E17" s="74"/>
      <c r="F17" s="75" t="s">
        <v>95</v>
      </c>
      <c r="G17" s="75"/>
      <c r="H17" s="75"/>
      <c r="I17" s="73" t="s">
        <v>50</v>
      </c>
      <c r="J17" s="73"/>
      <c r="K17" s="56" t="s">
        <v>50</v>
      </c>
      <c r="L17" s="56" t="s">
        <v>90</v>
      </c>
      <c r="M17" s="73" t="s">
        <v>90</v>
      </c>
      <c r="N17" s="73"/>
      <c r="O17" s="73"/>
      <c r="P17" s="73"/>
      <c r="Q17" s="73"/>
    </row>
    <row r="18" spans="1:17" ht="17.25" customHeight="1">
      <c r="A18" s="4"/>
      <c r="B18" s="54" t="s">
        <v>96</v>
      </c>
      <c r="C18" s="55"/>
      <c r="D18" s="76"/>
      <c r="E18" s="76"/>
      <c r="F18" s="75" t="s">
        <v>97</v>
      </c>
      <c r="G18" s="75"/>
      <c r="H18" s="75"/>
      <c r="I18" s="73" t="s">
        <v>98</v>
      </c>
      <c r="J18" s="73"/>
      <c r="K18" s="56" t="s">
        <v>99</v>
      </c>
      <c r="L18" s="56" t="s">
        <v>100</v>
      </c>
      <c r="M18" s="73" t="s">
        <v>101</v>
      </c>
      <c r="N18" s="73"/>
      <c r="O18" s="73"/>
      <c r="P18" s="73"/>
      <c r="Q18" s="73"/>
    </row>
    <row r="19" spans="1:17" ht="37.5" customHeight="1">
      <c r="A19" s="4"/>
      <c r="B19" s="5"/>
      <c r="C19" s="55"/>
      <c r="D19" s="76"/>
      <c r="E19" s="76"/>
      <c r="F19" s="75" t="s">
        <v>51</v>
      </c>
      <c r="G19" s="75"/>
      <c r="H19" s="75"/>
      <c r="I19" s="73" t="s">
        <v>50</v>
      </c>
      <c r="J19" s="73"/>
      <c r="K19" s="56" t="s">
        <v>50</v>
      </c>
      <c r="L19" s="56" t="s">
        <v>50</v>
      </c>
      <c r="M19" s="73" t="s">
        <v>50</v>
      </c>
      <c r="N19" s="73"/>
      <c r="O19" s="73"/>
      <c r="P19" s="73"/>
      <c r="Q19" s="73"/>
    </row>
    <row r="20" spans="1:17" ht="15.75" customHeight="1">
      <c r="A20" s="4"/>
      <c r="B20" s="55"/>
      <c r="C20" s="54" t="s">
        <v>102</v>
      </c>
      <c r="D20" s="76"/>
      <c r="E20" s="76"/>
      <c r="F20" s="75" t="s">
        <v>103</v>
      </c>
      <c r="G20" s="75"/>
      <c r="H20" s="75"/>
      <c r="I20" s="73" t="s">
        <v>104</v>
      </c>
      <c r="J20" s="73"/>
      <c r="K20" s="56" t="s">
        <v>99</v>
      </c>
      <c r="L20" s="56" t="s">
        <v>50</v>
      </c>
      <c r="M20" s="73" t="s">
        <v>105</v>
      </c>
      <c r="N20" s="73"/>
      <c r="O20" s="73"/>
      <c r="P20" s="73"/>
      <c r="Q20" s="73"/>
    </row>
    <row r="21" spans="2:17" ht="27.75" customHeight="1">
      <c r="B21" s="55"/>
      <c r="C21" s="5"/>
      <c r="D21" s="76"/>
      <c r="E21" s="76"/>
      <c r="F21" s="75" t="s">
        <v>51</v>
      </c>
      <c r="G21" s="75"/>
      <c r="H21" s="75"/>
      <c r="I21" s="73" t="s">
        <v>50</v>
      </c>
      <c r="J21" s="73"/>
      <c r="K21" s="56" t="s">
        <v>50</v>
      </c>
      <c r="L21" s="56" t="s">
        <v>50</v>
      </c>
      <c r="M21" s="73" t="s">
        <v>50</v>
      </c>
      <c r="N21" s="73"/>
      <c r="O21" s="73"/>
      <c r="P21" s="73"/>
      <c r="Q21" s="73"/>
    </row>
    <row r="22" spans="2:17" ht="32.25" customHeight="1">
      <c r="B22" s="55"/>
      <c r="C22" s="55"/>
      <c r="D22" s="74" t="s">
        <v>94</v>
      </c>
      <c r="E22" s="74"/>
      <c r="F22" s="75" t="s">
        <v>95</v>
      </c>
      <c r="G22" s="75"/>
      <c r="H22" s="75"/>
      <c r="I22" s="73" t="s">
        <v>106</v>
      </c>
      <c r="J22" s="73"/>
      <c r="K22" s="56" t="s">
        <v>99</v>
      </c>
      <c r="L22" s="56" t="s">
        <v>50</v>
      </c>
      <c r="M22" s="73" t="s">
        <v>107</v>
      </c>
      <c r="N22" s="73"/>
      <c r="O22" s="73"/>
      <c r="P22" s="73"/>
      <c r="Q22" s="73"/>
    </row>
    <row r="23" spans="2:17" ht="19.5" customHeight="1">
      <c r="B23" s="55"/>
      <c r="C23" s="54" t="s">
        <v>108</v>
      </c>
      <c r="D23" s="76"/>
      <c r="E23" s="76"/>
      <c r="F23" s="75" t="s">
        <v>109</v>
      </c>
      <c r="G23" s="75"/>
      <c r="H23" s="75"/>
      <c r="I23" s="73" t="s">
        <v>110</v>
      </c>
      <c r="J23" s="73"/>
      <c r="K23" s="56" t="s">
        <v>50</v>
      </c>
      <c r="L23" s="56" t="s">
        <v>111</v>
      </c>
      <c r="M23" s="73" t="s">
        <v>112</v>
      </c>
      <c r="N23" s="73"/>
      <c r="O23" s="73"/>
      <c r="P23" s="73"/>
      <c r="Q23" s="73"/>
    </row>
    <row r="24" spans="2:17" ht="27" customHeight="1">
      <c r="B24" s="55"/>
      <c r="C24" s="5"/>
      <c r="D24" s="76"/>
      <c r="E24" s="76"/>
      <c r="F24" s="75" t="s">
        <v>51</v>
      </c>
      <c r="G24" s="75"/>
      <c r="H24" s="75"/>
      <c r="I24" s="73" t="s">
        <v>50</v>
      </c>
      <c r="J24" s="73"/>
      <c r="K24" s="56" t="s">
        <v>50</v>
      </c>
      <c r="L24" s="56" t="s">
        <v>50</v>
      </c>
      <c r="M24" s="73" t="s">
        <v>50</v>
      </c>
      <c r="N24" s="73"/>
      <c r="O24" s="73"/>
      <c r="P24" s="73"/>
      <c r="Q24" s="73"/>
    </row>
    <row r="25" spans="2:17" ht="30.75" customHeight="1">
      <c r="B25" s="55"/>
      <c r="C25" s="55"/>
      <c r="D25" s="74" t="s">
        <v>74</v>
      </c>
      <c r="E25" s="74"/>
      <c r="F25" s="75" t="s">
        <v>75</v>
      </c>
      <c r="G25" s="75"/>
      <c r="H25" s="75"/>
      <c r="I25" s="73" t="s">
        <v>113</v>
      </c>
      <c r="J25" s="73"/>
      <c r="K25" s="56" t="s">
        <v>50</v>
      </c>
      <c r="L25" s="56" t="s">
        <v>111</v>
      </c>
      <c r="M25" s="73" t="s">
        <v>114</v>
      </c>
      <c r="N25" s="73"/>
      <c r="O25" s="73"/>
      <c r="P25" s="73"/>
      <c r="Q25" s="73"/>
    </row>
    <row r="26" spans="2:17" ht="20.25" customHeight="1">
      <c r="B26" s="55"/>
      <c r="C26" s="54" t="s">
        <v>115</v>
      </c>
      <c r="D26" s="76"/>
      <c r="E26" s="76"/>
      <c r="F26" s="75" t="s">
        <v>116</v>
      </c>
      <c r="G26" s="75"/>
      <c r="H26" s="75"/>
      <c r="I26" s="73" t="s">
        <v>50</v>
      </c>
      <c r="J26" s="73"/>
      <c r="K26" s="56" t="s">
        <v>50</v>
      </c>
      <c r="L26" s="56" t="s">
        <v>117</v>
      </c>
      <c r="M26" s="73" t="s">
        <v>117</v>
      </c>
      <c r="N26" s="73"/>
      <c r="O26" s="73"/>
      <c r="P26" s="73"/>
      <c r="Q26" s="73"/>
    </row>
    <row r="27" spans="2:17" ht="29.25" customHeight="1">
      <c r="B27" s="55"/>
      <c r="C27" s="5"/>
      <c r="D27" s="76"/>
      <c r="E27" s="76"/>
      <c r="F27" s="75" t="s">
        <v>51</v>
      </c>
      <c r="G27" s="75"/>
      <c r="H27" s="75"/>
      <c r="I27" s="73" t="s">
        <v>50</v>
      </c>
      <c r="J27" s="73"/>
      <c r="K27" s="56" t="s">
        <v>50</v>
      </c>
      <c r="L27" s="56" t="s">
        <v>50</v>
      </c>
      <c r="M27" s="73" t="s">
        <v>50</v>
      </c>
      <c r="N27" s="73"/>
      <c r="O27" s="73"/>
      <c r="P27" s="73"/>
      <c r="Q27" s="73"/>
    </row>
    <row r="28" spans="2:17" ht="32.25" customHeight="1">
      <c r="B28" s="55"/>
      <c r="C28" s="55"/>
      <c r="D28" s="74" t="s">
        <v>74</v>
      </c>
      <c r="E28" s="74"/>
      <c r="F28" s="75" t="s">
        <v>75</v>
      </c>
      <c r="G28" s="75"/>
      <c r="H28" s="75"/>
      <c r="I28" s="73" t="s">
        <v>50</v>
      </c>
      <c r="J28" s="73"/>
      <c r="K28" s="56" t="s">
        <v>50</v>
      </c>
      <c r="L28" s="56" t="s">
        <v>117</v>
      </c>
      <c r="M28" s="73" t="s">
        <v>117</v>
      </c>
      <c r="N28" s="73"/>
      <c r="O28" s="73"/>
      <c r="P28" s="73"/>
      <c r="Q28" s="73"/>
    </row>
    <row r="29" spans="2:17" ht="17.25" customHeight="1">
      <c r="B29" s="69" t="s">
        <v>55</v>
      </c>
      <c r="C29" s="69"/>
      <c r="D29" s="69"/>
      <c r="E29" s="69"/>
      <c r="F29" s="69"/>
      <c r="G29" s="69"/>
      <c r="H29" s="57" t="s">
        <v>53</v>
      </c>
      <c r="I29" s="68" t="s">
        <v>118</v>
      </c>
      <c r="J29" s="68"/>
      <c r="K29" s="58" t="s">
        <v>99</v>
      </c>
      <c r="L29" s="58" t="s">
        <v>119</v>
      </c>
      <c r="M29" s="68" t="s">
        <v>120</v>
      </c>
      <c r="N29" s="68"/>
      <c r="O29" s="68"/>
      <c r="P29" s="68"/>
      <c r="Q29" s="68"/>
    </row>
    <row r="30" spans="2:17" ht="26.25" customHeight="1">
      <c r="B30" s="70"/>
      <c r="C30" s="70"/>
      <c r="D30" s="70"/>
      <c r="E30" s="70"/>
      <c r="F30" s="71" t="s">
        <v>51</v>
      </c>
      <c r="G30" s="71"/>
      <c r="H30" s="71"/>
      <c r="I30" s="72" t="s">
        <v>76</v>
      </c>
      <c r="J30" s="72"/>
      <c r="K30" s="59" t="s">
        <v>50</v>
      </c>
      <c r="L30" s="59" t="s">
        <v>50</v>
      </c>
      <c r="M30" s="72" t="s">
        <v>76</v>
      </c>
      <c r="N30" s="72"/>
      <c r="O30" s="72"/>
      <c r="P30" s="72"/>
      <c r="Q30" s="72"/>
    </row>
    <row r="31" spans="2:17" ht="16.5" customHeight="1">
      <c r="B31" s="79" t="s">
        <v>54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6.5" customHeight="1">
      <c r="B32" s="69" t="s">
        <v>54</v>
      </c>
      <c r="C32" s="69"/>
      <c r="D32" s="69"/>
      <c r="E32" s="69"/>
      <c r="F32" s="69"/>
      <c r="G32" s="69"/>
      <c r="H32" s="57" t="s">
        <v>53</v>
      </c>
      <c r="I32" s="68" t="s">
        <v>121</v>
      </c>
      <c r="J32" s="68"/>
      <c r="K32" s="58" t="s">
        <v>50</v>
      </c>
      <c r="L32" s="58" t="s">
        <v>50</v>
      </c>
      <c r="M32" s="68" t="s">
        <v>121</v>
      </c>
      <c r="N32" s="68"/>
      <c r="O32" s="68"/>
      <c r="P32" s="68"/>
      <c r="Q32" s="68"/>
    </row>
    <row r="33" spans="2:17" ht="27.75" customHeight="1">
      <c r="B33" s="70"/>
      <c r="C33" s="70"/>
      <c r="D33" s="70"/>
      <c r="E33" s="70"/>
      <c r="F33" s="71" t="s">
        <v>51</v>
      </c>
      <c r="G33" s="71"/>
      <c r="H33" s="71"/>
      <c r="I33" s="72" t="s">
        <v>122</v>
      </c>
      <c r="J33" s="72"/>
      <c r="K33" s="59" t="s">
        <v>50</v>
      </c>
      <c r="L33" s="59" t="s">
        <v>50</v>
      </c>
      <c r="M33" s="72" t="s">
        <v>122</v>
      </c>
      <c r="N33" s="72"/>
      <c r="O33" s="72"/>
      <c r="P33" s="72"/>
      <c r="Q33" s="72"/>
    </row>
    <row r="34" spans="2:17" ht="19.5" customHeight="1">
      <c r="B34" s="79" t="s">
        <v>52</v>
      </c>
      <c r="C34" s="79"/>
      <c r="D34" s="79"/>
      <c r="E34" s="79"/>
      <c r="F34" s="79"/>
      <c r="G34" s="79"/>
      <c r="H34" s="79"/>
      <c r="I34" s="68" t="s">
        <v>123</v>
      </c>
      <c r="J34" s="68"/>
      <c r="K34" s="58" t="s">
        <v>99</v>
      </c>
      <c r="L34" s="58" t="s">
        <v>119</v>
      </c>
      <c r="M34" s="68" t="s">
        <v>124</v>
      </c>
      <c r="N34" s="68"/>
      <c r="O34" s="68"/>
      <c r="P34" s="68"/>
      <c r="Q34" s="68"/>
    </row>
    <row r="35" spans="2:17" ht="33.75" customHeight="1">
      <c r="B35" s="79"/>
      <c r="C35" s="79"/>
      <c r="D35" s="79"/>
      <c r="E35" s="79"/>
      <c r="F35" s="84" t="s">
        <v>51</v>
      </c>
      <c r="G35" s="84"/>
      <c r="H35" s="84"/>
      <c r="I35" s="85" t="s">
        <v>125</v>
      </c>
      <c r="J35" s="85"/>
      <c r="K35" s="60" t="s">
        <v>50</v>
      </c>
      <c r="L35" s="60" t="s">
        <v>50</v>
      </c>
      <c r="M35" s="85" t="s">
        <v>125</v>
      </c>
      <c r="N35" s="85"/>
      <c r="O35" s="85"/>
      <c r="P35" s="85"/>
      <c r="Q35" s="85"/>
    </row>
    <row r="36" spans="2:17" ht="21" customHeight="1">
      <c r="B36" s="82" t="s">
        <v>49</v>
      </c>
      <c r="C36" s="82"/>
      <c r="D36" s="82"/>
      <c r="E36" s="82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</sheetData>
  <sheetProtection/>
  <mergeCells count="120">
    <mergeCell ref="B36:F36"/>
    <mergeCell ref="G36:Q36"/>
    <mergeCell ref="B34:H34"/>
    <mergeCell ref="I34:J34"/>
    <mergeCell ref="M34:Q34"/>
    <mergeCell ref="B35:E35"/>
    <mergeCell ref="F35:H35"/>
    <mergeCell ref="I35:J35"/>
    <mergeCell ref="M35:Q35"/>
    <mergeCell ref="B31:Q31"/>
    <mergeCell ref="B32:G32"/>
    <mergeCell ref="I32:J32"/>
    <mergeCell ref="M32:Q32"/>
    <mergeCell ref="B33:E33"/>
    <mergeCell ref="F33:H33"/>
    <mergeCell ref="I33:J33"/>
    <mergeCell ref="M33:Q33"/>
    <mergeCell ref="M20:Q20"/>
    <mergeCell ref="F25:H25"/>
    <mergeCell ref="I25:J25"/>
    <mergeCell ref="M25:Q25"/>
    <mergeCell ref="D26:E26"/>
    <mergeCell ref="F26:H26"/>
    <mergeCell ref="I26:J26"/>
    <mergeCell ref="M26:Q26"/>
    <mergeCell ref="D25:E25"/>
    <mergeCell ref="M11:Q11"/>
    <mergeCell ref="M10:Q10"/>
    <mergeCell ref="I11:J11"/>
    <mergeCell ref="F19:H19"/>
    <mergeCell ref="D20:E20"/>
    <mergeCell ref="F20:H20"/>
    <mergeCell ref="M19:Q19"/>
    <mergeCell ref="I19:J19"/>
    <mergeCell ref="D19:E19"/>
    <mergeCell ref="I20:J20"/>
    <mergeCell ref="I6:J6"/>
    <mergeCell ref="D10:E10"/>
    <mergeCell ref="F10:H10"/>
    <mergeCell ref="D11:E11"/>
    <mergeCell ref="D9:E9"/>
    <mergeCell ref="F11:H11"/>
    <mergeCell ref="M9:Q9"/>
    <mergeCell ref="K1:P1"/>
    <mergeCell ref="A2:P2"/>
    <mergeCell ref="I8:J8"/>
    <mergeCell ref="D5:E5"/>
    <mergeCell ref="M5:Q5"/>
    <mergeCell ref="M6:Q6"/>
    <mergeCell ref="F9:H9"/>
    <mergeCell ref="I9:J9"/>
    <mergeCell ref="F5:H5"/>
    <mergeCell ref="O3:P3"/>
    <mergeCell ref="D8:E8"/>
    <mergeCell ref="F6:H6"/>
    <mergeCell ref="I5:J5"/>
    <mergeCell ref="B7:Q7"/>
    <mergeCell ref="D12:E12"/>
    <mergeCell ref="I10:J10"/>
    <mergeCell ref="M8:Q8"/>
    <mergeCell ref="D6:E6"/>
    <mergeCell ref="F8:H8"/>
    <mergeCell ref="D13:E13"/>
    <mergeCell ref="F13:H13"/>
    <mergeCell ref="D14:E14"/>
    <mergeCell ref="I14:J14"/>
    <mergeCell ref="M12:Q12"/>
    <mergeCell ref="M13:Q13"/>
    <mergeCell ref="I13:J13"/>
    <mergeCell ref="F12:H12"/>
    <mergeCell ref="I12:J12"/>
    <mergeCell ref="D15:E15"/>
    <mergeCell ref="F15:H15"/>
    <mergeCell ref="I15:J15"/>
    <mergeCell ref="F14:H14"/>
    <mergeCell ref="M15:Q15"/>
    <mergeCell ref="D16:E16"/>
    <mergeCell ref="F16:H16"/>
    <mergeCell ref="M14:Q14"/>
    <mergeCell ref="D18:E18"/>
    <mergeCell ref="F18:H18"/>
    <mergeCell ref="M16:Q16"/>
    <mergeCell ref="I16:J16"/>
    <mergeCell ref="I17:J17"/>
    <mergeCell ref="F17:H17"/>
    <mergeCell ref="I18:J18"/>
    <mergeCell ref="M18:Q18"/>
    <mergeCell ref="M17:Q17"/>
    <mergeCell ref="D17:E17"/>
    <mergeCell ref="D21:E21"/>
    <mergeCell ref="F21:H21"/>
    <mergeCell ref="I21:J21"/>
    <mergeCell ref="M21:Q21"/>
    <mergeCell ref="D22:E22"/>
    <mergeCell ref="F22:H22"/>
    <mergeCell ref="I22:J22"/>
    <mergeCell ref="M22:Q22"/>
    <mergeCell ref="I23:J23"/>
    <mergeCell ref="M23:Q23"/>
    <mergeCell ref="D23:E23"/>
    <mergeCell ref="F23:H23"/>
    <mergeCell ref="F24:H24"/>
    <mergeCell ref="I24:J24"/>
    <mergeCell ref="M24:Q24"/>
    <mergeCell ref="D24:E24"/>
    <mergeCell ref="I27:J27"/>
    <mergeCell ref="M27:Q27"/>
    <mergeCell ref="I28:J28"/>
    <mergeCell ref="M28:Q28"/>
    <mergeCell ref="D28:E28"/>
    <mergeCell ref="F28:H28"/>
    <mergeCell ref="D27:E27"/>
    <mergeCell ref="F27:H27"/>
    <mergeCell ref="I29:J29"/>
    <mergeCell ref="M29:Q29"/>
    <mergeCell ref="B29:G29"/>
    <mergeCell ref="B30:E30"/>
    <mergeCell ref="F30:H30"/>
    <mergeCell ref="I30:J30"/>
    <mergeCell ref="M30:Q30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57"/>
  <sheetViews>
    <sheetView view="pageLayout" workbookViewId="0" topLeftCell="A1">
      <selection activeCell="Y9" sqref="Y9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1" t="s">
        <v>133</v>
      </c>
      <c r="P1" s="91"/>
      <c r="Q1" s="91"/>
      <c r="R1" s="91"/>
      <c r="S1" s="91"/>
      <c r="T1" s="91"/>
      <c r="U1" s="91"/>
      <c r="V1" s="91"/>
      <c r="W1" s="91"/>
    </row>
    <row r="2" spans="1:23" ht="9.75" customHeight="1">
      <c r="A2" s="92" t="s">
        <v>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5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ht="6" customHeight="1"/>
    <row r="5" spans="1:23" ht="12.75" customHeight="1">
      <c r="A5" s="89" t="s">
        <v>0</v>
      </c>
      <c r="B5" s="89" t="s">
        <v>1</v>
      </c>
      <c r="C5" s="89" t="s">
        <v>27</v>
      </c>
      <c r="D5" s="89" t="s">
        <v>2</v>
      </c>
      <c r="E5" s="89"/>
      <c r="F5" s="89"/>
      <c r="G5" s="89"/>
      <c r="H5" s="89" t="s">
        <v>3</v>
      </c>
      <c r="I5" s="89" t="s">
        <v>28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.75" customHeight="1">
      <c r="A6" s="89"/>
      <c r="B6" s="89"/>
      <c r="C6" s="89"/>
      <c r="D6" s="89"/>
      <c r="E6" s="89"/>
      <c r="F6" s="89"/>
      <c r="G6" s="89"/>
      <c r="H6" s="89"/>
      <c r="I6" s="89" t="s">
        <v>29</v>
      </c>
      <c r="J6" s="89" t="s">
        <v>4</v>
      </c>
      <c r="K6" s="89"/>
      <c r="L6" s="89"/>
      <c r="M6" s="89"/>
      <c r="N6" s="89"/>
      <c r="O6" s="89"/>
      <c r="P6" s="89"/>
      <c r="Q6" s="89"/>
      <c r="R6" s="89" t="s">
        <v>5</v>
      </c>
      <c r="S6" s="89" t="s">
        <v>4</v>
      </c>
      <c r="T6" s="89"/>
      <c r="U6" s="89"/>
      <c r="V6" s="89"/>
      <c r="W6" s="89"/>
    </row>
    <row r="7" spans="1:23" ht="12.75" customHeight="1">
      <c r="A7" s="89"/>
      <c r="B7" s="89"/>
      <c r="C7" s="89"/>
      <c r="D7" s="89"/>
      <c r="E7" s="89"/>
      <c r="F7" s="89"/>
      <c r="G7" s="89"/>
      <c r="H7" s="89"/>
      <c r="I7" s="89"/>
      <c r="J7" s="89" t="s">
        <v>30</v>
      </c>
      <c r="K7" s="89" t="s">
        <v>4</v>
      </c>
      <c r="L7" s="89"/>
      <c r="M7" s="89" t="s">
        <v>8</v>
      </c>
      <c r="N7" s="89" t="s">
        <v>9</v>
      </c>
      <c r="O7" s="89" t="s">
        <v>10</v>
      </c>
      <c r="P7" s="89" t="s">
        <v>31</v>
      </c>
      <c r="Q7" s="89" t="s">
        <v>32</v>
      </c>
      <c r="R7" s="89"/>
      <c r="S7" s="89" t="s">
        <v>6</v>
      </c>
      <c r="T7" s="89" t="s">
        <v>7</v>
      </c>
      <c r="U7" s="89"/>
      <c r="V7" s="89" t="s">
        <v>33</v>
      </c>
      <c r="W7" s="89" t="s">
        <v>34</v>
      </c>
    </row>
    <row r="8" spans="1:23" ht="65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61" t="s">
        <v>11</v>
      </c>
      <c r="L8" s="61" t="s">
        <v>12</v>
      </c>
      <c r="M8" s="89"/>
      <c r="N8" s="89"/>
      <c r="O8" s="89"/>
      <c r="P8" s="89"/>
      <c r="Q8" s="89"/>
      <c r="R8" s="89"/>
      <c r="S8" s="89"/>
      <c r="T8" s="89" t="s">
        <v>18</v>
      </c>
      <c r="U8" s="89"/>
      <c r="V8" s="89"/>
      <c r="W8" s="89"/>
    </row>
    <row r="9" spans="1:23" ht="8.25" customHeight="1">
      <c r="A9" s="62" t="s">
        <v>26</v>
      </c>
      <c r="B9" s="62" t="s">
        <v>25</v>
      </c>
      <c r="C9" s="62" t="s">
        <v>24</v>
      </c>
      <c r="D9" s="90" t="s">
        <v>23</v>
      </c>
      <c r="E9" s="90"/>
      <c r="F9" s="90"/>
      <c r="G9" s="90"/>
      <c r="H9" s="62" t="s">
        <v>22</v>
      </c>
      <c r="I9" s="62" t="s">
        <v>21</v>
      </c>
      <c r="J9" s="62" t="s">
        <v>20</v>
      </c>
      <c r="K9" s="62" t="s">
        <v>19</v>
      </c>
      <c r="L9" s="62" t="s">
        <v>35</v>
      </c>
      <c r="M9" s="62" t="s">
        <v>36</v>
      </c>
      <c r="N9" s="62" t="s">
        <v>37</v>
      </c>
      <c r="O9" s="62" t="s">
        <v>38</v>
      </c>
      <c r="P9" s="62" t="s">
        <v>39</v>
      </c>
      <c r="Q9" s="62" t="s">
        <v>40</v>
      </c>
      <c r="R9" s="62" t="s">
        <v>41</v>
      </c>
      <c r="S9" s="62" t="s">
        <v>42</v>
      </c>
      <c r="T9" s="90" t="s">
        <v>43</v>
      </c>
      <c r="U9" s="90"/>
      <c r="V9" s="62" t="s">
        <v>44</v>
      </c>
      <c r="W9" s="62" t="s">
        <v>45</v>
      </c>
    </row>
    <row r="10" spans="1:23" ht="12.75" customHeight="1">
      <c r="A10" s="89" t="s">
        <v>47</v>
      </c>
      <c r="B10" s="89" t="s">
        <v>46</v>
      </c>
      <c r="C10" s="89" t="s">
        <v>46</v>
      </c>
      <c r="D10" s="86" t="s">
        <v>78</v>
      </c>
      <c r="E10" s="86"/>
      <c r="F10" s="86" t="s">
        <v>13</v>
      </c>
      <c r="G10" s="86"/>
      <c r="H10" s="63">
        <v>26980435.1</v>
      </c>
      <c r="I10" s="63">
        <v>335210.1</v>
      </c>
      <c r="J10" s="63">
        <v>303874</v>
      </c>
      <c r="K10" s="63">
        <v>58856</v>
      </c>
      <c r="L10" s="63">
        <v>245018</v>
      </c>
      <c r="M10" s="63">
        <v>0</v>
      </c>
      <c r="N10" s="63">
        <v>0</v>
      </c>
      <c r="O10" s="63">
        <v>31336.1</v>
      </c>
      <c r="P10" s="63">
        <v>0</v>
      </c>
      <c r="Q10" s="63">
        <v>0</v>
      </c>
      <c r="R10" s="63">
        <v>26645225</v>
      </c>
      <c r="S10" s="63">
        <v>26645225</v>
      </c>
      <c r="T10" s="88">
        <v>5883915</v>
      </c>
      <c r="U10" s="88"/>
      <c r="V10" s="63">
        <v>0</v>
      </c>
      <c r="W10" s="63">
        <v>0</v>
      </c>
    </row>
    <row r="11" spans="1:23" ht="12.75" customHeight="1">
      <c r="A11" s="89"/>
      <c r="B11" s="89"/>
      <c r="C11" s="89"/>
      <c r="D11" s="86"/>
      <c r="E11" s="86"/>
      <c r="F11" s="86" t="s">
        <v>14</v>
      </c>
      <c r="G11" s="86"/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88">
        <v>0</v>
      </c>
      <c r="U11" s="88"/>
      <c r="V11" s="63">
        <v>0</v>
      </c>
      <c r="W11" s="63">
        <v>0</v>
      </c>
    </row>
    <row r="12" spans="1:23" ht="12.75" customHeight="1">
      <c r="A12" s="89"/>
      <c r="B12" s="89"/>
      <c r="C12" s="89"/>
      <c r="D12" s="86"/>
      <c r="E12" s="86"/>
      <c r="F12" s="86" t="s">
        <v>15</v>
      </c>
      <c r="G12" s="86"/>
      <c r="H12" s="63">
        <v>19400</v>
      </c>
      <c r="I12" s="63">
        <v>19400</v>
      </c>
      <c r="J12" s="63">
        <v>19400</v>
      </c>
      <c r="K12" s="63">
        <v>0</v>
      </c>
      <c r="L12" s="63">
        <v>19400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88">
        <v>0</v>
      </c>
      <c r="U12" s="88"/>
      <c r="V12" s="63">
        <v>0</v>
      </c>
      <c r="W12" s="63">
        <v>0</v>
      </c>
    </row>
    <row r="13" spans="1:23" ht="12.75" customHeight="1">
      <c r="A13" s="89"/>
      <c r="B13" s="89"/>
      <c r="C13" s="89"/>
      <c r="D13" s="86"/>
      <c r="E13" s="86"/>
      <c r="F13" s="86" t="s">
        <v>16</v>
      </c>
      <c r="G13" s="86"/>
      <c r="H13" s="63">
        <v>26999835.1</v>
      </c>
      <c r="I13" s="63">
        <v>354610.1</v>
      </c>
      <c r="J13" s="63">
        <v>323274</v>
      </c>
      <c r="K13" s="63">
        <v>58856</v>
      </c>
      <c r="L13" s="63">
        <v>264418</v>
      </c>
      <c r="M13" s="63">
        <v>0</v>
      </c>
      <c r="N13" s="63">
        <v>0</v>
      </c>
      <c r="O13" s="63">
        <v>31336.1</v>
      </c>
      <c r="P13" s="63">
        <v>0</v>
      </c>
      <c r="Q13" s="63">
        <v>0</v>
      </c>
      <c r="R13" s="63">
        <v>26645225</v>
      </c>
      <c r="S13" s="63">
        <v>26645225</v>
      </c>
      <c r="T13" s="88">
        <v>5883915</v>
      </c>
      <c r="U13" s="88"/>
      <c r="V13" s="63">
        <v>0</v>
      </c>
      <c r="W13" s="63">
        <v>0</v>
      </c>
    </row>
    <row r="14" spans="1:23" ht="12.75" customHeight="1">
      <c r="A14" s="89" t="s">
        <v>46</v>
      </c>
      <c r="B14" s="89" t="s">
        <v>83</v>
      </c>
      <c r="C14" s="89" t="s">
        <v>46</v>
      </c>
      <c r="D14" s="86" t="s">
        <v>84</v>
      </c>
      <c r="E14" s="86"/>
      <c r="F14" s="86" t="s">
        <v>13</v>
      </c>
      <c r="G14" s="86"/>
      <c r="H14" s="63">
        <v>26980435.1</v>
      </c>
      <c r="I14" s="63">
        <v>335210.1</v>
      </c>
      <c r="J14" s="63">
        <v>303874</v>
      </c>
      <c r="K14" s="63">
        <v>58856</v>
      </c>
      <c r="L14" s="63">
        <v>245018</v>
      </c>
      <c r="M14" s="63">
        <v>0</v>
      </c>
      <c r="N14" s="63">
        <v>0</v>
      </c>
      <c r="O14" s="63">
        <v>31336.1</v>
      </c>
      <c r="P14" s="63">
        <v>0</v>
      </c>
      <c r="Q14" s="63">
        <v>0</v>
      </c>
      <c r="R14" s="63">
        <v>26645225</v>
      </c>
      <c r="S14" s="63">
        <v>26645225</v>
      </c>
      <c r="T14" s="88">
        <v>5883915</v>
      </c>
      <c r="U14" s="88"/>
      <c r="V14" s="63">
        <v>0</v>
      </c>
      <c r="W14" s="63">
        <v>0</v>
      </c>
    </row>
    <row r="15" spans="1:23" ht="12.75" customHeight="1">
      <c r="A15" s="89"/>
      <c r="B15" s="89"/>
      <c r="C15" s="89"/>
      <c r="D15" s="86"/>
      <c r="E15" s="86"/>
      <c r="F15" s="86" t="s">
        <v>14</v>
      </c>
      <c r="G15" s="86"/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88">
        <v>0</v>
      </c>
      <c r="U15" s="88"/>
      <c r="V15" s="63">
        <v>0</v>
      </c>
      <c r="W15" s="63">
        <v>0</v>
      </c>
    </row>
    <row r="16" spans="1:23" ht="12.75" customHeight="1">
      <c r="A16" s="89"/>
      <c r="B16" s="89"/>
      <c r="C16" s="89"/>
      <c r="D16" s="86"/>
      <c r="E16" s="86"/>
      <c r="F16" s="86" t="s">
        <v>15</v>
      </c>
      <c r="G16" s="86"/>
      <c r="H16" s="63">
        <v>19400</v>
      </c>
      <c r="I16" s="63">
        <v>19400</v>
      </c>
      <c r="J16" s="63">
        <v>19400</v>
      </c>
      <c r="K16" s="63">
        <v>0</v>
      </c>
      <c r="L16" s="63">
        <v>19400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88">
        <v>0</v>
      </c>
      <c r="U16" s="88"/>
      <c r="V16" s="63">
        <v>0</v>
      </c>
      <c r="W16" s="63">
        <v>0</v>
      </c>
    </row>
    <row r="17" spans="1:23" ht="12.75" customHeight="1">
      <c r="A17" s="89"/>
      <c r="B17" s="89"/>
      <c r="C17" s="89"/>
      <c r="D17" s="86"/>
      <c r="E17" s="86"/>
      <c r="F17" s="86" t="s">
        <v>16</v>
      </c>
      <c r="G17" s="86"/>
      <c r="H17" s="63">
        <v>26999835.1</v>
      </c>
      <c r="I17" s="63">
        <v>354610.1</v>
      </c>
      <c r="J17" s="63">
        <v>323274</v>
      </c>
      <c r="K17" s="63">
        <v>58856</v>
      </c>
      <c r="L17" s="63">
        <v>264418</v>
      </c>
      <c r="M17" s="63">
        <v>0</v>
      </c>
      <c r="N17" s="63">
        <v>0</v>
      </c>
      <c r="O17" s="63">
        <v>31336.1</v>
      </c>
      <c r="P17" s="63">
        <v>0</v>
      </c>
      <c r="Q17" s="63">
        <v>0</v>
      </c>
      <c r="R17" s="63">
        <v>26645225</v>
      </c>
      <c r="S17" s="63">
        <v>26645225</v>
      </c>
      <c r="T17" s="88">
        <v>5883915</v>
      </c>
      <c r="U17" s="88"/>
      <c r="V17" s="63">
        <v>0</v>
      </c>
      <c r="W17" s="63">
        <v>0</v>
      </c>
    </row>
    <row r="18" spans="1:23" ht="12.75" customHeight="1">
      <c r="A18" s="89" t="s">
        <v>87</v>
      </c>
      <c r="B18" s="89" t="s">
        <v>46</v>
      </c>
      <c r="C18" s="89" t="s">
        <v>46</v>
      </c>
      <c r="D18" s="86" t="s">
        <v>88</v>
      </c>
      <c r="E18" s="86"/>
      <c r="F18" s="86" t="s">
        <v>13</v>
      </c>
      <c r="G18" s="86"/>
      <c r="H18" s="63">
        <v>31273556</v>
      </c>
      <c r="I18" s="63">
        <v>31138256</v>
      </c>
      <c r="J18" s="63">
        <v>28012821</v>
      </c>
      <c r="K18" s="63">
        <v>24946607</v>
      </c>
      <c r="L18" s="63">
        <v>3066214</v>
      </c>
      <c r="M18" s="63">
        <v>2551444</v>
      </c>
      <c r="N18" s="63">
        <v>573991</v>
      </c>
      <c r="O18" s="63">
        <v>0</v>
      </c>
      <c r="P18" s="63">
        <v>0</v>
      </c>
      <c r="Q18" s="63">
        <v>0</v>
      </c>
      <c r="R18" s="63">
        <v>135300</v>
      </c>
      <c r="S18" s="63">
        <v>135300</v>
      </c>
      <c r="T18" s="88">
        <v>0</v>
      </c>
      <c r="U18" s="88"/>
      <c r="V18" s="63">
        <v>0</v>
      </c>
      <c r="W18" s="63">
        <v>0</v>
      </c>
    </row>
    <row r="19" spans="1:23" ht="12.75" customHeight="1">
      <c r="A19" s="89"/>
      <c r="B19" s="89"/>
      <c r="C19" s="89"/>
      <c r="D19" s="86"/>
      <c r="E19" s="86"/>
      <c r="F19" s="86" t="s">
        <v>14</v>
      </c>
      <c r="G19" s="86"/>
      <c r="H19" s="63">
        <v>-3210</v>
      </c>
      <c r="I19" s="63">
        <v>-3210</v>
      </c>
      <c r="J19" s="63">
        <v>-3210</v>
      </c>
      <c r="K19" s="63">
        <v>-3210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88">
        <v>0</v>
      </c>
      <c r="U19" s="88"/>
      <c r="V19" s="63">
        <v>0</v>
      </c>
      <c r="W19" s="63">
        <v>0</v>
      </c>
    </row>
    <row r="20" spans="1:23" ht="12.75" customHeight="1">
      <c r="A20" s="89"/>
      <c r="B20" s="89"/>
      <c r="C20" s="89"/>
      <c r="D20" s="86"/>
      <c r="E20" s="86"/>
      <c r="F20" s="86" t="s">
        <v>15</v>
      </c>
      <c r="G20" s="86"/>
      <c r="H20" s="63">
        <v>12854</v>
      </c>
      <c r="I20" s="63">
        <v>12854</v>
      </c>
      <c r="J20" s="63">
        <v>9644</v>
      </c>
      <c r="K20" s="63">
        <v>0</v>
      </c>
      <c r="L20" s="63">
        <v>9644</v>
      </c>
      <c r="M20" s="63">
        <v>0</v>
      </c>
      <c r="N20" s="63">
        <v>3210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88">
        <v>0</v>
      </c>
      <c r="U20" s="88"/>
      <c r="V20" s="63">
        <v>0</v>
      </c>
      <c r="W20" s="63">
        <v>0</v>
      </c>
    </row>
    <row r="21" spans="1:23" ht="12.75" customHeight="1">
      <c r="A21" s="89"/>
      <c r="B21" s="89"/>
      <c r="C21" s="89"/>
      <c r="D21" s="86"/>
      <c r="E21" s="86"/>
      <c r="F21" s="86" t="s">
        <v>16</v>
      </c>
      <c r="G21" s="86"/>
      <c r="H21" s="63">
        <v>31283200</v>
      </c>
      <c r="I21" s="63">
        <v>31147900</v>
      </c>
      <c r="J21" s="63">
        <v>28019255</v>
      </c>
      <c r="K21" s="63">
        <v>24943397</v>
      </c>
      <c r="L21" s="63">
        <v>3075858</v>
      </c>
      <c r="M21" s="63">
        <v>2551444</v>
      </c>
      <c r="N21" s="63">
        <v>577201</v>
      </c>
      <c r="O21" s="63">
        <v>0</v>
      </c>
      <c r="P21" s="63">
        <v>0</v>
      </c>
      <c r="Q21" s="63">
        <v>0</v>
      </c>
      <c r="R21" s="63">
        <v>135300</v>
      </c>
      <c r="S21" s="63">
        <v>135300</v>
      </c>
      <c r="T21" s="88">
        <v>0</v>
      </c>
      <c r="U21" s="88"/>
      <c r="V21" s="63">
        <v>0</v>
      </c>
      <c r="W21" s="63">
        <v>0</v>
      </c>
    </row>
    <row r="22" spans="1:23" ht="12.75" customHeight="1">
      <c r="A22" s="89" t="s">
        <v>46</v>
      </c>
      <c r="B22" s="89" t="s">
        <v>92</v>
      </c>
      <c r="C22" s="89" t="s">
        <v>46</v>
      </c>
      <c r="D22" s="86" t="s">
        <v>93</v>
      </c>
      <c r="E22" s="86"/>
      <c r="F22" s="86" t="s">
        <v>13</v>
      </c>
      <c r="G22" s="86"/>
      <c r="H22" s="63">
        <v>643030</v>
      </c>
      <c r="I22" s="63">
        <v>643030</v>
      </c>
      <c r="J22" s="63">
        <v>608030</v>
      </c>
      <c r="K22" s="63">
        <v>567130</v>
      </c>
      <c r="L22" s="63">
        <v>40900</v>
      </c>
      <c r="M22" s="63">
        <v>0</v>
      </c>
      <c r="N22" s="63">
        <v>35000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88">
        <v>0</v>
      </c>
      <c r="U22" s="88"/>
      <c r="V22" s="63">
        <v>0</v>
      </c>
      <c r="W22" s="63">
        <v>0</v>
      </c>
    </row>
    <row r="23" spans="1:23" ht="12.75" customHeight="1">
      <c r="A23" s="89"/>
      <c r="B23" s="89"/>
      <c r="C23" s="89"/>
      <c r="D23" s="86"/>
      <c r="E23" s="86"/>
      <c r="F23" s="86" t="s">
        <v>14</v>
      </c>
      <c r="G23" s="86"/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88">
        <v>0</v>
      </c>
      <c r="U23" s="88"/>
      <c r="V23" s="63">
        <v>0</v>
      </c>
      <c r="W23" s="63">
        <v>0</v>
      </c>
    </row>
    <row r="24" spans="1:23" ht="12.75" customHeight="1">
      <c r="A24" s="89"/>
      <c r="B24" s="89"/>
      <c r="C24" s="89"/>
      <c r="D24" s="86"/>
      <c r="E24" s="86"/>
      <c r="F24" s="86" t="s">
        <v>15</v>
      </c>
      <c r="G24" s="86"/>
      <c r="H24" s="63">
        <v>9644</v>
      </c>
      <c r="I24" s="63">
        <v>9644</v>
      </c>
      <c r="J24" s="63">
        <v>9644</v>
      </c>
      <c r="K24" s="63">
        <v>0</v>
      </c>
      <c r="L24" s="63">
        <v>9644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88">
        <v>0</v>
      </c>
      <c r="U24" s="88"/>
      <c r="V24" s="63">
        <v>0</v>
      </c>
      <c r="W24" s="63">
        <v>0</v>
      </c>
    </row>
    <row r="25" spans="1:23" ht="12.75" customHeight="1">
      <c r="A25" s="89"/>
      <c r="B25" s="89"/>
      <c r="C25" s="89"/>
      <c r="D25" s="86"/>
      <c r="E25" s="86"/>
      <c r="F25" s="86" t="s">
        <v>16</v>
      </c>
      <c r="G25" s="86"/>
      <c r="H25" s="63">
        <v>652674</v>
      </c>
      <c r="I25" s="63">
        <v>652674</v>
      </c>
      <c r="J25" s="63">
        <v>617674</v>
      </c>
      <c r="K25" s="63">
        <v>567130</v>
      </c>
      <c r="L25" s="63">
        <v>50544</v>
      </c>
      <c r="M25" s="63">
        <v>0</v>
      </c>
      <c r="N25" s="63">
        <v>35000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88">
        <v>0</v>
      </c>
      <c r="U25" s="88"/>
      <c r="V25" s="63">
        <v>0</v>
      </c>
      <c r="W25" s="63">
        <v>0</v>
      </c>
    </row>
    <row r="26" spans="1:23" ht="12.75" customHeight="1">
      <c r="A26" s="89" t="s">
        <v>46</v>
      </c>
      <c r="B26" s="89" t="s">
        <v>126</v>
      </c>
      <c r="C26" s="89" t="s">
        <v>46</v>
      </c>
      <c r="D26" s="86" t="s">
        <v>127</v>
      </c>
      <c r="E26" s="86"/>
      <c r="F26" s="86" t="s">
        <v>13</v>
      </c>
      <c r="G26" s="86"/>
      <c r="H26" s="63">
        <v>12982690</v>
      </c>
      <c r="I26" s="63">
        <v>12982690</v>
      </c>
      <c r="J26" s="63">
        <v>11494246</v>
      </c>
      <c r="K26" s="63">
        <v>10151900</v>
      </c>
      <c r="L26" s="63">
        <v>1342346</v>
      </c>
      <c r="M26" s="63">
        <v>1387444</v>
      </c>
      <c r="N26" s="63">
        <v>101000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88">
        <v>0</v>
      </c>
      <c r="U26" s="88"/>
      <c r="V26" s="63">
        <v>0</v>
      </c>
      <c r="W26" s="63">
        <v>0</v>
      </c>
    </row>
    <row r="27" spans="1:23" ht="12.75" customHeight="1">
      <c r="A27" s="89"/>
      <c r="B27" s="89"/>
      <c r="C27" s="89"/>
      <c r="D27" s="86"/>
      <c r="E27" s="86"/>
      <c r="F27" s="86" t="s">
        <v>14</v>
      </c>
      <c r="G27" s="86"/>
      <c r="H27" s="63">
        <v>-1500</v>
      </c>
      <c r="I27" s="63">
        <v>-1500</v>
      </c>
      <c r="J27" s="63">
        <v>-1500</v>
      </c>
      <c r="K27" s="63">
        <v>-1500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88">
        <v>0</v>
      </c>
      <c r="U27" s="88"/>
      <c r="V27" s="63">
        <v>0</v>
      </c>
      <c r="W27" s="63">
        <v>0</v>
      </c>
    </row>
    <row r="28" spans="1:23" ht="12.75" customHeight="1">
      <c r="A28" s="89"/>
      <c r="B28" s="89"/>
      <c r="C28" s="89"/>
      <c r="D28" s="86"/>
      <c r="E28" s="86"/>
      <c r="F28" s="86" t="s">
        <v>15</v>
      </c>
      <c r="G28" s="86"/>
      <c r="H28" s="63">
        <v>1500</v>
      </c>
      <c r="I28" s="63">
        <v>1500</v>
      </c>
      <c r="J28" s="63">
        <v>0</v>
      </c>
      <c r="K28" s="63">
        <v>0</v>
      </c>
      <c r="L28" s="63">
        <v>0</v>
      </c>
      <c r="M28" s="63">
        <v>0</v>
      </c>
      <c r="N28" s="63">
        <v>1500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88">
        <v>0</v>
      </c>
      <c r="U28" s="88"/>
      <c r="V28" s="63">
        <v>0</v>
      </c>
      <c r="W28" s="63">
        <v>0</v>
      </c>
    </row>
    <row r="29" spans="1:23" ht="12.75" customHeight="1">
      <c r="A29" s="89"/>
      <c r="B29" s="89"/>
      <c r="C29" s="89"/>
      <c r="D29" s="86"/>
      <c r="E29" s="86"/>
      <c r="F29" s="86" t="s">
        <v>16</v>
      </c>
      <c r="G29" s="86"/>
      <c r="H29" s="63">
        <v>12982690</v>
      </c>
      <c r="I29" s="63">
        <v>12982690</v>
      </c>
      <c r="J29" s="63">
        <v>11492746</v>
      </c>
      <c r="K29" s="63">
        <v>10150400</v>
      </c>
      <c r="L29" s="63">
        <v>1342346</v>
      </c>
      <c r="M29" s="63">
        <v>1387444</v>
      </c>
      <c r="N29" s="63">
        <v>102500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88">
        <v>0</v>
      </c>
      <c r="U29" s="88"/>
      <c r="V29" s="63">
        <v>0</v>
      </c>
      <c r="W29" s="63">
        <v>0</v>
      </c>
    </row>
    <row r="30" spans="1:23" ht="12.75" customHeight="1">
      <c r="A30" s="89" t="s">
        <v>46</v>
      </c>
      <c r="B30" s="89" t="s">
        <v>128</v>
      </c>
      <c r="C30" s="89" t="s">
        <v>46</v>
      </c>
      <c r="D30" s="86" t="s">
        <v>129</v>
      </c>
      <c r="E30" s="86"/>
      <c r="F30" s="86" t="s">
        <v>13</v>
      </c>
      <c r="G30" s="86"/>
      <c r="H30" s="63">
        <v>2030783</v>
      </c>
      <c r="I30" s="63">
        <v>2030783</v>
      </c>
      <c r="J30" s="63">
        <v>1985683</v>
      </c>
      <c r="K30" s="63">
        <v>1595800</v>
      </c>
      <c r="L30" s="63">
        <v>389883</v>
      </c>
      <c r="M30" s="63">
        <v>0</v>
      </c>
      <c r="N30" s="63">
        <v>45100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88">
        <v>0</v>
      </c>
      <c r="U30" s="88"/>
      <c r="V30" s="63">
        <v>0</v>
      </c>
      <c r="W30" s="63">
        <v>0</v>
      </c>
    </row>
    <row r="31" spans="1:23" ht="12.75" customHeight="1">
      <c r="A31" s="89"/>
      <c r="B31" s="89"/>
      <c r="C31" s="89"/>
      <c r="D31" s="86"/>
      <c r="E31" s="86"/>
      <c r="F31" s="86" t="s">
        <v>14</v>
      </c>
      <c r="G31" s="86"/>
      <c r="H31" s="63">
        <v>-1160</v>
      </c>
      <c r="I31" s="63">
        <v>-1160</v>
      </c>
      <c r="J31" s="63">
        <v>-1160</v>
      </c>
      <c r="K31" s="63">
        <v>-1160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88">
        <v>0</v>
      </c>
      <c r="U31" s="88"/>
      <c r="V31" s="63">
        <v>0</v>
      </c>
      <c r="W31" s="63">
        <v>0</v>
      </c>
    </row>
    <row r="32" spans="1:23" ht="12.75" customHeight="1">
      <c r="A32" s="89"/>
      <c r="B32" s="89"/>
      <c r="C32" s="89"/>
      <c r="D32" s="86"/>
      <c r="E32" s="86"/>
      <c r="F32" s="86" t="s">
        <v>15</v>
      </c>
      <c r="G32" s="86"/>
      <c r="H32" s="63">
        <v>1160</v>
      </c>
      <c r="I32" s="63">
        <v>1160</v>
      </c>
      <c r="J32" s="63">
        <v>0</v>
      </c>
      <c r="K32" s="63">
        <v>0</v>
      </c>
      <c r="L32" s="63">
        <v>0</v>
      </c>
      <c r="M32" s="63">
        <v>0</v>
      </c>
      <c r="N32" s="63">
        <v>1160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88">
        <v>0</v>
      </c>
      <c r="U32" s="88"/>
      <c r="V32" s="63">
        <v>0</v>
      </c>
      <c r="W32" s="63">
        <v>0</v>
      </c>
    </row>
    <row r="33" spans="1:23" ht="12.75" customHeight="1">
      <c r="A33" s="89"/>
      <c r="B33" s="89"/>
      <c r="C33" s="89"/>
      <c r="D33" s="86"/>
      <c r="E33" s="86"/>
      <c r="F33" s="86" t="s">
        <v>16</v>
      </c>
      <c r="G33" s="86"/>
      <c r="H33" s="63">
        <v>2030783</v>
      </c>
      <c r="I33" s="63">
        <v>2030783</v>
      </c>
      <c r="J33" s="63">
        <v>1984523</v>
      </c>
      <c r="K33" s="63">
        <v>1594640</v>
      </c>
      <c r="L33" s="63">
        <v>389883</v>
      </c>
      <c r="M33" s="63">
        <v>0</v>
      </c>
      <c r="N33" s="63">
        <v>46260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88">
        <v>0</v>
      </c>
      <c r="U33" s="88"/>
      <c r="V33" s="63">
        <v>0</v>
      </c>
      <c r="W33" s="63">
        <v>0</v>
      </c>
    </row>
    <row r="34" spans="1:23" ht="12.75" customHeight="1">
      <c r="A34" s="89" t="s">
        <v>46</v>
      </c>
      <c r="B34" s="89" t="s">
        <v>130</v>
      </c>
      <c r="C34" s="89" t="s">
        <v>46</v>
      </c>
      <c r="D34" s="86" t="s">
        <v>131</v>
      </c>
      <c r="E34" s="86"/>
      <c r="F34" s="86" t="s">
        <v>13</v>
      </c>
      <c r="G34" s="86"/>
      <c r="H34" s="63">
        <v>5688315</v>
      </c>
      <c r="I34" s="63">
        <v>5688315</v>
      </c>
      <c r="J34" s="63">
        <v>5590815</v>
      </c>
      <c r="K34" s="63">
        <v>5106100</v>
      </c>
      <c r="L34" s="63">
        <v>484715</v>
      </c>
      <c r="M34" s="63">
        <v>54000</v>
      </c>
      <c r="N34" s="63">
        <v>43500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88">
        <v>0</v>
      </c>
      <c r="U34" s="88"/>
      <c r="V34" s="63">
        <v>0</v>
      </c>
      <c r="W34" s="63">
        <v>0</v>
      </c>
    </row>
    <row r="35" spans="1:23" ht="12.75" customHeight="1">
      <c r="A35" s="89"/>
      <c r="B35" s="89"/>
      <c r="C35" s="89"/>
      <c r="D35" s="86"/>
      <c r="E35" s="86"/>
      <c r="F35" s="86" t="s">
        <v>14</v>
      </c>
      <c r="G35" s="86"/>
      <c r="H35" s="63">
        <v>-550</v>
      </c>
      <c r="I35" s="63">
        <v>-550</v>
      </c>
      <c r="J35" s="63">
        <v>-550</v>
      </c>
      <c r="K35" s="63">
        <v>-550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88">
        <v>0</v>
      </c>
      <c r="U35" s="88"/>
      <c r="V35" s="63">
        <v>0</v>
      </c>
      <c r="W35" s="63">
        <v>0</v>
      </c>
    </row>
    <row r="36" spans="1:23" ht="12.75" customHeight="1">
      <c r="A36" s="89"/>
      <c r="B36" s="89"/>
      <c r="C36" s="89"/>
      <c r="D36" s="86"/>
      <c r="E36" s="86"/>
      <c r="F36" s="86" t="s">
        <v>15</v>
      </c>
      <c r="G36" s="86"/>
      <c r="H36" s="63">
        <v>550</v>
      </c>
      <c r="I36" s="63">
        <v>550</v>
      </c>
      <c r="J36" s="63">
        <v>0</v>
      </c>
      <c r="K36" s="63">
        <v>0</v>
      </c>
      <c r="L36" s="63">
        <v>0</v>
      </c>
      <c r="M36" s="63">
        <v>0</v>
      </c>
      <c r="N36" s="63">
        <v>550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88">
        <v>0</v>
      </c>
      <c r="U36" s="88"/>
      <c r="V36" s="63">
        <v>0</v>
      </c>
      <c r="W36" s="63">
        <v>0</v>
      </c>
    </row>
    <row r="37" spans="1:23" ht="12.75" customHeight="1">
      <c r="A37" s="89"/>
      <c r="B37" s="89"/>
      <c r="C37" s="89"/>
      <c r="D37" s="86"/>
      <c r="E37" s="86"/>
      <c r="F37" s="86" t="s">
        <v>16</v>
      </c>
      <c r="G37" s="86"/>
      <c r="H37" s="63">
        <v>5688315</v>
      </c>
      <c r="I37" s="63">
        <v>5688315</v>
      </c>
      <c r="J37" s="63">
        <v>5590265</v>
      </c>
      <c r="K37" s="63">
        <v>5105550</v>
      </c>
      <c r="L37" s="63">
        <v>484715</v>
      </c>
      <c r="M37" s="63">
        <v>54000</v>
      </c>
      <c r="N37" s="63">
        <v>44050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88">
        <v>0</v>
      </c>
      <c r="U37" s="88"/>
      <c r="V37" s="63">
        <v>0</v>
      </c>
      <c r="W37" s="63">
        <v>0</v>
      </c>
    </row>
    <row r="38" spans="1:23" ht="12.75" customHeight="1">
      <c r="A38" s="89" t="s">
        <v>96</v>
      </c>
      <c r="B38" s="89" t="s">
        <v>46</v>
      </c>
      <c r="C38" s="89" t="s">
        <v>46</v>
      </c>
      <c r="D38" s="86" t="s">
        <v>97</v>
      </c>
      <c r="E38" s="86"/>
      <c r="F38" s="86" t="s">
        <v>13</v>
      </c>
      <c r="G38" s="86"/>
      <c r="H38" s="63">
        <v>31078121</v>
      </c>
      <c r="I38" s="63">
        <v>30978121</v>
      </c>
      <c r="J38" s="63">
        <v>30910121</v>
      </c>
      <c r="K38" s="63">
        <v>23578640</v>
      </c>
      <c r="L38" s="63">
        <v>7331481</v>
      </c>
      <c r="M38" s="63">
        <v>0</v>
      </c>
      <c r="N38" s="63">
        <v>68000</v>
      </c>
      <c r="O38" s="63">
        <v>0</v>
      </c>
      <c r="P38" s="63">
        <v>0</v>
      </c>
      <c r="Q38" s="63">
        <v>0</v>
      </c>
      <c r="R38" s="63">
        <v>100000</v>
      </c>
      <c r="S38" s="63">
        <v>100000</v>
      </c>
      <c r="T38" s="88">
        <v>0</v>
      </c>
      <c r="U38" s="88"/>
      <c r="V38" s="63">
        <v>0</v>
      </c>
      <c r="W38" s="63">
        <v>0</v>
      </c>
    </row>
    <row r="39" spans="1:23" ht="12.75" customHeight="1">
      <c r="A39" s="89"/>
      <c r="B39" s="89"/>
      <c r="C39" s="89"/>
      <c r="D39" s="86"/>
      <c r="E39" s="86"/>
      <c r="F39" s="86" t="s">
        <v>14</v>
      </c>
      <c r="G39" s="86"/>
      <c r="H39" s="63">
        <v>-37773</v>
      </c>
      <c r="I39" s="63">
        <v>-37773</v>
      </c>
      <c r="J39" s="63">
        <v>-37773</v>
      </c>
      <c r="K39" s="63">
        <v>-29069</v>
      </c>
      <c r="L39" s="63">
        <v>-8704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88">
        <v>0</v>
      </c>
      <c r="U39" s="88"/>
      <c r="V39" s="63">
        <v>0</v>
      </c>
      <c r="W39" s="63">
        <v>0</v>
      </c>
    </row>
    <row r="40" spans="1:23" ht="12.75" customHeight="1">
      <c r="A40" s="89"/>
      <c r="B40" s="89"/>
      <c r="C40" s="89"/>
      <c r="D40" s="86"/>
      <c r="E40" s="86"/>
      <c r="F40" s="86" t="s">
        <v>15</v>
      </c>
      <c r="G40" s="86"/>
      <c r="H40" s="63">
        <v>126020.16</v>
      </c>
      <c r="I40" s="63">
        <v>126020.16</v>
      </c>
      <c r="J40" s="63">
        <v>126020.16</v>
      </c>
      <c r="K40" s="63">
        <v>48400</v>
      </c>
      <c r="L40" s="63">
        <v>77620.16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88">
        <v>0</v>
      </c>
      <c r="U40" s="88"/>
      <c r="V40" s="63">
        <v>0</v>
      </c>
      <c r="W40" s="63">
        <v>0</v>
      </c>
    </row>
    <row r="41" spans="1:23" ht="12.75" customHeight="1">
      <c r="A41" s="89"/>
      <c r="B41" s="89"/>
      <c r="C41" s="89"/>
      <c r="D41" s="86"/>
      <c r="E41" s="86"/>
      <c r="F41" s="86" t="s">
        <v>16</v>
      </c>
      <c r="G41" s="86"/>
      <c r="H41" s="63">
        <v>31166368.16</v>
      </c>
      <c r="I41" s="63">
        <v>31066368.16</v>
      </c>
      <c r="J41" s="63">
        <v>30998368.16</v>
      </c>
      <c r="K41" s="63">
        <v>23597971</v>
      </c>
      <c r="L41" s="63">
        <v>7400397.16</v>
      </c>
      <c r="M41" s="63">
        <v>0</v>
      </c>
      <c r="N41" s="63">
        <v>68000</v>
      </c>
      <c r="O41" s="63">
        <v>0</v>
      </c>
      <c r="P41" s="63">
        <v>0</v>
      </c>
      <c r="Q41" s="63">
        <v>0</v>
      </c>
      <c r="R41" s="63">
        <v>100000</v>
      </c>
      <c r="S41" s="63">
        <v>100000</v>
      </c>
      <c r="T41" s="88">
        <v>0</v>
      </c>
      <c r="U41" s="88"/>
      <c r="V41" s="63">
        <v>0</v>
      </c>
      <c r="W41" s="63">
        <v>0</v>
      </c>
    </row>
    <row r="42" spans="1:23" ht="12.75" customHeight="1">
      <c r="A42" s="89" t="s">
        <v>46</v>
      </c>
      <c r="B42" s="89" t="s">
        <v>102</v>
      </c>
      <c r="C42" s="89" t="s">
        <v>46</v>
      </c>
      <c r="D42" s="86" t="s">
        <v>103</v>
      </c>
      <c r="E42" s="86"/>
      <c r="F42" s="86" t="s">
        <v>13</v>
      </c>
      <c r="G42" s="86"/>
      <c r="H42" s="63">
        <v>27550166</v>
      </c>
      <c r="I42" s="63">
        <v>27450166</v>
      </c>
      <c r="J42" s="63">
        <v>27389166</v>
      </c>
      <c r="K42" s="63">
        <v>21223125</v>
      </c>
      <c r="L42" s="63">
        <v>6166041</v>
      </c>
      <c r="M42" s="63">
        <v>0</v>
      </c>
      <c r="N42" s="63">
        <v>61000</v>
      </c>
      <c r="O42" s="63">
        <v>0</v>
      </c>
      <c r="P42" s="63">
        <v>0</v>
      </c>
      <c r="Q42" s="63">
        <v>0</v>
      </c>
      <c r="R42" s="63">
        <v>100000</v>
      </c>
      <c r="S42" s="63">
        <v>100000</v>
      </c>
      <c r="T42" s="88">
        <v>0</v>
      </c>
      <c r="U42" s="88"/>
      <c r="V42" s="63">
        <v>0</v>
      </c>
      <c r="W42" s="63">
        <v>0</v>
      </c>
    </row>
    <row r="43" spans="1:23" ht="12.75" customHeight="1">
      <c r="A43" s="89"/>
      <c r="B43" s="89"/>
      <c r="C43" s="89"/>
      <c r="D43" s="86"/>
      <c r="E43" s="86"/>
      <c r="F43" s="86" t="s">
        <v>14</v>
      </c>
      <c r="G43" s="86"/>
      <c r="H43" s="63">
        <v>-37773</v>
      </c>
      <c r="I43" s="63">
        <v>-37773</v>
      </c>
      <c r="J43" s="63">
        <v>-37773</v>
      </c>
      <c r="K43" s="63">
        <v>-29069</v>
      </c>
      <c r="L43" s="63">
        <v>-8704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88">
        <v>0</v>
      </c>
      <c r="U43" s="88"/>
      <c r="V43" s="63">
        <v>0</v>
      </c>
      <c r="W43" s="63">
        <v>0</v>
      </c>
    </row>
    <row r="44" spans="1:23" ht="12.75" customHeight="1">
      <c r="A44" s="89"/>
      <c r="B44" s="89"/>
      <c r="C44" s="89"/>
      <c r="D44" s="86"/>
      <c r="E44" s="86"/>
      <c r="F44" s="86" t="s">
        <v>15</v>
      </c>
      <c r="G44" s="86"/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88">
        <v>0</v>
      </c>
      <c r="U44" s="88"/>
      <c r="V44" s="63">
        <v>0</v>
      </c>
      <c r="W44" s="63">
        <v>0</v>
      </c>
    </row>
    <row r="45" spans="1:23" ht="12.75" customHeight="1">
      <c r="A45" s="89"/>
      <c r="B45" s="89"/>
      <c r="C45" s="89"/>
      <c r="D45" s="86"/>
      <c r="E45" s="86"/>
      <c r="F45" s="86" t="s">
        <v>16</v>
      </c>
      <c r="G45" s="86"/>
      <c r="H45" s="63">
        <v>27512393</v>
      </c>
      <c r="I45" s="63">
        <v>27412393</v>
      </c>
      <c r="J45" s="63">
        <v>27351393</v>
      </c>
      <c r="K45" s="63">
        <v>21194056</v>
      </c>
      <c r="L45" s="63">
        <v>6157337</v>
      </c>
      <c r="M45" s="63">
        <v>0</v>
      </c>
      <c r="N45" s="63">
        <v>61000</v>
      </c>
      <c r="O45" s="63">
        <v>0</v>
      </c>
      <c r="P45" s="63">
        <v>0</v>
      </c>
      <c r="Q45" s="63">
        <v>0</v>
      </c>
      <c r="R45" s="63">
        <v>100000</v>
      </c>
      <c r="S45" s="63">
        <v>100000</v>
      </c>
      <c r="T45" s="88">
        <v>0</v>
      </c>
      <c r="U45" s="88"/>
      <c r="V45" s="63">
        <v>0</v>
      </c>
      <c r="W45" s="63">
        <v>0</v>
      </c>
    </row>
    <row r="46" spans="1:23" ht="12.75" customHeight="1">
      <c r="A46" s="89" t="s">
        <v>46</v>
      </c>
      <c r="B46" s="89" t="s">
        <v>108</v>
      </c>
      <c r="C46" s="89" t="s">
        <v>46</v>
      </c>
      <c r="D46" s="86" t="s">
        <v>109</v>
      </c>
      <c r="E46" s="86"/>
      <c r="F46" s="86" t="s">
        <v>13</v>
      </c>
      <c r="G46" s="86"/>
      <c r="H46" s="63">
        <v>1647008</v>
      </c>
      <c r="I46" s="63">
        <v>1647008</v>
      </c>
      <c r="J46" s="63">
        <v>1642008</v>
      </c>
      <c r="K46" s="63">
        <v>999980</v>
      </c>
      <c r="L46" s="63">
        <v>642028</v>
      </c>
      <c r="M46" s="63">
        <v>0</v>
      </c>
      <c r="N46" s="63">
        <v>5000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88">
        <v>0</v>
      </c>
      <c r="U46" s="88"/>
      <c r="V46" s="63">
        <v>0</v>
      </c>
      <c r="W46" s="63">
        <v>0</v>
      </c>
    </row>
    <row r="47" spans="1:23" ht="12.75" customHeight="1">
      <c r="A47" s="89"/>
      <c r="B47" s="89"/>
      <c r="C47" s="89"/>
      <c r="D47" s="86"/>
      <c r="E47" s="86"/>
      <c r="F47" s="86" t="s">
        <v>14</v>
      </c>
      <c r="G47" s="86"/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88">
        <v>0</v>
      </c>
      <c r="U47" s="88"/>
      <c r="V47" s="63">
        <v>0</v>
      </c>
      <c r="W47" s="63">
        <v>0</v>
      </c>
    </row>
    <row r="48" spans="1:23" ht="12.75" customHeight="1">
      <c r="A48" s="89"/>
      <c r="B48" s="89"/>
      <c r="C48" s="89"/>
      <c r="D48" s="86"/>
      <c r="E48" s="86"/>
      <c r="F48" s="86" t="s">
        <v>15</v>
      </c>
      <c r="G48" s="86"/>
      <c r="H48" s="63">
        <v>113420.16</v>
      </c>
      <c r="I48" s="63">
        <v>113420.16</v>
      </c>
      <c r="J48" s="63">
        <v>113420.16</v>
      </c>
      <c r="K48" s="63">
        <v>36200</v>
      </c>
      <c r="L48" s="63">
        <v>77220.16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88">
        <v>0</v>
      </c>
      <c r="U48" s="88"/>
      <c r="V48" s="63">
        <v>0</v>
      </c>
      <c r="W48" s="63">
        <v>0</v>
      </c>
    </row>
    <row r="49" spans="1:23" ht="12.75" customHeight="1">
      <c r="A49" s="89"/>
      <c r="B49" s="89"/>
      <c r="C49" s="89"/>
      <c r="D49" s="86"/>
      <c r="E49" s="86"/>
      <c r="F49" s="86" t="s">
        <v>16</v>
      </c>
      <c r="G49" s="86"/>
      <c r="H49" s="63">
        <v>1760428.16</v>
      </c>
      <c r="I49" s="63">
        <v>1760428.16</v>
      </c>
      <c r="J49" s="63">
        <v>1755428.16</v>
      </c>
      <c r="K49" s="63">
        <v>1036180</v>
      </c>
      <c r="L49" s="63">
        <v>719248.16</v>
      </c>
      <c r="M49" s="63">
        <v>0</v>
      </c>
      <c r="N49" s="63">
        <v>5000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88">
        <v>0</v>
      </c>
      <c r="U49" s="88"/>
      <c r="V49" s="63">
        <v>0</v>
      </c>
      <c r="W49" s="63">
        <v>0</v>
      </c>
    </row>
    <row r="50" spans="1:23" ht="12.75" customHeight="1">
      <c r="A50" s="89" t="s">
        <v>46</v>
      </c>
      <c r="B50" s="89" t="s">
        <v>115</v>
      </c>
      <c r="C50" s="89" t="s">
        <v>46</v>
      </c>
      <c r="D50" s="86" t="s">
        <v>116</v>
      </c>
      <c r="E50" s="86"/>
      <c r="F50" s="86" t="s">
        <v>13</v>
      </c>
      <c r="G50" s="86"/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88">
        <v>0</v>
      </c>
      <c r="U50" s="88"/>
      <c r="V50" s="63">
        <v>0</v>
      </c>
      <c r="W50" s="63">
        <v>0</v>
      </c>
    </row>
    <row r="51" spans="1:23" ht="12.75" customHeight="1">
      <c r="A51" s="89"/>
      <c r="B51" s="89"/>
      <c r="C51" s="89"/>
      <c r="D51" s="86"/>
      <c r="E51" s="86"/>
      <c r="F51" s="86" t="s">
        <v>14</v>
      </c>
      <c r="G51" s="86"/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88">
        <v>0</v>
      </c>
      <c r="U51" s="88"/>
      <c r="V51" s="63">
        <v>0</v>
      </c>
      <c r="W51" s="63">
        <v>0</v>
      </c>
    </row>
    <row r="52" spans="1:23" ht="12.75" customHeight="1">
      <c r="A52" s="89"/>
      <c r="B52" s="89"/>
      <c r="C52" s="89"/>
      <c r="D52" s="86"/>
      <c r="E52" s="86"/>
      <c r="F52" s="86" t="s">
        <v>15</v>
      </c>
      <c r="G52" s="86"/>
      <c r="H52" s="63">
        <v>12600</v>
      </c>
      <c r="I52" s="63">
        <v>12600</v>
      </c>
      <c r="J52" s="63">
        <v>12600</v>
      </c>
      <c r="K52" s="63">
        <v>12200</v>
      </c>
      <c r="L52" s="63">
        <v>400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88">
        <v>0</v>
      </c>
      <c r="U52" s="88"/>
      <c r="V52" s="63">
        <v>0</v>
      </c>
      <c r="W52" s="63">
        <v>0</v>
      </c>
    </row>
    <row r="53" spans="1:23" ht="12.75" customHeight="1">
      <c r="A53" s="89"/>
      <c r="B53" s="89"/>
      <c r="C53" s="89"/>
      <c r="D53" s="86"/>
      <c r="E53" s="86"/>
      <c r="F53" s="86" t="s">
        <v>16</v>
      </c>
      <c r="G53" s="86"/>
      <c r="H53" s="63">
        <v>12600</v>
      </c>
      <c r="I53" s="63">
        <v>12600</v>
      </c>
      <c r="J53" s="63">
        <v>12600</v>
      </c>
      <c r="K53" s="63">
        <v>12200</v>
      </c>
      <c r="L53" s="63">
        <v>400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88">
        <v>0</v>
      </c>
      <c r="U53" s="88"/>
      <c r="V53" s="63">
        <v>0</v>
      </c>
      <c r="W53" s="63">
        <v>0</v>
      </c>
    </row>
    <row r="54" spans="1:23" ht="12.75" customHeight="1">
      <c r="A54" s="93" t="s">
        <v>17</v>
      </c>
      <c r="B54" s="93"/>
      <c r="C54" s="93"/>
      <c r="D54" s="93"/>
      <c r="E54" s="93"/>
      <c r="F54" s="86" t="s">
        <v>13</v>
      </c>
      <c r="G54" s="86"/>
      <c r="H54" s="64">
        <v>161047929.8</v>
      </c>
      <c r="I54" s="65"/>
      <c r="J54" s="65"/>
      <c r="K54" s="64">
        <v>81161948</v>
      </c>
      <c r="L54" s="64">
        <v>27513768.3</v>
      </c>
      <c r="M54" s="64">
        <v>4605310</v>
      </c>
      <c r="N54" s="64">
        <v>2755699</v>
      </c>
      <c r="O54" s="64">
        <v>79671.1</v>
      </c>
      <c r="P54" s="64">
        <v>791910</v>
      </c>
      <c r="Q54" s="64">
        <v>0</v>
      </c>
      <c r="R54" s="64">
        <v>44139623.4</v>
      </c>
      <c r="S54" s="64">
        <v>44139623.4</v>
      </c>
      <c r="T54" s="87">
        <v>9208823</v>
      </c>
      <c r="U54" s="87"/>
      <c r="V54" s="64">
        <v>0</v>
      </c>
      <c r="W54" s="63">
        <v>0</v>
      </c>
    </row>
    <row r="55" spans="1:23" ht="12.75" customHeight="1">
      <c r="A55" s="93"/>
      <c r="B55" s="93"/>
      <c r="C55" s="93"/>
      <c r="D55" s="93"/>
      <c r="E55" s="93"/>
      <c r="F55" s="86" t="s">
        <v>14</v>
      </c>
      <c r="G55" s="86"/>
      <c r="H55" s="64">
        <v>-40983</v>
      </c>
      <c r="I55" s="64">
        <v>-40983</v>
      </c>
      <c r="J55" s="64">
        <v>-40983</v>
      </c>
      <c r="K55" s="64">
        <v>-32279</v>
      </c>
      <c r="L55" s="64">
        <v>-8704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87">
        <v>0</v>
      </c>
      <c r="U55" s="87"/>
      <c r="V55" s="64">
        <v>0</v>
      </c>
      <c r="W55" s="63">
        <v>0</v>
      </c>
    </row>
    <row r="56" spans="1:23" ht="12.75" customHeight="1">
      <c r="A56" s="93"/>
      <c r="B56" s="93"/>
      <c r="C56" s="93"/>
      <c r="D56" s="93"/>
      <c r="E56" s="93"/>
      <c r="F56" s="86" t="s">
        <v>15</v>
      </c>
      <c r="G56" s="86"/>
      <c r="H56" s="64">
        <v>158274.16</v>
      </c>
      <c r="I56" s="64">
        <v>158274.16</v>
      </c>
      <c r="J56" s="64">
        <v>155064.16</v>
      </c>
      <c r="K56" s="64">
        <v>48400</v>
      </c>
      <c r="L56" s="64">
        <v>106664.16</v>
      </c>
      <c r="M56" s="64">
        <v>0</v>
      </c>
      <c r="N56" s="64">
        <v>3210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87">
        <v>0</v>
      </c>
      <c r="U56" s="87"/>
      <c r="V56" s="64">
        <v>0</v>
      </c>
      <c r="W56" s="63">
        <v>0</v>
      </c>
    </row>
    <row r="57" spans="1:23" ht="12.75" customHeight="1">
      <c r="A57" s="93"/>
      <c r="B57" s="93"/>
      <c r="C57" s="93"/>
      <c r="D57" s="93"/>
      <c r="E57" s="93"/>
      <c r="F57" s="86" t="s">
        <v>16</v>
      </c>
      <c r="G57" s="86"/>
      <c r="H57" s="64">
        <v>161165220.96</v>
      </c>
      <c r="I57" s="65"/>
      <c r="J57" s="65"/>
      <c r="K57" s="64">
        <v>81178069</v>
      </c>
      <c r="L57" s="64">
        <v>27611728.46</v>
      </c>
      <c r="M57" s="64">
        <v>4605310</v>
      </c>
      <c r="N57" s="64">
        <v>2758909</v>
      </c>
      <c r="O57" s="64">
        <v>79671.1</v>
      </c>
      <c r="P57" s="64">
        <v>791910</v>
      </c>
      <c r="Q57" s="64">
        <v>0</v>
      </c>
      <c r="R57" s="64">
        <v>44139623.4</v>
      </c>
      <c r="S57" s="64">
        <v>44139623.4</v>
      </c>
      <c r="T57" s="87">
        <v>9208823</v>
      </c>
      <c r="U57" s="87"/>
      <c r="V57" s="64">
        <v>0</v>
      </c>
      <c r="W57" s="63">
        <v>0</v>
      </c>
    </row>
  </sheetData>
  <sheetProtection/>
  <mergeCells count="167">
    <mergeCell ref="A54:E57"/>
    <mergeCell ref="B5:B8"/>
    <mergeCell ref="K7:L7"/>
    <mergeCell ref="M7:M8"/>
    <mergeCell ref="D5:G8"/>
    <mergeCell ref="W7:W8"/>
    <mergeCell ref="T8:U8"/>
    <mergeCell ref="J7:J8"/>
    <mergeCell ref="R6:R8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A14:A17"/>
    <mergeCell ref="B14:B17"/>
    <mergeCell ref="C14:C17"/>
    <mergeCell ref="D14:E17"/>
    <mergeCell ref="F14:G14"/>
    <mergeCell ref="F11:G11"/>
    <mergeCell ref="F12:G12"/>
    <mergeCell ref="F16:G16"/>
    <mergeCell ref="F17:G17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F54:G54"/>
    <mergeCell ref="T54:U54"/>
    <mergeCell ref="F55:G55"/>
    <mergeCell ref="T55:U55"/>
    <mergeCell ref="F56:G56"/>
    <mergeCell ref="T56:U56"/>
    <mergeCell ref="F57:G57"/>
    <mergeCell ref="T57:U5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7"/>
  <sheetViews>
    <sheetView view="pageLayout" zoomScaleNormal="90" workbookViewId="0" topLeftCell="A1">
      <selection activeCell="O20" sqref="O20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44"/>
    </row>
    <row r="2" spans="1:16" ht="18.75">
      <c r="A2" s="43"/>
      <c r="B2" s="43"/>
      <c r="C2" s="43"/>
      <c r="D2" s="43"/>
      <c r="E2" s="43"/>
      <c r="F2" s="43"/>
      <c r="G2" s="43"/>
      <c r="H2" s="15"/>
      <c r="I2" s="15"/>
      <c r="J2" s="15"/>
      <c r="K2" s="14"/>
      <c r="L2" s="14"/>
      <c r="M2" s="14"/>
      <c r="N2" s="14"/>
      <c r="O2" s="14"/>
      <c r="P2" s="14"/>
    </row>
    <row r="3" spans="1:16" s="37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42" t="s">
        <v>72</v>
      </c>
    </row>
    <row r="4" spans="1:16" s="37" customFormat="1" ht="12.75" customHeight="1">
      <c r="A4" s="95" t="s">
        <v>0</v>
      </c>
      <c r="B4" s="95" t="s">
        <v>1</v>
      </c>
      <c r="C4" s="95" t="s">
        <v>60</v>
      </c>
      <c r="D4" s="95" t="s">
        <v>71</v>
      </c>
      <c r="E4" s="96" t="s">
        <v>70</v>
      </c>
      <c r="F4" s="96" t="s">
        <v>4</v>
      </c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37" customFormat="1" ht="12.75" customHeight="1">
      <c r="A5" s="95"/>
      <c r="B5" s="95"/>
      <c r="C5" s="95"/>
      <c r="D5" s="95"/>
      <c r="E5" s="96"/>
      <c r="F5" s="96" t="s">
        <v>29</v>
      </c>
      <c r="G5" s="96" t="s">
        <v>4</v>
      </c>
      <c r="H5" s="96"/>
      <c r="I5" s="96"/>
      <c r="J5" s="96"/>
      <c r="K5" s="96"/>
      <c r="L5" s="96" t="s">
        <v>69</v>
      </c>
      <c r="M5" s="98" t="s">
        <v>4</v>
      </c>
      <c r="N5" s="98"/>
      <c r="O5" s="98"/>
      <c r="P5" s="98"/>
    </row>
    <row r="6" spans="1:16" s="37" customFormat="1" ht="25.5" customHeight="1">
      <c r="A6" s="95"/>
      <c r="B6" s="95"/>
      <c r="C6" s="95"/>
      <c r="D6" s="95"/>
      <c r="E6" s="96"/>
      <c r="F6" s="96"/>
      <c r="G6" s="96" t="s">
        <v>68</v>
      </c>
      <c r="H6" s="96"/>
      <c r="I6" s="96" t="s">
        <v>67</v>
      </c>
      <c r="J6" s="96" t="s">
        <v>66</v>
      </c>
      <c r="K6" s="96" t="s">
        <v>65</v>
      </c>
      <c r="L6" s="96"/>
      <c r="M6" s="99" t="s">
        <v>6</v>
      </c>
      <c r="N6" s="41" t="s">
        <v>7</v>
      </c>
      <c r="O6" s="96" t="s">
        <v>33</v>
      </c>
      <c r="P6" s="96" t="s">
        <v>64</v>
      </c>
    </row>
    <row r="7" spans="1:16" s="37" customFormat="1" ht="72">
      <c r="A7" s="95"/>
      <c r="B7" s="95"/>
      <c r="C7" s="95"/>
      <c r="D7" s="95"/>
      <c r="E7" s="96"/>
      <c r="F7" s="96"/>
      <c r="G7" s="40" t="s">
        <v>11</v>
      </c>
      <c r="H7" s="40" t="s">
        <v>63</v>
      </c>
      <c r="I7" s="96"/>
      <c r="J7" s="96"/>
      <c r="K7" s="96"/>
      <c r="L7" s="96"/>
      <c r="M7" s="99"/>
      <c r="N7" s="39" t="s">
        <v>10</v>
      </c>
      <c r="O7" s="96"/>
      <c r="P7" s="96"/>
    </row>
    <row r="8" spans="1:16" s="37" customFormat="1" ht="10.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</row>
    <row r="9" spans="1:16" s="37" customFormat="1" ht="12.75">
      <c r="A9" s="24">
        <v>600</v>
      </c>
      <c r="B9" s="35"/>
      <c r="C9" s="23"/>
      <c r="D9" s="47">
        <f aca="true" t="shared" si="0" ref="D9:N9">SUM(D10:D10)</f>
        <v>2041</v>
      </c>
      <c r="E9" s="47">
        <f t="shared" si="0"/>
        <v>2041</v>
      </c>
      <c r="F9" s="47">
        <f t="shared" si="0"/>
        <v>2041</v>
      </c>
      <c r="G9" s="47">
        <f t="shared" si="0"/>
        <v>2041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>O11</f>
        <v>0</v>
      </c>
      <c r="P9" s="34">
        <f>P11</f>
        <v>0</v>
      </c>
    </row>
    <row r="10" spans="1:16" s="37" customFormat="1" ht="12.75">
      <c r="A10" s="21">
        <v>600</v>
      </c>
      <c r="B10" s="20">
        <v>60095</v>
      </c>
      <c r="C10" s="19">
        <v>2110</v>
      </c>
      <c r="D10" s="48">
        <v>2041</v>
      </c>
      <c r="E10" s="48">
        <f>SUM(F10)</f>
        <v>2041</v>
      </c>
      <c r="F10" s="48">
        <f>SUM(G10:H10)</f>
        <v>2041</v>
      </c>
      <c r="G10" s="52">
        <v>2041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SUM(O10+Q10+R10)</f>
        <v>0</v>
      </c>
      <c r="O10" s="18">
        <v>0</v>
      </c>
      <c r="P10" s="18">
        <v>0</v>
      </c>
    </row>
    <row r="11" spans="1:16" s="37" customFormat="1" ht="12.75">
      <c r="A11" s="66" t="s">
        <v>47</v>
      </c>
      <c r="B11" s="67"/>
      <c r="C11" s="31"/>
      <c r="D11" s="50">
        <f aca="true" t="shared" si="1" ref="D11:M11">SUM(D12)</f>
        <v>104400</v>
      </c>
      <c r="E11" s="50">
        <f t="shared" si="1"/>
        <v>104400</v>
      </c>
      <c r="F11" s="50">
        <f t="shared" si="1"/>
        <v>104400</v>
      </c>
      <c r="G11" s="50">
        <f t="shared" si="1"/>
        <v>48856</v>
      </c>
      <c r="H11" s="50">
        <f t="shared" si="1"/>
        <v>55544</v>
      </c>
      <c r="I11" s="46">
        <f t="shared" si="1"/>
        <v>0</v>
      </c>
      <c r="J11" s="46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v>0</v>
      </c>
      <c r="O11" s="34">
        <f>SUM(O12)</f>
        <v>0</v>
      </c>
      <c r="P11" s="34">
        <f>SUM(P12)</f>
        <v>0</v>
      </c>
    </row>
    <row r="12" spans="1:18" s="37" customFormat="1" ht="12.75">
      <c r="A12" s="29">
        <v>700</v>
      </c>
      <c r="B12" s="28">
        <v>70005</v>
      </c>
      <c r="C12" s="27">
        <v>2110</v>
      </c>
      <c r="D12" s="49">
        <v>104400</v>
      </c>
      <c r="E12" s="49">
        <f>SUM(F12)</f>
        <v>104400</v>
      </c>
      <c r="F12" s="49">
        <f>SUM(G12:H12)</f>
        <v>104400</v>
      </c>
      <c r="G12" s="52">
        <v>48856</v>
      </c>
      <c r="H12" s="52">
        <v>55544</v>
      </c>
      <c r="I12" s="26">
        <v>0</v>
      </c>
      <c r="J12" s="26">
        <v>0</v>
      </c>
      <c r="K12" s="18">
        <v>0</v>
      </c>
      <c r="L12" s="18">
        <v>0</v>
      </c>
      <c r="M12" s="18">
        <v>0</v>
      </c>
      <c r="N12" s="18">
        <f>SUM(O12+Q12+R12)</f>
        <v>0</v>
      </c>
      <c r="O12" s="18">
        <v>0</v>
      </c>
      <c r="P12" s="18">
        <v>0</v>
      </c>
      <c r="Q12" s="25"/>
      <c r="R12" s="25"/>
    </row>
    <row r="13" spans="1:16" s="37" customFormat="1" ht="12.75">
      <c r="A13" s="33">
        <v>710</v>
      </c>
      <c r="B13" s="45"/>
      <c r="C13" s="31"/>
      <c r="D13" s="50">
        <f aca="true" t="shared" si="2" ref="D13:P13">SUM(D14:D15)</f>
        <v>923000</v>
      </c>
      <c r="E13" s="50">
        <f t="shared" si="2"/>
        <v>923000</v>
      </c>
      <c r="F13" s="50">
        <f t="shared" si="2"/>
        <v>923000</v>
      </c>
      <c r="G13" s="50">
        <f t="shared" si="2"/>
        <v>688774</v>
      </c>
      <c r="H13" s="50">
        <f t="shared" si="2"/>
        <v>233226</v>
      </c>
      <c r="I13" s="46">
        <f t="shared" si="2"/>
        <v>0</v>
      </c>
      <c r="J13" s="50">
        <f t="shared" si="2"/>
        <v>1000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  <c r="O13" s="34">
        <f t="shared" si="2"/>
        <v>0</v>
      </c>
      <c r="P13" s="34">
        <f t="shared" si="2"/>
        <v>0</v>
      </c>
    </row>
    <row r="14" spans="1:18" s="37" customFormat="1" ht="12.75">
      <c r="A14" s="29">
        <v>710</v>
      </c>
      <c r="B14" s="28">
        <v>71012</v>
      </c>
      <c r="C14" s="27">
        <v>2110</v>
      </c>
      <c r="D14" s="49">
        <v>364000</v>
      </c>
      <c r="E14" s="49">
        <f>SUM(N14+F14)</f>
        <v>364000</v>
      </c>
      <c r="F14" s="49">
        <f>SUM(G14:K14)</f>
        <v>364000</v>
      </c>
      <c r="G14" s="52">
        <v>210000</v>
      </c>
      <c r="H14" s="52">
        <v>154000</v>
      </c>
      <c r="I14" s="26">
        <v>0</v>
      </c>
      <c r="J14" s="26">
        <v>0</v>
      </c>
      <c r="K14" s="18">
        <v>0</v>
      </c>
      <c r="L14" s="18">
        <v>0</v>
      </c>
      <c r="M14" s="18">
        <v>0</v>
      </c>
      <c r="N14" s="18">
        <f>SUM(O14+Q14+R14)</f>
        <v>0</v>
      </c>
      <c r="O14" s="18">
        <v>0</v>
      </c>
      <c r="P14" s="18">
        <v>0</v>
      </c>
      <c r="Q14" s="25"/>
      <c r="R14" s="25"/>
    </row>
    <row r="15" spans="1:16" s="37" customFormat="1" ht="12.75">
      <c r="A15" s="29">
        <v>710</v>
      </c>
      <c r="B15" s="28">
        <v>71015</v>
      </c>
      <c r="C15" s="27">
        <v>2110</v>
      </c>
      <c r="D15" s="49">
        <v>559000</v>
      </c>
      <c r="E15" s="49">
        <f>SUM(F15)</f>
        <v>559000</v>
      </c>
      <c r="F15" s="49">
        <f>SUM(G15:J15)</f>
        <v>559000</v>
      </c>
      <c r="G15" s="52">
        <v>478774</v>
      </c>
      <c r="H15" s="52">
        <v>79226</v>
      </c>
      <c r="I15" s="26">
        <v>0</v>
      </c>
      <c r="J15" s="52">
        <v>1000</v>
      </c>
      <c r="K15" s="18">
        <v>0</v>
      </c>
      <c r="L15" s="18">
        <v>0</v>
      </c>
      <c r="M15" s="18">
        <v>0</v>
      </c>
      <c r="N15" s="18">
        <f>SUM(O15+Q15+R15)</f>
        <v>0</v>
      </c>
      <c r="O15" s="18">
        <v>0</v>
      </c>
      <c r="P15" s="18">
        <v>0</v>
      </c>
    </row>
    <row r="16" spans="1:16" s="37" customFormat="1" ht="12.75">
      <c r="A16" s="33">
        <v>752</v>
      </c>
      <c r="B16" s="45"/>
      <c r="C16" s="31"/>
      <c r="D16" s="50">
        <f aca="true" t="shared" si="3" ref="D16:P16">SUM(D17:D17)</f>
        <v>29500</v>
      </c>
      <c r="E16" s="50">
        <f t="shared" si="3"/>
        <v>29500</v>
      </c>
      <c r="F16" s="50">
        <f t="shared" si="3"/>
        <v>29500</v>
      </c>
      <c r="G16" s="50">
        <f t="shared" si="3"/>
        <v>20475</v>
      </c>
      <c r="H16" s="50">
        <f t="shared" si="3"/>
        <v>9025</v>
      </c>
      <c r="I16" s="46">
        <f t="shared" si="3"/>
        <v>0</v>
      </c>
      <c r="J16" s="46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</row>
    <row r="17" spans="1:16" s="37" customFormat="1" ht="12.75">
      <c r="A17" s="29">
        <v>752</v>
      </c>
      <c r="B17" s="28">
        <v>75224</v>
      </c>
      <c r="C17" s="27">
        <v>2110</v>
      </c>
      <c r="D17" s="49">
        <v>29500</v>
      </c>
      <c r="E17" s="49">
        <f>SUM(F17)</f>
        <v>29500</v>
      </c>
      <c r="F17" s="49">
        <f>SUM(G17:H17)</f>
        <v>29500</v>
      </c>
      <c r="G17" s="52">
        <v>20475</v>
      </c>
      <c r="H17" s="52">
        <v>9025</v>
      </c>
      <c r="I17" s="26">
        <v>0</v>
      </c>
      <c r="J17" s="26">
        <v>0</v>
      </c>
      <c r="K17" s="18">
        <v>0</v>
      </c>
      <c r="L17" s="18">
        <v>0</v>
      </c>
      <c r="M17" s="18">
        <v>0</v>
      </c>
      <c r="N17" s="18">
        <f>SUM(O17+Q17+R17)</f>
        <v>0</v>
      </c>
      <c r="O17" s="18">
        <v>0</v>
      </c>
      <c r="P17" s="18">
        <v>0</v>
      </c>
    </row>
    <row r="18" spans="1:16" s="36" customFormat="1" ht="14.25" customHeight="1">
      <c r="A18" s="33">
        <v>754</v>
      </c>
      <c r="B18" s="45"/>
      <c r="C18" s="31"/>
      <c r="D18" s="50">
        <f>SUM(D19:D19)</f>
        <v>5514044</v>
      </c>
      <c r="E18" s="50">
        <f>E19</f>
        <v>5514044</v>
      </c>
      <c r="F18" s="50">
        <f aca="true" t="shared" si="4" ref="F18:K18">SUM(F19)</f>
        <v>5514044</v>
      </c>
      <c r="G18" s="50">
        <f t="shared" si="4"/>
        <v>5046271</v>
      </c>
      <c r="H18" s="50">
        <f t="shared" si="4"/>
        <v>283173</v>
      </c>
      <c r="I18" s="46">
        <f t="shared" si="4"/>
        <v>0</v>
      </c>
      <c r="J18" s="50">
        <f t="shared" si="4"/>
        <v>184600</v>
      </c>
      <c r="K18" s="34">
        <f t="shared" si="4"/>
        <v>0</v>
      </c>
      <c r="L18" s="34">
        <f>SUM(L19:L19)</f>
        <v>0</v>
      </c>
      <c r="M18" s="34">
        <f>SUM(M19:M19)</f>
        <v>0</v>
      </c>
      <c r="N18" s="34">
        <f>SUM(N19)</f>
        <v>0</v>
      </c>
      <c r="O18" s="34">
        <f>SUM(O19)</f>
        <v>0</v>
      </c>
      <c r="P18" s="34">
        <f>SUM(P19)</f>
        <v>0</v>
      </c>
    </row>
    <row r="19" spans="1:16" ht="12.75" customHeight="1">
      <c r="A19" s="29">
        <v>754</v>
      </c>
      <c r="B19" s="28">
        <v>75411</v>
      </c>
      <c r="C19" s="27">
        <v>2110</v>
      </c>
      <c r="D19" s="49">
        <v>5514044</v>
      </c>
      <c r="E19" s="49">
        <f>SUM(F19)</f>
        <v>5514044</v>
      </c>
      <c r="F19" s="49">
        <f>SUM(G19:J19)</f>
        <v>5514044</v>
      </c>
      <c r="G19" s="52">
        <v>5046271</v>
      </c>
      <c r="H19" s="52">
        <v>283173</v>
      </c>
      <c r="I19" s="26">
        <v>0</v>
      </c>
      <c r="J19" s="52">
        <v>184600</v>
      </c>
      <c r="K19" s="18">
        <v>0</v>
      </c>
      <c r="L19" s="18">
        <v>0</v>
      </c>
      <c r="M19" s="18">
        <v>0</v>
      </c>
      <c r="N19" s="18">
        <f>SUM(O19+Q19+R19)</f>
        <v>0</v>
      </c>
      <c r="O19" s="18">
        <v>0</v>
      </c>
      <c r="P19" s="18"/>
    </row>
    <row r="20" spans="1:16" ht="12.75" customHeight="1">
      <c r="A20" s="33">
        <v>755</v>
      </c>
      <c r="B20" s="45"/>
      <c r="C20" s="31"/>
      <c r="D20" s="50">
        <f>SUM(D21:D21)</f>
        <v>132000</v>
      </c>
      <c r="E20" s="50">
        <f>E21</f>
        <v>132000</v>
      </c>
      <c r="F20" s="50">
        <f aca="true" t="shared" si="5" ref="F20:K20">SUM(F21)</f>
        <v>132000</v>
      </c>
      <c r="G20" s="46">
        <f t="shared" si="5"/>
        <v>0</v>
      </c>
      <c r="H20" s="50">
        <f t="shared" si="5"/>
        <v>67980</v>
      </c>
      <c r="I20" s="50">
        <f t="shared" si="5"/>
        <v>64020</v>
      </c>
      <c r="J20" s="46">
        <f t="shared" si="5"/>
        <v>0</v>
      </c>
      <c r="K20" s="34">
        <f t="shared" si="5"/>
        <v>0</v>
      </c>
      <c r="L20" s="34">
        <f>SUM(L21:L21)</f>
        <v>0</v>
      </c>
      <c r="M20" s="34">
        <f>SUM(M21:M21)</f>
        <v>0</v>
      </c>
      <c r="N20" s="34">
        <f>SUM(N21)</f>
        <v>0</v>
      </c>
      <c r="O20" s="34">
        <f>SUM(O21)</f>
        <v>0</v>
      </c>
      <c r="P20" s="34">
        <f>SUM(P21)</f>
        <v>0</v>
      </c>
    </row>
    <row r="21" spans="1:16" ht="17.25" customHeight="1">
      <c r="A21" s="29">
        <v>755</v>
      </c>
      <c r="B21" s="28">
        <v>75515</v>
      </c>
      <c r="C21" s="27">
        <v>2110</v>
      </c>
      <c r="D21" s="49">
        <v>132000</v>
      </c>
      <c r="E21" s="49">
        <f>SUM(F21)</f>
        <v>132000</v>
      </c>
      <c r="F21" s="49">
        <f>SUM(G21:J21)</f>
        <v>132000</v>
      </c>
      <c r="G21" s="26">
        <v>0</v>
      </c>
      <c r="H21" s="52">
        <v>67980</v>
      </c>
      <c r="I21" s="52">
        <v>64020</v>
      </c>
      <c r="J21" s="26">
        <v>0</v>
      </c>
      <c r="K21" s="18">
        <v>0</v>
      </c>
      <c r="L21" s="18">
        <v>0</v>
      </c>
      <c r="M21" s="18">
        <v>0</v>
      </c>
      <c r="N21" s="18">
        <f>SUM(O21+Q21+R21)</f>
        <v>0</v>
      </c>
      <c r="O21" s="18">
        <v>0</v>
      </c>
      <c r="P21" s="18"/>
    </row>
    <row r="22" spans="1:17" ht="12.75">
      <c r="A22" s="33">
        <v>852</v>
      </c>
      <c r="B22" s="32"/>
      <c r="C22" s="31"/>
      <c r="D22" s="51">
        <f>SUM(D23:D24)</f>
        <v>1543772.16</v>
      </c>
      <c r="E22" s="51">
        <f aca="true" t="shared" si="6" ref="E22:J22">SUM(E23:E24)</f>
        <v>1543772.1600000001</v>
      </c>
      <c r="F22" s="51">
        <f t="shared" si="6"/>
        <v>1543772.1600000001</v>
      </c>
      <c r="G22" s="51">
        <f t="shared" si="6"/>
        <v>819124</v>
      </c>
      <c r="H22" s="51">
        <f t="shared" si="6"/>
        <v>719648.16</v>
      </c>
      <c r="I22" s="30">
        <f>SUM(I23)</f>
        <v>0</v>
      </c>
      <c r="J22" s="51">
        <f t="shared" si="6"/>
        <v>5000</v>
      </c>
      <c r="K22" s="22">
        <f aca="true" t="shared" si="7" ref="K22:P22">SUM(K23)</f>
        <v>0</v>
      </c>
      <c r="L22" s="22">
        <f t="shared" si="7"/>
        <v>0</v>
      </c>
      <c r="M22" s="22">
        <f t="shared" si="7"/>
        <v>0</v>
      </c>
      <c r="N22" s="22">
        <f t="shared" si="7"/>
        <v>0</v>
      </c>
      <c r="O22" s="22">
        <f t="shared" si="7"/>
        <v>0</v>
      </c>
      <c r="P22" s="22">
        <f t="shared" si="7"/>
        <v>0</v>
      </c>
      <c r="Q22" s="25"/>
    </row>
    <row r="23" spans="1:17" ht="12.75">
      <c r="A23" s="29">
        <v>852</v>
      </c>
      <c r="B23" s="28">
        <v>85203</v>
      </c>
      <c r="C23" s="27">
        <v>2110</v>
      </c>
      <c r="D23" s="52">
        <v>1531172.16</v>
      </c>
      <c r="E23" s="49">
        <f>SUM(F23)</f>
        <v>1531172.1600000001</v>
      </c>
      <c r="F23" s="49">
        <f>SUM(G23:J23)</f>
        <v>1531172.1600000001</v>
      </c>
      <c r="G23" s="52">
        <v>806924</v>
      </c>
      <c r="H23" s="52">
        <v>719248.16</v>
      </c>
      <c r="I23" s="26">
        <v>0</v>
      </c>
      <c r="J23" s="52">
        <v>5000</v>
      </c>
      <c r="K23" s="18">
        <v>0</v>
      </c>
      <c r="L23" s="18">
        <v>0</v>
      </c>
      <c r="M23" s="18">
        <v>0</v>
      </c>
      <c r="N23" s="18">
        <f>SUM(O23+Q23+R23)</f>
        <v>0</v>
      </c>
      <c r="O23" s="18">
        <v>0</v>
      </c>
      <c r="P23" s="18">
        <v>0</v>
      </c>
      <c r="Q23" s="25"/>
    </row>
    <row r="24" spans="1:17" ht="12.75">
      <c r="A24" s="29">
        <v>852</v>
      </c>
      <c r="B24" s="28">
        <v>85205</v>
      </c>
      <c r="C24" s="27">
        <v>2110</v>
      </c>
      <c r="D24" s="52">
        <v>12600</v>
      </c>
      <c r="E24" s="49">
        <f>SUM(F24)</f>
        <v>12600</v>
      </c>
      <c r="F24" s="49">
        <f>SUM(G24:J24)</f>
        <v>12600</v>
      </c>
      <c r="G24" s="52">
        <v>12200</v>
      </c>
      <c r="H24" s="52">
        <v>400</v>
      </c>
      <c r="I24" s="26">
        <v>0</v>
      </c>
      <c r="J24" s="26">
        <v>0</v>
      </c>
      <c r="K24" s="18"/>
      <c r="L24" s="18"/>
      <c r="M24" s="18"/>
      <c r="N24" s="18"/>
      <c r="O24" s="18"/>
      <c r="P24" s="18"/>
      <c r="Q24" s="25"/>
    </row>
    <row r="25" spans="1:16" ht="12.75">
      <c r="A25" s="33">
        <v>853</v>
      </c>
      <c r="B25" s="32"/>
      <c r="C25" s="31"/>
      <c r="D25" s="51">
        <f>SUM(D26)</f>
        <v>803069</v>
      </c>
      <c r="E25" s="51">
        <f>E26</f>
        <v>803069</v>
      </c>
      <c r="F25" s="51">
        <f>F26</f>
        <v>803069</v>
      </c>
      <c r="G25" s="51">
        <f>G26</f>
        <v>644393</v>
      </c>
      <c r="H25" s="51">
        <f>H26</f>
        <v>158176</v>
      </c>
      <c r="I25" s="30">
        <f aca="true" t="shared" si="8" ref="I25:P25">SUM(I26)</f>
        <v>0</v>
      </c>
      <c r="J25" s="51">
        <f t="shared" si="8"/>
        <v>500</v>
      </c>
      <c r="K25" s="22">
        <f t="shared" si="8"/>
        <v>0</v>
      </c>
      <c r="L25" s="22">
        <f t="shared" si="8"/>
        <v>0</v>
      </c>
      <c r="M25" s="22">
        <f t="shared" si="8"/>
        <v>0</v>
      </c>
      <c r="N25" s="22">
        <f t="shared" si="8"/>
        <v>0</v>
      </c>
      <c r="O25" s="22">
        <f t="shared" si="8"/>
        <v>0</v>
      </c>
      <c r="P25" s="22">
        <f t="shared" si="8"/>
        <v>0</v>
      </c>
    </row>
    <row r="26" spans="1:16" ht="12.75">
      <c r="A26" s="29">
        <v>853</v>
      </c>
      <c r="B26" s="28">
        <v>85321</v>
      </c>
      <c r="C26" s="27">
        <v>2110</v>
      </c>
      <c r="D26" s="52">
        <v>803069</v>
      </c>
      <c r="E26" s="49">
        <f>SUM(H26+G26+J26)</f>
        <v>803069</v>
      </c>
      <c r="F26" s="52">
        <f>SUM(G26:K26)</f>
        <v>803069</v>
      </c>
      <c r="G26" s="52">
        <v>644393</v>
      </c>
      <c r="H26" s="52">
        <v>158176</v>
      </c>
      <c r="I26" s="26">
        <v>0</v>
      </c>
      <c r="J26" s="52">
        <v>500</v>
      </c>
      <c r="K26" s="18">
        <v>0</v>
      </c>
      <c r="L26" s="18">
        <v>0</v>
      </c>
      <c r="M26" s="18">
        <f>SUM(N26+P26+Q26)</f>
        <v>0</v>
      </c>
      <c r="N26" s="18">
        <v>0</v>
      </c>
      <c r="O26" s="18">
        <v>0</v>
      </c>
      <c r="P26" s="18">
        <v>0</v>
      </c>
    </row>
    <row r="27" spans="1:16" ht="15" customHeight="1">
      <c r="A27" s="97" t="s">
        <v>62</v>
      </c>
      <c r="B27" s="97"/>
      <c r="C27" s="97"/>
      <c r="D27" s="53">
        <f aca="true" t="shared" si="9" ref="D27:P27">SUM(D9+D11+D13+D16+D18+D20+D22+D25)</f>
        <v>9051826.16</v>
      </c>
      <c r="E27" s="53">
        <f t="shared" si="9"/>
        <v>9051826.16</v>
      </c>
      <c r="F27" s="53">
        <f t="shared" si="9"/>
        <v>9051826.16</v>
      </c>
      <c r="G27" s="53">
        <f t="shared" si="9"/>
        <v>7269934</v>
      </c>
      <c r="H27" s="53">
        <f t="shared" si="9"/>
        <v>1526772.1600000001</v>
      </c>
      <c r="I27" s="53">
        <f t="shared" si="9"/>
        <v>64020</v>
      </c>
      <c r="J27" s="53">
        <f t="shared" si="9"/>
        <v>191100</v>
      </c>
      <c r="K27" s="17">
        <f t="shared" si="9"/>
        <v>0</v>
      </c>
      <c r="L27" s="17">
        <f t="shared" si="9"/>
        <v>0</v>
      </c>
      <c r="M27" s="17">
        <f t="shared" si="9"/>
        <v>0</v>
      </c>
      <c r="N27" s="17">
        <f t="shared" si="9"/>
        <v>0</v>
      </c>
      <c r="O27" s="17">
        <f t="shared" si="9"/>
        <v>0</v>
      </c>
      <c r="P27" s="17">
        <f t="shared" si="9"/>
        <v>0</v>
      </c>
    </row>
    <row r="28" spans="1:16" ht="12.75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14"/>
      <c r="N29" s="14"/>
      <c r="O29" s="14"/>
      <c r="P29" s="14"/>
    </row>
    <row r="30" spans="7:8" ht="12.75">
      <c r="G30" s="11"/>
      <c r="H30" s="11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2"/>
      <c r="O31" s="12"/>
      <c r="P31" s="12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11"/>
    </row>
  </sheetData>
  <sheetProtection selectLockedCells="1" selectUnlockedCells="1"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223.31.2023
z dnia 31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2023-03-15T07:56:27Z</cp:lastPrinted>
  <dcterms:modified xsi:type="dcterms:W3CDTF">2023-04-03T13:05:53Z</dcterms:modified>
  <cp:category/>
  <cp:version/>
  <cp:contentType/>
  <cp:contentStatus/>
</cp:coreProperties>
</file>