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0" windowWidth="12315" windowHeight="7320" activeTab="0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<sst xmlns="http://schemas.openxmlformats.org/spreadsheetml/2006/main" count="232" uniqueCount="112">
  <si>
    <t>Dział</t>
  </si>
  <si>
    <t>Rozdział</t>
  </si>
  <si>
    <t>Nazwa</t>
  </si>
  <si>
    <t>Plan</t>
  </si>
  <si>
    <t>z tego:</t>
  </si>
  <si>
    <t>Wydatki 
majątkowe</t>
  </si>
  <si>
    <t>inwestycje i zakupy inwestycyjne</t>
  </si>
  <si>
    <t>w tym:</t>
  </si>
  <si>
    <t>dotacje na zadania bieżące</t>
  </si>
  <si>
    <t>świadczenia na rzecz osób fizycznych;</t>
  </si>
  <si>
    <t>wydatki na programy finansowane z udziałem środków, o których mowa w art. 5 ust. 1 pkt 2 i 3</t>
  </si>
  <si>
    <t>wynagrodzenia i składki od nich naliczane</t>
  </si>
  <si>
    <t>wydatki związane z realizacją ich statutowych zadań;</t>
  </si>
  <si>
    <t>przed zmianą</t>
  </si>
  <si>
    <t>zmniejszenie</t>
  </si>
  <si>
    <t>zwiększenie</t>
  </si>
  <si>
    <t>po zmianach</t>
  </si>
  <si>
    <t>Wydatki razem:</t>
  </si>
  <si>
    <t>na programy finansowane z udziałem środków, o których mowa w art. 5 ust. 1 pkt 2 i 3,</t>
  </si>
  <si>
    <t>8</t>
  </si>
  <si>
    <t>7</t>
  </si>
  <si>
    <t>6</t>
  </si>
  <si>
    <t>5</t>
  </si>
  <si>
    <t>4</t>
  </si>
  <si>
    <t>3</t>
  </si>
  <si>
    <t>2</t>
  </si>
  <si>
    <t>1</t>
  </si>
  <si>
    <t>§
/
grupa</t>
  </si>
  <si>
    <t>Z tego:</t>
  </si>
  <si>
    <t>Wydatki bieżące</t>
  </si>
  <si>
    <t>wydatki 
jednostek
budżetowych</t>
  </si>
  <si>
    <t>wypłaty z tytułu poręczeń i gwarancji</t>
  </si>
  <si>
    <t>obsługa długu</t>
  </si>
  <si>
    <t>zakup i objęcie akcji i udziałów</t>
  </si>
  <si>
    <t>Wniesienie wkładów do spółek prawa handlowego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</si>
  <si>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</si>
  <si>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</si>
  <si>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</si>
  <si>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</si>
  <si>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</si>
  <si>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</si>
  <si>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</si>
  <si>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</si>
  <si>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</si>
  <si>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</si>
  <si>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</si>
  <si>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/>
  </si>
  <si>
    <t>§</t>
  </si>
  <si>
    <t>Ogółem</t>
  </si>
  <si>
    <t>700</t>
  </si>
  <si>
    <t>01005</t>
  </si>
  <si>
    <t>010</t>
  </si>
  <si>
    <t>wydatki związane z realizacją statutowych zadań</t>
  </si>
  <si>
    <t>wniesienie wkładów do spółek prawa handlowego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</si>
  <si>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</si>
  <si>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</si>
  <si>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</si>
  <si>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</si>
  <si>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</si>
  <si>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Dotacje ogółem</t>
  </si>
  <si>
    <t>w  złotych</t>
  </si>
  <si>
    <t>Wydatki
na 2022 r.</t>
  </si>
  <si>
    <t>Zmiany w planie wydatków budżetowych w 2022 roku</t>
  </si>
  <si>
    <t>(* kol 2 do wykorzystania fakultatywnego)</t>
  </si>
  <si>
    <t>0,00</t>
  </si>
  <si>
    <t xml:space="preserve">w tym z tytułu dotacji i środków na finansowanie wydatków na realizację zadań finansowanych z udziałem środków, o których mowa w art. 5 ust. 1 pkt 2 i 3 
</t>
  </si>
  <si>
    <t>Ogółem:</t>
  </si>
  <si>
    <t>razem:</t>
  </si>
  <si>
    <t>majątkowe</t>
  </si>
  <si>
    <t>bieżące</t>
  </si>
  <si>
    <t>Plan po zmianach 
(5+6+7)</t>
  </si>
  <si>
    <t>Zwiększenie</t>
  </si>
  <si>
    <t>Zmniejszenie</t>
  </si>
  <si>
    <t>Plan przed zmianą</t>
  </si>
  <si>
    <t>w złotych</t>
  </si>
  <si>
    <t>852</t>
  </si>
  <si>
    <t>Pomoc społeczna</t>
  </si>
  <si>
    <t>Dochody budżetu powiatu na 2022 rok</t>
  </si>
  <si>
    <t>Dochody i wydatki związane z realizacją zadań z zakresu administracji rządowej i innych zadań zleconych odrębnymi ustawami w 2022 r.</t>
  </si>
  <si>
    <t>2 654 450,00</t>
  </si>
  <si>
    <t>Pozostała działalność</t>
  </si>
  <si>
    <t>119 421 340,11</t>
  </si>
  <si>
    <t>284 295,00</t>
  </si>
  <si>
    <t>5 474 913,00</t>
  </si>
  <si>
    <t>2 370 155,00</t>
  </si>
  <si>
    <t>124 896 253,11</t>
  </si>
  <si>
    <t>853</t>
  </si>
  <si>
    <t>Pozostałe zadania w zakresie polityki społecznej</t>
  </si>
  <si>
    <t>85321</t>
  </si>
  <si>
    <t>Zespoły do spraw orzekania o niepełnosprawności</t>
  </si>
  <si>
    <t>754</t>
  </si>
  <si>
    <t>Bezpieczeństwo publiczne i ochrona przeciwpożarowa</t>
  </si>
  <si>
    <t>5 529 669,00</t>
  </si>
  <si>
    <t>15 000,00</t>
  </si>
  <si>
    <t>5 544 669,00</t>
  </si>
  <si>
    <t>75411</t>
  </si>
  <si>
    <t>Komendy powiatowe Państwowej Straży Pożarnej</t>
  </si>
  <si>
    <t>2440</t>
  </si>
  <si>
    <t>Dotacja otrzymana z państwowego funduszu celowego na realizację zadań bieżących jednostek sektora finansów publicznych</t>
  </si>
  <si>
    <t>40 000,00</t>
  </si>
  <si>
    <t>55 000,00</t>
  </si>
  <si>
    <t>119 436 340,11</t>
  </si>
  <si>
    <t>124 911 253,11</t>
  </si>
  <si>
    <t>750</t>
  </si>
  <si>
    <t>Administracja publiczna</t>
  </si>
  <si>
    <t>75020</t>
  </si>
  <si>
    <t>Starostwa powiatowe</t>
  </si>
  <si>
    <t>75095</t>
  </si>
  <si>
    <t>85202</t>
  </si>
  <si>
    <t>Domy pomocy społecznej</t>
  </si>
  <si>
    <t>Załącznik Nr 1                                                                                                          do uchwały Zarządu Powiatu w Opatowie Nr 209.129.2022                                                     z dnia 19 grudnia 2022 r.</t>
  </si>
  <si>
    <t>Załącznik Nr 2                                                                                                                                        do uchwały Zarządu Powiatu w Opatowie Nr 209.129.2022                                                                             z dnia 19 grudnia 2022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</si>
</sst>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_ ;\-#,##0.00\ "/>
    <numFmt numFmtId="171" formatCode="#,##0_ ;\-#,##0\ "/>
  </numFmts>
  <fonts count="69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4"/>
      <name val="Calibri"/>
      <family val="2"/>
    </font>
    <font>
      <sz val="10"/>
      <name val="Calibri"/>
      <family val="2"/>
    </font>
    <font>
      <sz val="14"/>
      <name val="Calibri"/>
      <family val="2"/>
    </font>
    <font>
      <i/>
      <sz val="10"/>
      <name val="Calibri"/>
      <family val="2"/>
    </font>
    <font>
      <sz val="5"/>
      <name val="Calibri"/>
      <family val="2"/>
    </font>
    <font>
      <b/>
      <i/>
      <sz val="10"/>
      <name val="Calibri"/>
      <family val="2"/>
    </font>
    <font>
      <b/>
      <i/>
      <sz val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0"/>
      <color indexed="53"/>
      <name val="Calibri"/>
      <family val="2"/>
    </font>
    <font>
      <b/>
      <sz val="7"/>
      <name val="Calibri"/>
      <family val="2"/>
    </font>
    <font>
      <sz val="5"/>
      <color indexed="8"/>
      <name val="Arial"/>
      <family val="2"/>
    </font>
    <font>
      <sz val="6"/>
      <color indexed="8"/>
      <name val="Arial"/>
      <family val="2"/>
    </font>
    <font>
      <b/>
      <sz val="5"/>
      <color indexed="8"/>
      <name val="Arial"/>
      <family val="2"/>
    </font>
    <font>
      <sz val="9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7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Calibri"/>
      <family val="2"/>
    </font>
    <font>
      <sz val="5"/>
      <color rgb="FF000000"/>
      <name val="Arial"/>
      <family val="2"/>
    </font>
    <font>
      <sz val="6"/>
      <color rgb="FF000000"/>
      <name val="Arial"/>
      <family val="2"/>
    </font>
    <font>
      <b/>
      <sz val="5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9" fillId="27" borderId="1" applyNumberFormat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64" fillId="32" borderId="0" applyNumberFormat="0" applyBorder="0" applyAlignment="0" applyProtection="0"/>
  </cellStyleXfs>
  <cellXfs count="93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7" fillId="0" borderId="0" xfId="49" applyNumberFormat="1" applyFont="1" applyFill="1" applyBorder="1" applyAlignment="1" applyProtection="1">
      <alignment horizontal="left"/>
      <protection locked="0"/>
    </xf>
    <xf numFmtId="0" fontId="6" fillId="0" borderId="0" xfId="49" applyNumberFormat="1" applyFont="1" applyFill="1" applyBorder="1" applyAlignment="1" applyProtection="1">
      <alignment horizontal="left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49" fontId="8" fillId="34" borderId="0" xfId="49" applyNumberFormat="1" applyFont="1" applyFill="1" applyAlignment="1" applyProtection="1">
      <alignment horizontal="center" vertical="center" wrapText="1"/>
      <protection locked="0"/>
    </xf>
    <xf numFmtId="0" fontId="6" fillId="0" borderId="0" xfId="49" applyNumberFormat="1" applyFont="1" applyFill="1" applyBorder="1" applyAlignment="1" applyProtection="1">
      <alignment/>
      <protection locked="0"/>
    </xf>
    <xf numFmtId="49" fontId="5" fillId="34" borderId="0" xfId="49" applyNumberFormat="1" applyFont="1" applyFill="1" applyAlignment="1" applyProtection="1">
      <alignment horizontal="center" vertical="center" wrapText="1"/>
      <protection locked="0"/>
    </xf>
    <xf numFmtId="0" fontId="29" fillId="0" borderId="0" xfId="50" applyFont="1" applyAlignment="1">
      <alignment vertical="center" wrapText="1"/>
      <protection/>
    </xf>
    <xf numFmtId="0" fontId="30" fillId="0" borderId="0" xfId="50" applyFont="1">
      <alignment/>
      <protection/>
    </xf>
    <xf numFmtId="0" fontId="31" fillId="0" borderId="0" xfId="50" applyFont="1" applyAlignment="1">
      <alignment horizontal="center" vertical="center"/>
      <protection/>
    </xf>
    <xf numFmtId="0" fontId="30" fillId="0" borderId="0" xfId="50" applyFont="1" applyAlignment="1">
      <alignment vertical="center"/>
      <protection/>
    </xf>
    <xf numFmtId="0" fontId="30" fillId="0" borderId="0" xfId="50" applyFont="1" applyAlignment="1">
      <alignment horizontal="center" vertical="center"/>
      <protection/>
    </xf>
    <xf numFmtId="0" fontId="32" fillId="0" borderId="0" xfId="50" applyFont="1" applyAlignment="1">
      <alignment horizontal="center"/>
      <protection/>
    </xf>
    <xf numFmtId="0" fontId="33" fillId="0" borderId="11" xfId="50" applyFont="1" applyBorder="1" applyAlignment="1">
      <alignment horizontal="center" vertical="center" wrapText="1"/>
      <protection/>
    </xf>
    <xf numFmtId="49" fontId="34" fillId="35" borderId="12" xfId="50" applyNumberFormat="1" applyFont="1" applyFill="1" applyBorder="1" applyAlignment="1">
      <alignment horizontal="center" vertical="center" wrapText="1"/>
      <protection/>
    </xf>
    <xf numFmtId="49" fontId="35" fillId="35" borderId="12" xfId="50" applyNumberFormat="1" applyFont="1" applyFill="1" applyBorder="1" applyAlignment="1">
      <alignment horizontal="center" vertical="center" wrapText="1"/>
      <protection/>
    </xf>
    <xf numFmtId="0" fontId="36" fillId="35" borderId="12" xfId="50" applyFont="1" applyFill="1" applyBorder="1" applyAlignment="1">
      <alignment horizontal="center" vertical="center"/>
      <protection/>
    </xf>
    <xf numFmtId="170" fontId="36" fillId="35" borderId="12" xfId="50" applyNumberFormat="1" applyFont="1" applyFill="1" applyBorder="1" applyAlignment="1">
      <alignment vertical="center" wrapText="1"/>
      <protection/>
    </xf>
    <xf numFmtId="49" fontId="30" fillId="35" borderId="12" xfId="50" applyNumberFormat="1" applyFont="1" applyFill="1" applyBorder="1" applyAlignment="1">
      <alignment horizontal="center" vertical="center" wrapText="1"/>
      <protection/>
    </xf>
    <xf numFmtId="49" fontId="37" fillId="35" borderId="12" xfId="50" applyNumberFormat="1" applyFont="1" applyFill="1" applyBorder="1" applyAlignment="1">
      <alignment horizontal="center" vertical="center" wrapText="1"/>
      <protection/>
    </xf>
    <xf numFmtId="0" fontId="37" fillId="35" borderId="12" xfId="50" applyFont="1" applyFill="1" applyBorder="1" applyAlignment="1">
      <alignment horizontal="center" vertical="center"/>
      <protection/>
    </xf>
    <xf numFmtId="170" fontId="37" fillId="35" borderId="12" xfId="50" applyNumberFormat="1" applyFont="1" applyFill="1" applyBorder="1" applyAlignment="1">
      <alignment vertical="center" wrapText="1"/>
      <protection/>
    </xf>
    <xf numFmtId="170" fontId="37" fillId="35" borderId="12" xfId="50" applyNumberFormat="1" applyFont="1" applyFill="1" applyBorder="1" applyAlignment="1">
      <alignment vertical="center"/>
      <protection/>
    </xf>
    <xf numFmtId="0" fontId="34" fillId="35" borderId="12" xfId="50" applyFont="1" applyFill="1" applyBorder="1" applyAlignment="1">
      <alignment horizontal="center" vertical="center" wrapText="1"/>
      <protection/>
    </xf>
    <xf numFmtId="0" fontId="35" fillId="35" borderId="12" xfId="50" applyFont="1" applyFill="1" applyBorder="1" applyAlignment="1">
      <alignment horizontal="center" vertical="center" wrapText="1"/>
      <protection/>
    </xf>
    <xf numFmtId="0" fontId="30" fillId="35" borderId="12" xfId="50" applyFont="1" applyFill="1" applyBorder="1" applyAlignment="1">
      <alignment horizontal="center" vertical="center" wrapText="1"/>
      <protection/>
    </xf>
    <xf numFmtId="0" fontId="37" fillId="35" borderId="12" xfId="50" applyFont="1" applyFill="1" applyBorder="1" applyAlignment="1">
      <alignment horizontal="center" vertical="center" wrapText="1"/>
      <protection/>
    </xf>
    <xf numFmtId="164" fontId="37" fillId="0" borderId="0" xfId="50" applyNumberFormat="1" applyFont="1">
      <alignment/>
      <protection/>
    </xf>
    <xf numFmtId="170" fontId="36" fillId="35" borderId="12" xfId="50" applyNumberFormat="1" applyFont="1" applyFill="1" applyBorder="1" applyAlignment="1">
      <alignment vertical="center"/>
      <protection/>
    </xf>
    <xf numFmtId="170" fontId="36" fillId="0" borderId="12" xfId="50" applyNumberFormat="1" applyFont="1" applyBorder="1" applyAlignment="1">
      <alignment vertical="center"/>
      <protection/>
    </xf>
    <xf numFmtId="164" fontId="30" fillId="0" borderId="0" xfId="50" applyNumberFormat="1" applyFont="1" applyAlignment="1">
      <alignment vertical="center"/>
      <protection/>
    </xf>
    <xf numFmtId="0" fontId="65" fillId="0" borderId="0" xfId="50" applyFont="1" applyAlignment="1">
      <alignment vertical="center"/>
      <protection/>
    </xf>
    <xf numFmtId="0" fontId="65" fillId="0" borderId="0" xfId="50" applyFont="1">
      <alignment/>
      <protection/>
    </xf>
    <xf numFmtId="49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0" fillId="34" borderId="13" xfId="0" applyNumberFormat="1" applyFont="1" applyFill="1" applyBorder="1" applyAlignment="1" applyProtection="1">
      <alignment horizontal="right" vertical="center" wrapText="1"/>
      <protection locked="0"/>
    </xf>
    <xf numFmtId="49" fontId="10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9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1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36" fillId="35" borderId="12" xfId="50" applyFont="1" applyFill="1" applyBorder="1" applyAlignment="1">
      <alignment horizontal="center" vertical="center" wrapText="1"/>
      <protection/>
    </xf>
    <xf numFmtId="49" fontId="36" fillId="35" borderId="12" xfId="50" applyNumberFormat="1" applyFont="1" applyFill="1" applyBorder="1" applyAlignment="1">
      <alignment horizontal="center" vertical="center" wrapText="1"/>
      <protection/>
    </xf>
    <xf numFmtId="0" fontId="39" fillId="0" borderId="14" xfId="50" applyFont="1" applyBorder="1" applyAlignment="1">
      <alignment horizontal="center" vertical="center" wrapText="1"/>
      <protection/>
    </xf>
    <xf numFmtId="0" fontId="39" fillId="0" borderId="15" xfId="50" applyFont="1" applyBorder="1" applyAlignment="1">
      <alignment horizontal="center" vertical="center" wrapText="1"/>
      <protection/>
    </xf>
    <xf numFmtId="0" fontId="39" fillId="0" borderId="12" xfId="50" applyFont="1" applyBorder="1" applyAlignment="1">
      <alignment horizontal="center" vertical="center" wrapText="1"/>
      <protection/>
    </xf>
    <xf numFmtId="0" fontId="66" fillId="36" borderId="16" xfId="0" applyFont="1" applyFill="1" applyBorder="1" applyAlignment="1">
      <alignment horizontal="center" vertical="center" wrapText="1"/>
    </xf>
    <xf numFmtId="0" fontId="67" fillId="36" borderId="16" xfId="0" applyFont="1" applyFill="1" applyBorder="1" applyAlignment="1">
      <alignment horizontal="center" vertical="center" wrapText="1"/>
    </xf>
    <xf numFmtId="39" fontId="66" fillId="36" borderId="16" xfId="0" applyNumberFormat="1" applyFont="1" applyFill="1" applyBorder="1" applyAlignment="1">
      <alignment horizontal="center" vertical="center" wrapText="1"/>
    </xf>
    <xf numFmtId="39" fontId="68" fillId="36" borderId="16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 horizontal="left" vertical="top" wrapText="1"/>
    </xf>
    <xf numFmtId="49" fontId="10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1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0" fillId="34" borderId="17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9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9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3" fillId="0" borderId="0" xfId="49" applyNumberFormat="1" applyFont="1" applyFill="1" applyBorder="1" applyAlignment="1" applyProtection="1">
      <alignment horizontal="right" wrapText="1"/>
      <protection locked="0"/>
    </xf>
    <xf numFmtId="0" fontId="44" fillId="0" borderId="0" xfId="49" applyNumberFormat="1" applyFont="1" applyFill="1" applyBorder="1" applyAlignment="1" applyProtection="1">
      <alignment horizontal="center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0" fontId="6" fillId="0" borderId="0" xfId="49" applyNumberFormat="1" applyFont="1" applyFill="1" applyBorder="1" applyAlignment="1" applyProtection="1">
      <alignment horizontal="left"/>
      <protection locked="0"/>
    </xf>
    <xf numFmtId="49" fontId="9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9" fillId="34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1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66" fillId="36" borderId="16" xfId="0" applyFont="1" applyFill="1" applyBorder="1" applyAlignment="1">
      <alignment horizontal="center" vertical="center" wrapText="1"/>
    </xf>
    <xf numFmtId="0" fontId="67" fillId="36" borderId="16" xfId="0" applyFont="1" applyFill="1" applyBorder="1" applyAlignment="1">
      <alignment horizontal="center" vertical="center" wrapText="1"/>
    </xf>
    <xf numFmtId="0" fontId="45" fillId="0" borderId="0" xfId="0" applyNumberFormat="1" applyFont="1" applyFill="1" applyBorder="1" applyAlignment="1" applyProtection="1">
      <alignment horizontal="right" wrapText="1"/>
      <protection locked="0"/>
    </xf>
    <xf numFmtId="0" fontId="46" fillId="0" borderId="0" xfId="0" applyNumberFormat="1" applyFont="1" applyFill="1" applyBorder="1" applyAlignment="1" applyProtection="1">
      <alignment horizontal="center"/>
      <protection locked="0"/>
    </xf>
    <xf numFmtId="39" fontId="66" fillId="36" borderId="16" xfId="0" applyNumberFormat="1" applyFont="1" applyFill="1" applyBorder="1" applyAlignment="1">
      <alignment horizontal="center" vertical="center" wrapText="1"/>
    </xf>
    <xf numFmtId="0" fontId="66" fillId="36" borderId="16" xfId="0" applyFont="1" applyFill="1" applyBorder="1" applyAlignment="1">
      <alignment horizontal="left" vertical="center" wrapText="1"/>
    </xf>
    <xf numFmtId="39" fontId="68" fillId="36" borderId="16" xfId="0" applyNumberFormat="1" applyFont="1" applyFill="1" applyBorder="1" applyAlignment="1">
      <alignment horizontal="center" vertical="center" wrapText="1"/>
    </xf>
    <xf numFmtId="0" fontId="68" fillId="36" borderId="16" xfId="0" applyFont="1" applyFill="1" applyBorder="1" applyAlignment="1">
      <alignment horizontal="center" vertical="center" wrapText="1"/>
    </xf>
    <xf numFmtId="0" fontId="39" fillId="0" borderId="18" xfId="50" applyFont="1" applyBorder="1" applyAlignment="1">
      <alignment horizontal="center" vertical="center" wrapText="1"/>
      <protection/>
    </xf>
    <xf numFmtId="0" fontId="39" fillId="0" borderId="11" xfId="50" applyFont="1" applyBorder="1" applyAlignment="1">
      <alignment horizontal="center" vertical="center" wrapText="1"/>
      <protection/>
    </xf>
    <xf numFmtId="0" fontId="39" fillId="0" borderId="14" xfId="50" applyFont="1" applyBorder="1" applyAlignment="1">
      <alignment horizontal="center" vertical="center" wrapText="1"/>
      <protection/>
    </xf>
    <xf numFmtId="0" fontId="47" fillId="0" borderId="19" xfId="50" applyFont="1" applyBorder="1" applyAlignment="1">
      <alignment horizontal="center" vertical="center"/>
      <protection/>
    </xf>
    <xf numFmtId="0" fontId="47" fillId="0" borderId="20" xfId="50" applyFont="1" applyBorder="1" applyAlignment="1">
      <alignment horizontal="center" vertical="center"/>
      <protection/>
    </xf>
    <xf numFmtId="0" fontId="47" fillId="0" borderId="15" xfId="50" applyFont="1" applyBorder="1" applyAlignment="1">
      <alignment horizontal="center" vertical="center"/>
      <protection/>
    </xf>
    <xf numFmtId="0" fontId="39" fillId="0" borderId="19" xfId="50" applyFont="1" applyBorder="1" applyAlignment="1">
      <alignment horizontal="center" vertical="center" wrapText="1"/>
      <protection/>
    </xf>
    <xf numFmtId="0" fontId="39" fillId="0" borderId="15" xfId="50" applyFont="1" applyBorder="1" applyAlignment="1">
      <alignment horizontal="center" vertical="center" wrapText="1"/>
      <protection/>
    </xf>
    <xf numFmtId="0" fontId="39" fillId="0" borderId="12" xfId="50" applyFont="1" applyBorder="1" applyAlignment="1">
      <alignment horizontal="center" vertical="center" wrapText="1"/>
      <protection/>
    </xf>
    <xf numFmtId="0" fontId="44" fillId="0" borderId="12" xfId="50" applyFont="1" applyBorder="1" applyAlignment="1">
      <alignment horizontal="center" vertical="center"/>
      <protection/>
    </xf>
    <xf numFmtId="0" fontId="44" fillId="0" borderId="0" xfId="50" applyFont="1" applyAlignment="1">
      <alignment horizontal="center" vertical="center" wrapText="1"/>
      <protection/>
    </xf>
    <xf numFmtId="0" fontId="36" fillId="0" borderId="18" xfId="50" applyFont="1" applyBorder="1" applyAlignment="1">
      <alignment horizontal="center" vertical="center" wrapText="1"/>
      <protection/>
    </xf>
    <xf numFmtId="0" fontId="36" fillId="0" borderId="11" xfId="50" applyFont="1" applyBorder="1" applyAlignment="1">
      <alignment horizontal="center" vertical="center" wrapText="1"/>
      <protection/>
    </xf>
    <xf numFmtId="0" fontId="36" fillId="0" borderId="14" xfId="50" applyFont="1" applyBorder="1" applyAlignment="1">
      <alignment horizontal="center" vertical="center" wrapText="1"/>
      <protection/>
    </xf>
    <xf numFmtId="0" fontId="39" fillId="0" borderId="20" xfId="50" applyFont="1" applyBorder="1" applyAlignment="1">
      <alignment horizontal="center" vertical="center" wrapText="1"/>
      <protection/>
    </xf>
  </cellXfs>
  <cellStyles count="4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Normalny 2" xfId="49"/>
    <cellStyle name="Normalny 3" xfId="50"/>
    <cellStyle name="Obliczenia" xfId="51"/>
    <cellStyle name="Suma" xfId="52"/>
    <cellStyle name="Tekst objaśnienia" xfId="53"/>
    <cellStyle name="Tekst ostrzeżenia" xfId="54"/>
    <cellStyle name="Tytuł" xfId="55"/>
    <cellStyle name="Uwaga" xfId="56"/>
    <cellStyle name="Zły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45</xdr:row>
      <xdr:rowOff>0</xdr:rowOff>
    </xdr:from>
    <xdr:to>
      <xdr:col>8</xdr:col>
      <xdr:colOff>476250</xdr:colOff>
      <xdr:row>45</xdr:row>
      <xdr:rowOff>104775</xdr:rowOff>
    </xdr:to>
    <xdr:pic>
      <xdr:nvPicPr>
        <xdr:cNvPr id="1" name="Obraz 1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981950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476250</xdr:colOff>
      <xdr:row>45</xdr:row>
      <xdr:rowOff>104775</xdr:rowOff>
    </xdr:to>
    <xdr:pic>
      <xdr:nvPicPr>
        <xdr:cNvPr id="2" name="Obraz 2" descr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7981950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21</xdr:col>
      <xdr:colOff>0</xdr:colOff>
      <xdr:row>45</xdr:row>
      <xdr:rowOff>0</xdr:rowOff>
    </xdr:from>
    <xdr:to>
      <xdr:col>22</xdr:col>
      <xdr:colOff>66675</xdr:colOff>
      <xdr:row>45</xdr:row>
      <xdr:rowOff>104775</xdr:rowOff>
    </xdr:to>
    <xdr:pic>
      <xdr:nvPicPr>
        <xdr:cNvPr id="3" name="Obraz 3" descr="image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20150" y="7981950"/>
          <a:ext cx="4381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476250</xdr:colOff>
      <xdr:row>48</xdr:row>
      <xdr:rowOff>104775</xdr:rowOff>
    </xdr:to>
    <xdr:pic>
      <xdr:nvPicPr>
        <xdr:cNvPr id="4" name="Obraz 4" descr="image4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0" y="8467725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476250</xdr:colOff>
      <xdr:row>48</xdr:row>
      <xdr:rowOff>104775</xdr:rowOff>
    </xdr:to>
    <xdr:pic>
      <xdr:nvPicPr>
        <xdr:cNvPr id="5" name="Obraz 5" descr="image5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52775" y="8467725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22</xdr:col>
      <xdr:colOff>66675</xdr:colOff>
      <xdr:row>48</xdr:row>
      <xdr:rowOff>104775</xdr:rowOff>
    </xdr:to>
    <xdr:pic>
      <xdr:nvPicPr>
        <xdr:cNvPr id="6" name="Obraz 6" descr="image6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20150" y="8467725"/>
          <a:ext cx="4381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20"/>
  <sheetViews>
    <sheetView showGridLines="0" tabSelected="1" zoomScalePageLayoutView="0" workbookViewId="0" topLeftCell="A1">
      <selection activeCell="P24" sqref="P24"/>
    </sheetView>
  </sheetViews>
  <sheetFormatPr defaultColWidth="9.33203125" defaultRowHeight="12.75"/>
  <cols>
    <col min="1" max="1" width="7.33203125" style="3" customWidth="1"/>
    <col min="2" max="2" width="6.66015625" style="3" customWidth="1"/>
    <col min="3" max="3" width="9.83203125" style="3" customWidth="1"/>
    <col min="4" max="4" width="5" style="3" customWidth="1"/>
    <col min="5" max="5" width="4.33203125" style="3" customWidth="1"/>
    <col min="6" max="6" width="21" style="3" customWidth="1"/>
    <col min="7" max="7" width="9.33203125" style="3" customWidth="1"/>
    <col min="8" max="8" width="9.66015625" style="3" customWidth="1"/>
    <col min="9" max="9" width="12.16015625" style="3" customWidth="1"/>
    <col min="10" max="10" width="8.16015625" style="3" customWidth="1"/>
    <col min="11" max="11" width="19.16015625" style="3" customWidth="1"/>
    <col min="12" max="12" width="20.5" style="3" customWidth="1"/>
    <col min="13" max="13" width="5.66015625" style="3" customWidth="1"/>
    <col min="14" max="14" width="9" style="3" customWidth="1"/>
    <col min="15" max="15" width="2.66015625" style="3" customWidth="1"/>
    <col min="16" max="16" width="4.66015625" style="3" customWidth="1"/>
    <col min="17" max="17" width="0.65625" style="3" customWidth="1"/>
    <col min="18" max="16384" width="9.33203125" style="3" customWidth="1"/>
  </cols>
  <sheetData>
    <row r="1" spans="1:17" ht="36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62" t="s">
        <v>110</v>
      </c>
      <c r="L1" s="62"/>
      <c r="M1" s="62"/>
      <c r="N1" s="62"/>
      <c r="O1" s="62"/>
      <c r="P1" s="62"/>
      <c r="Q1" s="6"/>
    </row>
    <row r="2" spans="1:17" ht="25.5" customHeight="1">
      <c r="A2" s="63" t="s">
        <v>77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"/>
    </row>
    <row r="3" spans="1:17" ht="13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 t="s">
        <v>74</v>
      </c>
      <c r="O3" s="65"/>
      <c r="P3" s="65"/>
      <c r="Q3" s="6"/>
    </row>
    <row r="4" spans="1:17" ht="6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6"/>
    </row>
    <row r="5" spans="1:17" ht="34.5" customHeight="1">
      <c r="A5" s="4"/>
      <c r="B5" s="5" t="s">
        <v>0</v>
      </c>
      <c r="C5" s="5" t="s">
        <v>1</v>
      </c>
      <c r="D5" s="64" t="s">
        <v>47</v>
      </c>
      <c r="E5" s="64"/>
      <c r="F5" s="64" t="s">
        <v>2</v>
      </c>
      <c r="G5" s="64"/>
      <c r="H5" s="64"/>
      <c r="I5" s="64" t="s">
        <v>73</v>
      </c>
      <c r="J5" s="64"/>
      <c r="K5" s="5" t="s">
        <v>72</v>
      </c>
      <c r="L5" s="5" t="s">
        <v>71</v>
      </c>
      <c r="M5" s="64" t="s">
        <v>70</v>
      </c>
      <c r="N5" s="64"/>
      <c r="O5" s="64"/>
      <c r="P5" s="64"/>
      <c r="Q5" s="64"/>
    </row>
    <row r="6" spans="1:17" ht="11.25" customHeight="1">
      <c r="A6" s="4"/>
      <c r="B6" s="35" t="s">
        <v>26</v>
      </c>
      <c r="C6" s="35" t="s">
        <v>25</v>
      </c>
      <c r="D6" s="58" t="s">
        <v>24</v>
      </c>
      <c r="E6" s="58"/>
      <c r="F6" s="58" t="s">
        <v>23</v>
      </c>
      <c r="G6" s="58"/>
      <c r="H6" s="58"/>
      <c r="I6" s="58" t="s">
        <v>22</v>
      </c>
      <c r="J6" s="58"/>
      <c r="K6" s="35" t="s">
        <v>21</v>
      </c>
      <c r="L6" s="35" t="s">
        <v>20</v>
      </c>
      <c r="M6" s="58" t="s">
        <v>19</v>
      </c>
      <c r="N6" s="58"/>
      <c r="O6" s="58"/>
      <c r="P6" s="58"/>
      <c r="Q6" s="58"/>
    </row>
    <row r="7" spans="1:17" ht="18.75" customHeight="1">
      <c r="A7" s="4"/>
      <c r="B7" s="56" t="s">
        <v>69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17" ht="21.75" customHeight="1">
      <c r="A8" s="4"/>
      <c r="B8" s="35" t="s">
        <v>90</v>
      </c>
      <c r="C8" s="36"/>
      <c r="D8" s="57"/>
      <c r="E8" s="57"/>
      <c r="F8" s="59" t="s">
        <v>91</v>
      </c>
      <c r="G8" s="59"/>
      <c r="H8" s="59"/>
      <c r="I8" s="61" t="s">
        <v>92</v>
      </c>
      <c r="J8" s="61"/>
      <c r="K8" s="37" t="s">
        <v>64</v>
      </c>
      <c r="L8" s="37" t="s">
        <v>93</v>
      </c>
      <c r="M8" s="61" t="s">
        <v>94</v>
      </c>
      <c r="N8" s="61"/>
      <c r="O8" s="61"/>
      <c r="P8" s="61"/>
      <c r="Q8" s="61"/>
    </row>
    <row r="9" spans="1:17" ht="29.25" customHeight="1">
      <c r="A9" s="4"/>
      <c r="B9" s="5"/>
      <c r="C9" s="36"/>
      <c r="D9" s="57"/>
      <c r="E9" s="57"/>
      <c r="F9" s="59" t="s">
        <v>65</v>
      </c>
      <c r="G9" s="59"/>
      <c r="H9" s="59"/>
      <c r="I9" s="61" t="s">
        <v>64</v>
      </c>
      <c r="J9" s="61"/>
      <c r="K9" s="37" t="s">
        <v>64</v>
      </c>
      <c r="L9" s="37" t="s">
        <v>64</v>
      </c>
      <c r="M9" s="61" t="s">
        <v>64</v>
      </c>
      <c r="N9" s="61"/>
      <c r="O9" s="61"/>
      <c r="P9" s="61"/>
      <c r="Q9" s="61"/>
    </row>
    <row r="10" spans="1:17" ht="21.75" customHeight="1">
      <c r="A10" s="4"/>
      <c r="B10" s="36"/>
      <c r="C10" s="35" t="s">
        <v>95</v>
      </c>
      <c r="D10" s="57"/>
      <c r="E10" s="57"/>
      <c r="F10" s="59" t="s">
        <v>96</v>
      </c>
      <c r="G10" s="59"/>
      <c r="H10" s="59"/>
      <c r="I10" s="61" t="s">
        <v>92</v>
      </c>
      <c r="J10" s="61"/>
      <c r="K10" s="37" t="s">
        <v>64</v>
      </c>
      <c r="L10" s="37" t="s">
        <v>93</v>
      </c>
      <c r="M10" s="61" t="s">
        <v>94</v>
      </c>
      <c r="N10" s="61"/>
      <c r="O10" s="61"/>
      <c r="P10" s="61"/>
      <c r="Q10" s="61"/>
    </row>
    <row r="11" spans="1:17" ht="27" customHeight="1">
      <c r="A11" s="4"/>
      <c r="B11" s="36"/>
      <c r="C11" s="5"/>
      <c r="D11" s="57"/>
      <c r="E11" s="57"/>
      <c r="F11" s="59" t="s">
        <v>65</v>
      </c>
      <c r="G11" s="59"/>
      <c r="H11" s="59"/>
      <c r="I11" s="61" t="s">
        <v>64</v>
      </c>
      <c r="J11" s="61"/>
      <c r="K11" s="37" t="s">
        <v>64</v>
      </c>
      <c r="L11" s="37" t="s">
        <v>64</v>
      </c>
      <c r="M11" s="61" t="s">
        <v>64</v>
      </c>
      <c r="N11" s="61"/>
      <c r="O11" s="61"/>
      <c r="P11" s="61"/>
      <c r="Q11" s="61"/>
    </row>
    <row r="12" spans="1:17" ht="33" customHeight="1">
      <c r="A12" s="4"/>
      <c r="B12" s="36"/>
      <c r="C12" s="36"/>
      <c r="D12" s="58" t="s">
        <v>97</v>
      </c>
      <c r="E12" s="58"/>
      <c r="F12" s="59" t="s">
        <v>98</v>
      </c>
      <c r="G12" s="59"/>
      <c r="H12" s="59"/>
      <c r="I12" s="61" t="s">
        <v>99</v>
      </c>
      <c r="J12" s="61"/>
      <c r="K12" s="37" t="s">
        <v>64</v>
      </c>
      <c r="L12" s="37" t="s">
        <v>93</v>
      </c>
      <c r="M12" s="61" t="s">
        <v>100</v>
      </c>
      <c r="N12" s="61"/>
      <c r="O12" s="61"/>
      <c r="P12" s="61"/>
      <c r="Q12" s="61"/>
    </row>
    <row r="13" spans="1:17" ht="18.75" customHeight="1">
      <c r="A13" s="4"/>
      <c r="B13" s="54" t="s">
        <v>69</v>
      </c>
      <c r="C13" s="54"/>
      <c r="D13" s="54"/>
      <c r="E13" s="54"/>
      <c r="F13" s="54"/>
      <c r="G13" s="54"/>
      <c r="H13" s="38" t="s">
        <v>67</v>
      </c>
      <c r="I13" s="52" t="s">
        <v>81</v>
      </c>
      <c r="J13" s="52"/>
      <c r="K13" s="39" t="s">
        <v>64</v>
      </c>
      <c r="L13" s="39" t="s">
        <v>93</v>
      </c>
      <c r="M13" s="52" t="s">
        <v>101</v>
      </c>
      <c r="N13" s="52"/>
      <c r="O13" s="52"/>
      <c r="P13" s="52"/>
      <c r="Q13" s="52"/>
    </row>
    <row r="14" spans="1:17" ht="27" customHeight="1">
      <c r="A14" s="4"/>
      <c r="B14" s="55"/>
      <c r="C14" s="55"/>
      <c r="D14" s="55"/>
      <c r="E14" s="55"/>
      <c r="F14" s="66" t="s">
        <v>65</v>
      </c>
      <c r="G14" s="66"/>
      <c r="H14" s="66"/>
      <c r="I14" s="60" t="s">
        <v>82</v>
      </c>
      <c r="J14" s="60"/>
      <c r="K14" s="40" t="s">
        <v>64</v>
      </c>
      <c r="L14" s="40" t="s">
        <v>64</v>
      </c>
      <c r="M14" s="60" t="s">
        <v>82</v>
      </c>
      <c r="N14" s="60"/>
      <c r="O14" s="60"/>
      <c r="P14" s="60"/>
      <c r="Q14" s="60"/>
    </row>
    <row r="15" spans="1:17" ht="20.25" customHeight="1">
      <c r="A15" s="4"/>
      <c r="B15" s="56" t="s">
        <v>68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17" ht="19.5" customHeight="1">
      <c r="A16" s="4"/>
      <c r="B16" s="54" t="s">
        <v>68</v>
      </c>
      <c r="C16" s="54"/>
      <c r="D16" s="54"/>
      <c r="E16" s="54"/>
      <c r="F16" s="54"/>
      <c r="G16" s="54"/>
      <c r="H16" s="38" t="s">
        <v>67</v>
      </c>
      <c r="I16" s="52" t="s">
        <v>83</v>
      </c>
      <c r="J16" s="52"/>
      <c r="K16" s="39" t="s">
        <v>64</v>
      </c>
      <c r="L16" s="39" t="s">
        <v>64</v>
      </c>
      <c r="M16" s="52" t="s">
        <v>83</v>
      </c>
      <c r="N16" s="52"/>
      <c r="O16" s="52"/>
      <c r="P16" s="52"/>
      <c r="Q16" s="52"/>
    </row>
    <row r="17" spans="1:17" ht="30" customHeight="1">
      <c r="A17" s="4"/>
      <c r="B17" s="55"/>
      <c r="C17" s="55"/>
      <c r="D17" s="55"/>
      <c r="E17" s="55"/>
      <c r="F17" s="66" t="s">
        <v>65</v>
      </c>
      <c r="G17" s="66"/>
      <c r="H17" s="66"/>
      <c r="I17" s="60" t="s">
        <v>84</v>
      </c>
      <c r="J17" s="60"/>
      <c r="K17" s="40" t="s">
        <v>64</v>
      </c>
      <c r="L17" s="40" t="s">
        <v>64</v>
      </c>
      <c r="M17" s="60" t="s">
        <v>84</v>
      </c>
      <c r="N17" s="60"/>
      <c r="O17" s="60"/>
      <c r="P17" s="60"/>
      <c r="Q17" s="60"/>
    </row>
    <row r="18" spans="1:17" ht="17.25" customHeight="1">
      <c r="A18" s="4"/>
      <c r="B18" s="56" t="s">
        <v>66</v>
      </c>
      <c r="C18" s="56"/>
      <c r="D18" s="56"/>
      <c r="E18" s="56"/>
      <c r="F18" s="56"/>
      <c r="G18" s="56"/>
      <c r="H18" s="56"/>
      <c r="I18" s="52" t="s">
        <v>85</v>
      </c>
      <c r="J18" s="52"/>
      <c r="K18" s="39" t="s">
        <v>64</v>
      </c>
      <c r="L18" s="39" t="s">
        <v>93</v>
      </c>
      <c r="M18" s="52" t="s">
        <v>102</v>
      </c>
      <c r="N18" s="52"/>
      <c r="O18" s="52"/>
      <c r="P18" s="52"/>
      <c r="Q18" s="52"/>
    </row>
    <row r="19" spans="1:17" ht="37.5" customHeight="1">
      <c r="A19" s="4"/>
      <c r="B19" s="56"/>
      <c r="C19" s="56"/>
      <c r="D19" s="56"/>
      <c r="E19" s="56"/>
      <c r="F19" s="69" t="s">
        <v>65</v>
      </c>
      <c r="G19" s="69"/>
      <c r="H19" s="69"/>
      <c r="I19" s="53" t="s">
        <v>79</v>
      </c>
      <c r="J19" s="53"/>
      <c r="K19" s="41" t="s">
        <v>64</v>
      </c>
      <c r="L19" s="41" t="s">
        <v>64</v>
      </c>
      <c r="M19" s="53" t="s">
        <v>79</v>
      </c>
      <c r="N19" s="53"/>
      <c r="O19" s="53"/>
      <c r="P19" s="53"/>
      <c r="Q19" s="53"/>
    </row>
    <row r="20" spans="1:17" ht="15.75" customHeight="1">
      <c r="A20" s="4"/>
      <c r="B20" s="67" t="s">
        <v>63</v>
      </c>
      <c r="C20" s="67"/>
      <c r="D20" s="67"/>
      <c r="E20" s="67"/>
      <c r="F20" s="67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</sheetData>
  <sheetProtection/>
  <mergeCells count="56">
    <mergeCell ref="B20:F20"/>
    <mergeCell ref="G20:Q20"/>
    <mergeCell ref="I17:J17"/>
    <mergeCell ref="F17:H17"/>
    <mergeCell ref="M17:Q17"/>
    <mergeCell ref="I18:J18"/>
    <mergeCell ref="M18:Q18"/>
    <mergeCell ref="F19:H19"/>
    <mergeCell ref="F9:H9"/>
    <mergeCell ref="I9:J9"/>
    <mergeCell ref="F12:H12"/>
    <mergeCell ref="B13:G13"/>
    <mergeCell ref="B14:E14"/>
    <mergeCell ref="B15:Q15"/>
    <mergeCell ref="I12:J12"/>
    <mergeCell ref="D10:E10"/>
    <mergeCell ref="F10:H10"/>
    <mergeCell ref="D11:E11"/>
    <mergeCell ref="M8:Q8"/>
    <mergeCell ref="D6:E6"/>
    <mergeCell ref="F8:H8"/>
    <mergeCell ref="F14:H14"/>
    <mergeCell ref="M9:Q9"/>
    <mergeCell ref="M12:Q12"/>
    <mergeCell ref="M13:Q13"/>
    <mergeCell ref="I10:J10"/>
    <mergeCell ref="I13:J13"/>
    <mergeCell ref="M11:Q11"/>
    <mergeCell ref="K1:P1"/>
    <mergeCell ref="A2:P2"/>
    <mergeCell ref="I8:J8"/>
    <mergeCell ref="D5:E5"/>
    <mergeCell ref="M5:Q5"/>
    <mergeCell ref="M6:Q6"/>
    <mergeCell ref="O3:P3"/>
    <mergeCell ref="I5:J5"/>
    <mergeCell ref="F5:H5"/>
    <mergeCell ref="I6:J6"/>
    <mergeCell ref="D8:E8"/>
    <mergeCell ref="F6:H6"/>
    <mergeCell ref="D9:E9"/>
    <mergeCell ref="F11:H11"/>
    <mergeCell ref="M14:Q14"/>
    <mergeCell ref="B7:Q7"/>
    <mergeCell ref="D12:E12"/>
    <mergeCell ref="M10:Q10"/>
    <mergeCell ref="I11:J11"/>
    <mergeCell ref="I14:J14"/>
    <mergeCell ref="M16:Q16"/>
    <mergeCell ref="I16:J16"/>
    <mergeCell ref="M19:Q19"/>
    <mergeCell ref="I19:J19"/>
    <mergeCell ref="B16:G16"/>
    <mergeCell ref="B17:E17"/>
    <mergeCell ref="B18:H18"/>
    <mergeCell ref="B19:E19"/>
  </mergeCells>
  <printOptions/>
  <pageMargins left="0.23622047244094488" right="0.23622047244094488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49"/>
  <sheetViews>
    <sheetView view="pageLayout" workbookViewId="0" topLeftCell="A1">
      <selection activeCell="AB8" sqref="AB8"/>
    </sheetView>
  </sheetViews>
  <sheetFormatPr defaultColWidth="9.33203125" defaultRowHeight="12.75"/>
  <cols>
    <col min="1" max="1" width="4.66015625" style="1" customWidth="1"/>
    <col min="2" max="2" width="7" style="1" customWidth="1"/>
    <col min="3" max="3" width="3.83203125" style="1" customWidth="1"/>
    <col min="4" max="4" width="9.33203125" style="1" customWidth="1"/>
    <col min="5" max="5" width="2" style="1" customWidth="1"/>
    <col min="6" max="6" width="5.83203125" style="1" customWidth="1"/>
    <col min="7" max="7" width="2" style="1" customWidth="1"/>
    <col min="8" max="8" width="10.33203125" style="1" customWidth="1"/>
    <col min="9" max="9" width="10.16015625" style="1" customWidth="1"/>
    <col min="10" max="10" width="11" style="1" customWidth="1"/>
    <col min="11" max="12" width="9.33203125" style="1" customWidth="1"/>
    <col min="13" max="13" width="8.66015625" style="1" customWidth="1"/>
    <col min="14" max="14" width="9.5" style="1" customWidth="1"/>
    <col min="15" max="15" width="8.5" style="1" customWidth="1"/>
    <col min="16" max="16" width="8" style="1" customWidth="1"/>
    <col min="17" max="17" width="7.33203125" style="1" customWidth="1"/>
    <col min="18" max="19" width="9.33203125" style="1" customWidth="1"/>
    <col min="20" max="20" width="3.83203125" style="1" customWidth="1"/>
    <col min="21" max="21" width="5" style="1" customWidth="1"/>
    <col min="22" max="22" width="6.5" style="1" customWidth="1"/>
    <col min="23" max="23" width="4.33203125" style="1" customWidth="1"/>
    <col min="24" max="16384" width="9.33203125" style="1" customWidth="1"/>
  </cols>
  <sheetData>
    <row r="1" spans="1:23" ht="36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72" t="s">
        <v>111</v>
      </c>
      <c r="P1" s="72"/>
      <c r="Q1" s="72"/>
      <c r="R1" s="72"/>
      <c r="S1" s="72"/>
      <c r="T1" s="72"/>
      <c r="U1" s="72"/>
      <c r="V1" s="72"/>
      <c r="W1" s="72"/>
    </row>
    <row r="2" spans="1:23" ht="9.75" customHeight="1">
      <c r="A2" s="73" t="s">
        <v>62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</row>
    <row r="3" spans="1:23" ht="5.2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</row>
    <row r="4" ht="6" customHeight="1"/>
    <row r="5" spans="1:23" ht="12.75" customHeight="1">
      <c r="A5" s="70" t="s">
        <v>0</v>
      </c>
      <c r="B5" s="70" t="s">
        <v>1</v>
      </c>
      <c r="C5" s="70" t="s">
        <v>27</v>
      </c>
      <c r="D5" s="70" t="s">
        <v>2</v>
      </c>
      <c r="E5" s="70"/>
      <c r="F5" s="70"/>
      <c r="G5" s="70"/>
      <c r="H5" s="70" t="s">
        <v>3</v>
      </c>
      <c r="I5" s="70" t="s">
        <v>28</v>
      </c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</row>
    <row r="6" spans="1:23" ht="12.75" customHeight="1">
      <c r="A6" s="70"/>
      <c r="B6" s="70"/>
      <c r="C6" s="70"/>
      <c r="D6" s="70"/>
      <c r="E6" s="70"/>
      <c r="F6" s="70"/>
      <c r="G6" s="70"/>
      <c r="H6" s="70"/>
      <c r="I6" s="70" t="s">
        <v>29</v>
      </c>
      <c r="J6" s="70" t="s">
        <v>4</v>
      </c>
      <c r="K6" s="70"/>
      <c r="L6" s="70"/>
      <c r="M6" s="70"/>
      <c r="N6" s="70"/>
      <c r="O6" s="70"/>
      <c r="P6" s="70"/>
      <c r="Q6" s="70"/>
      <c r="R6" s="70" t="s">
        <v>5</v>
      </c>
      <c r="S6" s="70" t="s">
        <v>4</v>
      </c>
      <c r="T6" s="70"/>
      <c r="U6" s="70"/>
      <c r="V6" s="70"/>
      <c r="W6" s="70"/>
    </row>
    <row r="7" spans="1:23" ht="12.75" customHeight="1">
      <c r="A7" s="70"/>
      <c r="B7" s="70"/>
      <c r="C7" s="70"/>
      <c r="D7" s="70"/>
      <c r="E7" s="70"/>
      <c r="F7" s="70"/>
      <c r="G7" s="70"/>
      <c r="H7" s="70"/>
      <c r="I7" s="70"/>
      <c r="J7" s="70" t="s">
        <v>30</v>
      </c>
      <c r="K7" s="70" t="s">
        <v>4</v>
      </c>
      <c r="L7" s="70"/>
      <c r="M7" s="70" t="s">
        <v>8</v>
      </c>
      <c r="N7" s="70" t="s">
        <v>9</v>
      </c>
      <c r="O7" s="70" t="s">
        <v>10</v>
      </c>
      <c r="P7" s="70" t="s">
        <v>31</v>
      </c>
      <c r="Q7" s="70" t="s">
        <v>32</v>
      </c>
      <c r="R7" s="70"/>
      <c r="S7" s="70" t="s">
        <v>6</v>
      </c>
      <c r="T7" s="70" t="s">
        <v>7</v>
      </c>
      <c r="U7" s="70"/>
      <c r="V7" s="70" t="s">
        <v>33</v>
      </c>
      <c r="W7" s="70" t="s">
        <v>34</v>
      </c>
    </row>
    <row r="8" spans="1:23" ht="65.25" customHeight="1">
      <c r="A8" s="70"/>
      <c r="B8" s="70"/>
      <c r="C8" s="70"/>
      <c r="D8" s="70"/>
      <c r="E8" s="70"/>
      <c r="F8" s="70"/>
      <c r="G8" s="70"/>
      <c r="H8" s="70"/>
      <c r="I8" s="70"/>
      <c r="J8" s="70"/>
      <c r="K8" s="47" t="s">
        <v>11</v>
      </c>
      <c r="L8" s="47" t="s">
        <v>12</v>
      </c>
      <c r="M8" s="70"/>
      <c r="N8" s="70"/>
      <c r="O8" s="70"/>
      <c r="P8" s="70"/>
      <c r="Q8" s="70"/>
      <c r="R8" s="70"/>
      <c r="S8" s="70"/>
      <c r="T8" s="70" t="s">
        <v>18</v>
      </c>
      <c r="U8" s="70"/>
      <c r="V8" s="70"/>
      <c r="W8" s="70"/>
    </row>
    <row r="9" spans="1:23" ht="8.25" customHeight="1">
      <c r="A9" s="48" t="s">
        <v>26</v>
      </c>
      <c r="B9" s="48" t="s">
        <v>25</v>
      </c>
      <c r="C9" s="48" t="s">
        <v>24</v>
      </c>
      <c r="D9" s="71" t="s">
        <v>23</v>
      </c>
      <c r="E9" s="71"/>
      <c r="F9" s="71"/>
      <c r="G9" s="71"/>
      <c r="H9" s="48" t="s">
        <v>22</v>
      </c>
      <c r="I9" s="48" t="s">
        <v>21</v>
      </c>
      <c r="J9" s="48" t="s">
        <v>20</v>
      </c>
      <c r="K9" s="48" t="s">
        <v>19</v>
      </c>
      <c r="L9" s="48" t="s">
        <v>35</v>
      </c>
      <c r="M9" s="48" t="s">
        <v>36</v>
      </c>
      <c r="N9" s="48" t="s">
        <v>37</v>
      </c>
      <c r="O9" s="48" t="s">
        <v>38</v>
      </c>
      <c r="P9" s="48" t="s">
        <v>39</v>
      </c>
      <c r="Q9" s="48" t="s">
        <v>40</v>
      </c>
      <c r="R9" s="48" t="s">
        <v>41</v>
      </c>
      <c r="S9" s="48" t="s">
        <v>42</v>
      </c>
      <c r="T9" s="71" t="s">
        <v>43</v>
      </c>
      <c r="U9" s="71"/>
      <c r="V9" s="48" t="s">
        <v>44</v>
      </c>
      <c r="W9" s="48" t="s">
        <v>45</v>
      </c>
    </row>
    <row r="10" spans="1:23" ht="12.75" customHeight="1">
      <c r="A10" s="70" t="s">
        <v>103</v>
      </c>
      <c r="B10" s="70" t="s">
        <v>46</v>
      </c>
      <c r="C10" s="70" t="s">
        <v>46</v>
      </c>
      <c r="D10" s="75" t="s">
        <v>104</v>
      </c>
      <c r="E10" s="75"/>
      <c r="F10" s="75" t="s">
        <v>13</v>
      </c>
      <c r="G10" s="75"/>
      <c r="H10" s="49">
        <v>14378496</v>
      </c>
      <c r="I10" s="49">
        <v>13399333</v>
      </c>
      <c r="J10" s="49">
        <v>12800533</v>
      </c>
      <c r="K10" s="49">
        <v>9308065.34</v>
      </c>
      <c r="L10" s="49">
        <v>3492467.66</v>
      </c>
      <c r="M10" s="49">
        <v>0</v>
      </c>
      <c r="N10" s="49">
        <v>598800</v>
      </c>
      <c r="O10" s="49">
        <v>0</v>
      </c>
      <c r="P10" s="49">
        <v>0</v>
      </c>
      <c r="Q10" s="49">
        <v>0</v>
      </c>
      <c r="R10" s="49">
        <v>979163</v>
      </c>
      <c r="S10" s="49">
        <v>979163</v>
      </c>
      <c r="T10" s="74">
        <v>0</v>
      </c>
      <c r="U10" s="74"/>
      <c r="V10" s="49">
        <v>0</v>
      </c>
      <c r="W10" s="49">
        <v>0</v>
      </c>
    </row>
    <row r="11" spans="1:23" ht="12.75" customHeight="1">
      <c r="A11" s="70"/>
      <c r="B11" s="70"/>
      <c r="C11" s="70"/>
      <c r="D11" s="75"/>
      <c r="E11" s="75"/>
      <c r="F11" s="75" t="s">
        <v>14</v>
      </c>
      <c r="G11" s="75"/>
      <c r="H11" s="49">
        <v>-60000</v>
      </c>
      <c r="I11" s="49">
        <v>-60000</v>
      </c>
      <c r="J11" s="49">
        <v>-60000</v>
      </c>
      <c r="K11" s="49">
        <v>0</v>
      </c>
      <c r="L11" s="49">
        <v>-60000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74">
        <v>0</v>
      </c>
      <c r="U11" s="74"/>
      <c r="V11" s="49">
        <v>0</v>
      </c>
      <c r="W11" s="49">
        <v>0</v>
      </c>
    </row>
    <row r="12" spans="1:23" ht="12.75" customHeight="1">
      <c r="A12" s="70"/>
      <c r="B12" s="70"/>
      <c r="C12" s="70"/>
      <c r="D12" s="75"/>
      <c r="E12" s="75"/>
      <c r="F12" s="75" t="s">
        <v>15</v>
      </c>
      <c r="G12" s="75"/>
      <c r="H12" s="49">
        <v>60000</v>
      </c>
      <c r="I12" s="49">
        <v>60000</v>
      </c>
      <c r="J12" s="49">
        <v>60000</v>
      </c>
      <c r="K12" s="49">
        <v>0</v>
      </c>
      <c r="L12" s="49">
        <v>60000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74">
        <v>0</v>
      </c>
      <c r="U12" s="74"/>
      <c r="V12" s="49">
        <v>0</v>
      </c>
      <c r="W12" s="49">
        <v>0</v>
      </c>
    </row>
    <row r="13" spans="1:23" ht="12.75" customHeight="1">
      <c r="A13" s="70"/>
      <c r="B13" s="70"/>
      <c r="C13" s="70"/>
      <c r="D13" s="75"/>
      <c r="E13" s="75"/>
      <c r="F13" s="75" t="s">
        <v>16</v>
      </c>
      <c r="G13" s="75"/>
      <c r="H13" s="49">
        <v>14378496</v>
      </c>
      <c r="I13" s="49">
        <v>13399333</v>
      </c>
      <c r="J13" s="49">
        <v>12800533</v>
      </c>
      <c r="K13" s="49">
        <v>9308065.34</v>
      </c>
      <c r="L13" s="49">
        <v>3492467.66</v>
      </c>
      <c r="M13" s="49">
        <v>0</v>
      </c>
      <c r="N13" s="49">
        <v>598800</v>
      </c>
      <c r="O13" s="49">
        <v>0</v>
      </c>
      <c r="P13" s="49">
        <v>0</v>
      </c>
      <c r="Q13" s="49">
        <v>0</v>
      </c>
      <c r="R13" s="49">
        <v>979163</v>
      </c>
      <c r="S13" s="49">
        <v>979163</v>
      </c>
      <c r="T13" s="74">
        <v>0</v>
      </c>
      <c r="U13" s="74"/>
      <c r="V13" s="49">
        <v>0</v>
      </c>
      <c r="W13" s="49">
        <v>0</v>
      </c>
    </row>
    <row r="14" spans="1:23" ht="12.75" customHeight="1">
      <c r="A14" s="70" t="s">
        <v>46</v>
      </c>
      <c r="B14" s="70" t="s">
        <v>105</v>
      </c>
      <c r="C14" s="70" t="s">
        <v>46</v>
      </c>
      <c r="D14" s="75" t="s">
        <v>106</v>
      </c>
      <c r="E14" s="75"/>
      <c r="F14" s="75" t="s">
        <v>13</v>
      </c>
      <c r="G14" s="75"/>
      <c r="H14" s="49">
        <v>12401816</v>
      </c>
      <c r="I14" s="49">
        <v>11422653</v>
      </c>
      <c r="J14" s="49">
        <v>11369153</v>
      </c>
      <c r="K14" s="49">
        <v>9291643</v>
      </c>
      <c r="L14" s="49">
        <v>2077510</v>
      </c>
      <c r="M14" s="49">
        <v>0</v>
      </c>
      <c r="N14" s="49">
        <v>53500</v>
      </c>
      <c r="O14" s="49">
        <v>0</v>
      </c>
      <c r="P14" s="49">
        <v>0</v>
      </c>
      <c r="Q14" s="49">
        <v>0</v>
      </c>
      <c r="R14" s="49">
        <v>979163</v>
      </c>
      <c r="S14" s="49">
        <v>979163</v>
      </c>
      <c r="T14" s="74">
        <v>0</v>
      </c>
      <c r="U14" s="74"/>
      <c r="V14" s="49">
        <v>0</v>
      </c>
      <c r="W14" s="49">
        <v>0</v>
      </c>
    </row>
    <row r="15" spans="1:23" ht="12.75" customHeight="1">
      <c r="A15" s="70"/>
      <c r="B15" s="70"/>
      <c r="C15" s="70"/>
      <c r="D15" s="75"/>
      <c r="E15" s="75"/>
      <c r="F15" s="75" t="s">
        <v>14</v>
      </c>
      <c r="G15" s="75"/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74">
        <v>0</v>
      </c>
      <c r="U15" s="74"/>
      <c r="V15" s="49">
        <v>0</v>
      </c>
      <c r="W15" s="49">
        <v>0</v>
      </c>
    </row>
    <row r="16" spans="1:23" ht="12.75" customHeight="1">
      <c r="A16" s="70"/>
      <c r="B16" s="70"/>
      <c r="C16" s="70"/>
      <c r="D16" s="75"/>
      <c r="E16" s="75"/>
      <c r="F16" s="75" t="s">
        <v>15</v>
      </c>
      <c r="G16" s="75"/>
      <c r="H16" s="49">
        <v>60000</v>
      </c>
      <c r="I16" s="49">
        <v>60000</v>
      </c>
      <c r="J16" s="49">
        <v>60000</v>
      </c>
      <c r="K16" s="49">
        <v>0</v>
      </c>
      <c r="L16" s="49">
        <v>60000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74">
        <v>0</v>
      </c>
      <c r="U16" s="74"/>
      <c r="V16" s="49">
        <v>0</v>
      </c>
      <c r="W16" s="49">
        <v>0</v>
      </c>
    </row>
    <row r="17" spans="1:23" ht="12.75" customHeight="1">
      <c r="A17" s="70"/>
      <c r="B17" s="70"/>
      <c r="C17" s="70"/>
      <c r="D17" s="75"/>
      <c r="E17" s="75"/>
      <c r="F17" s="75" t="s">
        <v>16</v>
      </c>
      <c r="G17" s="75"/>
      <c r="H17" s="49">
        <v>12461816</v>
      </c>
      <c r="I17" s="49">
        <v>11482653</v>
      </c>
      <c r="J17" s="49">
        <v>11429153</v>
      </c>
      <c r="K17" s="49">
        <v>9291643</v>
      </c>
      <c r="L17" s="49">
        <v>2137510</v>
      </c>
      <c r="M17" s="49">
        <v>0</v>
      </c>
      <c r="N17" s="49">
        <v>53500</v>
      </c>
      <c r="O17" s="49">
        <v>0</v>
      </c>
      <c r="P17" s="49">
        <v>0</v>
      </c>
      <c r="Q17" s="49">
        <v>0</v>
      </c>
      <c r="R17" s="49">
        <v>979163</v>
      </c>
      <c r="S17" s="49">
        <v>979163</v>
      </c>
      <c r="T17" s="74">
        <v>0</v>
      </c>
      <c r="U17" s="74"/>
      <c r="V17" s="49">
        <v>0</v>
      </c>
      <c r="W17" s="49">
        <v>0</v>
      </c>
    </row>
    <row r="18" spans="1:23" ht="12.75" customHeight="1">
      <c r="A18" s="70" t="s">
        <v>46</v>
      </c>
      <c r="B18" s="70" t="s">
        <v>107</v>
      </c>
      <c r="C18" s="70" t="s">
        <v>46</v>
      </c>
      <c r="D18" s="75" t="s">
        <v>80</v>
      </c>
      <c r="E18" s="75"/>
      <c r="F18" s="75" t="s">
        <v>13</v>
      </c>
      <c r="G18" s="75"/>
      <c r="H18" s="49">
        <v>1298742</v>
      </c>
      <c r="I18" s="49">
        <v>1298742</v>
      </c>
      <c r="J18" s="49">
        <v>1298742</v>
      </c>
      <c r="K18" s="49">
        <v>0</v>
      </c>
      <c r="L18" s="49">
        <v>1298742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74">
        <v>0</v>
      </c>
      <c r="U18" s="74"/>
      <c r="V18" s="49">
        <v>0</v>
      </c>
      <c r="W18" s="49">
        <v>0</v>
      </c>
    </row>
    <row r="19" spans="1:23" ht="12.75" customHeight="1">
      <c r="A19" s="70"/>
      <c r="B19" s="70"/>
      <c r="C19" s="70"/>
      <c r="D19" s="75"/>
      <c r="E19" s="75"/>
      <c r="F19" s="75" t="s">
        <v>14</v>
      </c>
      <c r="G19" s="75"/>
      <c r="H19" s="49">
        <v>-60000</v>
      </c>
      <c r="I19" s="49">
        <v>-60000</v>
      </c>
      <c r="J19" s="49">
        <v>-60000</v>
      </c>
      <c r="K19" s="49">
        <v>0</v>
      </c>
      <c r="L19" s="49">
        <v>-60000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74">
        <v>0</v>
      </c>
      <c r="U19" s="74"/>
      <c r="V19" s="49">
        <v>0</v>
      </c>
      <c r="W19" s="49">
        <v>0</v>
      </c>
    </row>
    <row r="20" spans="1:23" ht="12.75" customHeight="1">
      <c r="A20" s="70"/>
      <c r="B20" s="70"/>
      <c r="C20" s="70"/>
      <c r="D20" s="75"/>
      <c r="E20" s="75"/>
      <c r="F20" s="75" t="s">
        <v>15</v>
      </c>
      <c r="G20" s="75"/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74">
        <v>0</v>
      </c>
      <c r="U20" s="74"/>
      <c r="V20" s="49">
        <v>0</v>
      </c>
      <c r="W20" s="49">
        <v>0</v>
      </c>
    </row>
    <row r="21" spans="1:23" ht="12.75" customHeight="1">
      <c r="A21" s="70"/>
      <c r="B21" s="70"/>
      <c r="C21" s="70"/>
      <c r="D21" s="75"/>
      <c r="E21" s="75"/>
      <c r="F21" s="75" t="s">
        <v>16</v>
      </c>
      <c r="G21" s="75"/>
      <c r="H21" s="49">
        <v>1238742</v>
      </c>
      <c r="I21" s="49">
        <v>1238742</v>
      </c>
      <c r="J21" s="49">
        <v>1238742</v>
      </c>
      <c r="K21" s="49">
        <v>0</v>
      </c>
      <c r="L21" s="49">
        <v>1238742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74">
        <v>0</v>
      </c>
      <c r="U21" s="74"/>
      <c r="V21" s="49">
        <v>0</v>
      </c>
      <c r="W21" s="49">
        <v>0</v>
      </c>
    </row>
    <row r="22" spans="1:23" ht="12.75" customHeight="1">
      <c r="A22" s="70" t="s">
        <v>90</v>
      </c>
      <c r="B22" s="70" t="s">
        <v>46</v>
      </c>
      <c r="C22" s="70" t="s">
        <v>46</v>
      </c>
      <c r="D22" s="75" t="s">
        <v>91</v>
      </c>
      <c r="E22" s="75"/>
      <c r="F22" s="75" t="s">
        <v>13</v>
      </c>
      <c r="G22" s="75"/>
      <c r="H22" s="49">
        <v>5749669</v>
      </c>
      <c r="I22" s="49">
        <v>5739669</v>
      </c>
      <c r="J22" s="49">
        <v>5543794</v>
      </c>
      <c r="K22" s="49">
        <v>4891101</v>
      </c>
      <c r="L22" s="49">
        <v>652693</v>
      </c>
      <c r="M22" s="49">
        <v>0</v>
      </c>
      <c r="N22" s="49">
        <v>195875</v>
      </c>
      <c r="O22" s="49">
        <v>0</v>
      </c>
      <c r="P22" s="49">
        <v>0</v>
      </c>
      <c r="Q22" s="49">
        <v>0</v>
      </c>
      <c r="R22" s="49">
        <v>10000</v>
      </c>
      <c r="S22" s="49">
        <v>10000</v>
      </c>
      <c r="T22" s="74">
        <v>0</v>
      </c>
      <c r="U22" s="74"/>
      <c r="V22" s="49">
        <v>0</v>
      </c>
      <c r="W22" s="49">
        <v>0</v>
      </c>
    </row>
    <row r="23" spans="1:23" ht="12.75" customHeight="1">
      <c r="A23" s="70"/>
      <c r="B23" s="70"/>
      <c r="C23" s="70"/>
      <c r="D23" s="75"/>
      <c r="E23" s="75"/>
      <c r="F23" s="75" t="s">
        <v>14</v>
      </c>
      <c r="G23" s="75"/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74">
        <v>0</v>
      </c>
      <c r="U23" s="74"/>
      <c r="V23" s="49">
        <v>0</v>
      </c>
      <c r="W23" s="49">
        <v>0</v>
      </c>
    </row>
    <row r="24" spans="1:23" ht="12.75" customHeight="1">
      <c r="A24" s="70"/>
      <c r="B24" s="70"/>
      <c r="C24" s="70"/>
      <c r="D24" s="75"/>
      <c r="E24" s="75"/>
      <c r="F24" s="75" t="s">
        <v>15</v>
      </c>
      <c r="G24" s="75"/>
      <c r="H24" s="49">
        <v>15000</v>
      </c>
      <c r="I24" s="49">
        <v>15000</v>
      </c>
      <c r="J24" s="49">
        <v>15000</v>
      </c>
      <c r="K24" s="49">
        <v>0</v>
      </c>
      <c r="L24" s="49">
        <v>15000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74">
        <v>0</v>
      </c>
      <c r="U24" s="74"/>
      <c r="V24" s="49">
        <v>0</v>
      </c>
      <c r="W24" s="49">
        <v>0</v>
      </c>
    </row>
    <row r="25" spans="1:23" ht="12.75" customHeight="1">
      <c r="A25" s="70"/>
      <c r="B25" s="70"/>
      <c r="C25" s="70"/>
      <c r="D25" s="75"/>
      <c r="E25" s="75"/>
      <c r="F25" s="75" t="s">
        <v>16</v>
      </c>
      <c r="G25" s="75"/>
      <c r="H25" s="49">
        <v>5764669</v>
      </c>
      <c r="I25" s="49">
        <v>5754669</v>
      </c>
      <c r="J25" s="49">
        <v>5558794</v>
      </c>
      <c r="K25" s="49">
        <v>4891101</v>
      </c>
      <c r="L25" s="49">
        <v>667693</v>
      </c>
      <c r="M25" s="49">
        <v>0</v>
      </c>
      <c r="N25" s="49">
        <v>195875</v>
      </c>
      <c r="O25" s="49">
        <v>0</v>
      </c>
      <c r="P25" s="49">
        <v>0</v>
      </c>
      <c r="Q25" s="49">
        <v>0</v>
      </c>
      <c r="R25" s="49">
        <v>10000</v>
      </c>
      <c r="S25" s="49">
        <v>10000</v>
      </c>
      <c r="T25" s="74">
        <v>0</v>
      </c>
      <c r="U25" s="74"/>
      <c r="V25" s="49">
        <v>0</v>
      </c>
      <c r="W25" s="49">
        <v>0</v>
      </c>
    </row>
    <row r="26" spans="1:23" ht="12.75" customHeight="1">
      <c r="A26" s="70" t="s">
        <v>46</v>
      </c>
      <c r="B26" s="70" t="s">
        <v>95</v>
      </c>
      <c r="C26" s="70" t="s">
        <v>46</v>
      </c>
      <c r="D26" s="75" t="s">
        <v>96</v>
      </c>
      <c r="E26" s="75"/>
      <c r="F26" s="75" t="s">
        <v>13</v>
      </c>
      <c r="G26" s="75"/>
      <c r="H26" s="49">
        <v>5544669</v>
      </c>
      <c r="I26" s="49">
        <v>5544669</v>
      </c>
      <c r="J26" s="49">
        <v>5353794</v>
      </c>
      <c r="K26" s="49">
        <v>4891101</v>
      </c>
      <c r="L26" s="49">
        <v>462693</v>
      </c>
      <c r="M26" s="49">
        <v>0</v>
      </c>
      <c r="N26" s="49">
        <v>190875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74">
        <v>0</v>
      </c>
      <c r="U26" s="74"/>
      <c r="V26" s="49">
        <v>0</v>
      </c>
      <c r="W26" s="49">
        <v>0</v>
      </c>
    </row>
    <row r="27" spans="1:23" ht="12.75" customHeight="1">
      <c r="A27" s="70"/>
      <c r="B27" s="70"/>
      <c r="C27" s="70"/>
      <c r="D27" s="75"/>
      <c r="E27" s="75"/>
      <c r="F27" s="75" t="s">
        <v>14</v>
      </c>
      <c r="G27" s="75"/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74">
        <v>0</v>
      </c>
      <c r="U27" s="74"/>
      <c r="V27" s="49">
        <v>0</v>
      </c>
      <c r="W27" s="49">
        <v>0</v>
      </c>
    </row>
    <row r="28" spans="1:23" ht="12.75" customHeight="1">
      <c r="A28" s="70"/>
      <c r="B28" s="70"/>
      <c r="C28" s="70"/>
      <c r="D28" s="75"/>
      <c r="E28" s="75"/>
      <c r="F28" s="75" t="s">
        <v>15</v>
      </c>
      <c r="G28" s="75"/>
      <c r="H28" s="49">
        <v>15000</v>
      </c>
      <c r="I28" s="49">
        <v>15000</v>
      </c>
      <c r="J28" s="49">
        <v>15000</v>
      </c>
      <c r="K28" s="49">
        <v>0</v>
      </c>
      <c r="L28" s="49">
        <v>15000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74">
        <v>0</v>
      </c>
      <c r="U28" s="74"/>
      <c r="V28" s="49">
        <v>0</v>
      </c>
      <c r="W28" s="49">
        <v>0</v>
      </c>
    </row>
    <row r="29" spans="1:23" ht="12.75" customHeight="1">
      <c r="A29" s="70"/>
      <c r="B29" s="70"/>
      <c r="C29" s="70"/>
      <c r="D29" s="75"/>
      <c r="E29" s="75"/>
      <c r="F29" s="75" t="s">
        <v>16</v>
      </c>
      <c r="G29" s="75"/>
      <c r="H29" s="49">
        <v>5559669</v>
      </c>
      <c r="I29" s="49">
        <v>5559669</v>
      </c>
      <c r="J29" s="49">
        <v>5368794</v>
      </c>
      <c r="K29" s="49">
        <v>4891101</v>
      </c>
      <c r="L29" s="49">
        <v>477693</v>
      </c>
      <c r="M29" s="49">
        <v>0</v>
      </c>
      <c r="N29" s="49">
        <v>190875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74">
        <v>0</v>
      </c>
      <c r="U29" s="74"/>
      <c r="V29" s="49">
        <v>0</v>
      </c>
      <c r="W29" s="49">
        <v>0</v>
      </c>
    </row>
    <row r="30" spans="1:23" ht="12.75" customHeight="1">
      <c r="A30" s="70" t="s">
        <v>75</v>
      </c>
      <c r="B30" s="70" t="s">
        <v>46</v>
      </c>
      <c r="C30" s="70" t="s">
        <v>46</v>
      </c>
      <c r="D30" s="75" t="s">
        <v>76</v>
      </c>
      <c r="E30" s="75"/>
      <c r="F30" s="75" t="s">
        <v>13</v>
      </c>
      <c r="G30" s="75"/>
      <c r="H30" s="49">
        <v>31117591.32</v>
      </c>
      <c r="I30" s="49">
        <v>29571214.32</v>
      </c>
      <c r="J30" s="49">
        <v>29496764.32</v>
      </c>
      <c r="K30" s="49">
        <v>21507084.96</v>
      </c>
      <c r="L30" s="49">
        <v>7989679.36</v>
      </c>
      <c r="M30" s="49">
        <v>0</v>
      </c>
      <c r="N30" s="49">
        <v>74450</v>
      </c>
      <c r="O30" s="49">
        <v>0</v>
      </c>
      <c r="P30" s="49">
        <v>0</v>
      </c>
      <c r="Q30" s="49">
        <v>0</v>
      </c>
      <c r="R30" s="49">
        <v>1546377</v>
      </c>
      <c r="S30" s="49">
        <v>1546377</v>
      </c>
      <c r="T30" s="74">
        <v>0</v>
      </c>
      <c r="U30" s="74"/>
      <c r="V30" s="49">
        <v>0</v>
      </c>
      <c r="W30" s="49">
        <v>0</v>
      </c>
    </row>
    <row r="31" spans="1:23" ht="12.75" customHeight="1">
      <c r="A31" s="70"/>
      <c r="B31" s="70"/>
      <c r="C31" s="70"/>
      <c r="D31" s="75"/>
      <c r="E31" s="75"/>
      <c r="F31" s="75" t="s">
        <v>14</v>
      </c>
      <c r="G31" s="75"/>
      <c r="H31" s="49">
        <v>-4000</v>
      </c>
      <c r="I31" s="49">
        <v>-4000</v>
      </c>
      <c r="J31" s="49">
        <v>-4000</v>
      </c>
      <c r="K31" s="49">
        <v>0</v>
      </c>
      <c r="L31" s="49">
        <v>-4000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74">
        <v>0</v>
      </c>
      <c r="U31" s="74"/>
      <c r="V31" s="49">
        <v>0</v>
      </c>
      <c r="W31" s="49">
        <v>0</v>
      </c>
    </row>
    <row r="32" spans="1:23" ht="12.75" customHeight="1">
      <c r="A32" s="70"/>
      <c r="B32" s="70"/>
      <c r="C32" s="70"/>
      <c r="D32" s="75"/>
      <c r="E32" s="75"/>
      <c r="F32" s="75" t="s">
        <v>15</v>
      </c>
      <c r="G32" s="75"/>
      <c r="H32" s="49">
        <v>4000</v>
      </c>
      <c r="I32" s="49">
        <v>4000</v>
      </c>
      <c r="J32" s="49">
        <v>4000</v>
      </c>
      <c r="K32" s="49">
        <v>4000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74">
        <v>0</v>
      </c>
      <c r="U32" s="74"/>
      <c r="V32" s="49">
        <v>0</v>
      </c>
      <c r="W32" s="49">
        <v>0</v>
      </c>
    </row>
    <row r="33" spans="1:23" ht="12.75" customHeight="1">
      <c r="A33" s="70"/>
      <c r="B33" s="70"/>
      <c r="C33" s="70"/>
      <c r="D33" s="75"/>
      <c r="E33" s="75"/>
      <c r="F33" s="75" t="s">
        <v>16</v>
      </c>
      <c r="G33" s="75"/>
      <c r="H33" s="49">
        <v>31117591.32</v>
      </c>
      <c r="I33" s="49">
        <v>29571214.32</v>
      </c>
      <c r="J33" s="49">
        <v>29496764.32</v>
      </c>
      <c r="K33" s="49">
        <v>21511084.96</v>
      </c>
      <c r="L33" s="49">
        <v>7985679.36</v>
      </c>
      <c r="M33" s="49">
        <v>0</v>
      </c>
      <c r="N33" s="49">
        <v>74450</v>
      </c>
      <c r="O33" s="49">
        <v>0</v>
      </c>
      <c r="P33" s="49">
        <v>0</v>
      </c>
      <c r="Q33" s="49">
        <v>0</v>
      </c>
      <c r="R33" s="49">
        <v>1546377</v>
      </c>
      <c r="S33" s="49">
        <v>1546377</v>
      </c>
      <c r="T33" s="74">
        <v>0</v>
      </c>
      <c r="U33" s="74"/>
      <c r="V33" s="49">
        <v>0</v>
      </c>
      <c r="W33" s="49">
        <v>0</v>
      </c>
    </row>
    <row r="34" spans="1:23" ht="12.75" customHeight="1">
      <c r="A34" s="70" t="s">
        <v>46</v>
      </c>
      <c r="B34" s="70" t="s">
        <v>108</v>
      </c>
      <c r="C34" s="70" t="s">
        <v>46</v>
      </c>
      <c r="D34" s="75" t="s">
        <v>109</v>
      </c>
      <c r="E34" s="75"/>
      <c r="F34" s="75" t="s">
        <v>13</v>
      </c>
      <c r="G34" s="75"/>
      <c r="H34" s="49">
        <v>25889830</v>
      </c>
      <c r="I34" s="49">
        <v>25756332</v>
      </c>
      <c r="J34" s="49">
        <v>25683832</v>
      </c>
      <c r="K34" s="49">
        <v>19468073</v>
      </c>
      <c r="L34" s="49">
        <v>6215759</v>
      </c>
      <c r="M34" s="49">
        <v>0</v>
      </c>
      <c r="N34" s="49">
        <v>72500</v>
      </c>
      <c r="O34" s="49">
        <v>0</v>
      </c>
      <c r="P34" s="49">
        <v>0</v>
      </c>
      <c r="Q34" s="49">
        <v>0</v>
      </c>
      <c r="R34" s="49">
        <v>133498</v>
      </c>
      <c r="S34" s="49">
        <v>133498</v>
      </c>
      <c r="T34" s="74">
        <v>0</v>
      </c>
      <c r="U34" s="74"/>
      <c r="V34" s="49">
        <v>0</v>
      </c>
      <c r="W34" s="49">
        <v>0</v>
      </c>
    </row>
    <row r="35" spans="1:23" ht="12.75" customHeight="1">
      <c r="A35" s="70"/>
      <c r="B35" s="70"/>
      <c r="C35" s="70"/>
      <c r="D35" s="75"/>
      <c r="E35" s="75"/>
      <c r="F35" s="75" t="s">
        <v>14</v>
      </c>
      <c r="G35" s="75"/>
      <c r="H35" s="49">
        <v>-4000</v>
      </c>
      <c r="I35" s="49">
        <v>-4000</v>
      </c>
      <c r="J35" s="49">
        <v>-4000</v>
      </c>
      <c r="K35" s="49">
        <v>0</v>
      </c>
      <c r="L35" s="49">
        <v>-4000</v>
      </c>
      <c r="M35" s="49">
        <v>0</v>
      </c>
      <c r="N35" s="49">
        <v>0</v>
      </c>
      <c r="O35" s="49">
        <v>0</v>
      </c>
      <c r="P35" s="49">
        <v>0</v>
      </c>
      <c r="Q35" s="49">
        <v>0</v>
      </c>
      <c r="R35" s="49">
        <v>0</v>
      </c>
      <c r="S35" s="49">
        <v>0</v>
      </c>
      <c r="T35" s="74">
        <v>0</v>
      </c>
      <c r="U35" s="74"/>
      <c r="V35" s="49">
        <v>0</v>
      </c>
      <c r="W35" s="49">
        <v>0</v>
      </c>
    </row>
    <row r="36" spans="1:23" ht="12.75" customHeight="1">
      <c r="A36" s="70"/>
      <c r="B36" s="70"/>
      <c r="C36" s="70"/>
      <c r="D36" s="75"/>
      <c r="E36" s="75"/>
      <c r="F36" s="75" t="s">
        <v>15</v>
      </c>
      <c r="G36" s="75"/>
      <c r="H36" s="49">
        <v>4000</v>
      </c>
      <c r="I36" s="49">
        <v>4000</v>
      </c>
      <c r="J36" s="49">
        <v>4000</v>
      </c>
      <c r="K36" s="49">
        <v>4000</v>
      </c>
      <c r="L36" s="49">
        <v>0</v>
      </c>
      <c r="M36" s="49">
        <v>0</v>
      </c>
      <c r="N36" s="49">
        <v>0</v>
      </c>
      <c r="O36" s="49">
        <v>0</v>
      </c>
      <c r="P36" s="49">
        <v>0</v>
      </c>
      <c r="Q36" s="49">
        <v>0</v>
      </c>
      <c r="R36" s="49">
        <v>0</v>
      </c>
      <c r="S36" s="49">
        <v>0</v>
      </c>
      <c r="T36" s="74">
        <v>0</v>
      </c>
      <c r="U36" s="74"/>
      <c r="V36" s="49">
        <v>0</v>
      </c>
      <c r="W36" s="49">
        <v>0</v>
      </c>
    </row>
    <row r="37" spans="1:23" ht="12.75" customHeight="1">
      <c r="A37" s="70"/>
      <c r="B37" s="70"/>
      <c r="C37" s="70"/>
      <c r="D37" s="75"/>
      <c r="E37" s="75"/>
      <c r="F37" s="75" t="s">
        <v>16</v>
      </c>
      <c r="G37" s="75"/>
      <c r="H37" s="49">
        <v>25889830</v>
      </c>
      <c r="I37" s="49">
        <v>25756332</v>
      </c>
      <c r="J37" s="49">
        <v>25683832</v>
      </c>
      <c r="K37" s="49">
        <v>19472073</v>
      </c>
      <c r="L37" s="49">
        <v>6211759</v>
      </c>
      <c r="M37" s="49">
        <v>0</v>
      </c>
      <c r="N37" s="49">
        <v>72500</v>
      </c>
      <c r="O37" s="49">
        <v>0</v>
      </c>
      <c r="P37" s="49">
        <v>0</v>
      </c>
      <c r="Q37" s="49">
        <v>0</v>
      </c>
      <c r="R37" s="49">
        <v>133498</v>
      </c>
      <c r="S37" s="49">
        <v>133498</v>
      </c>
      <c r="T37" s="74">
        <v>0</v>
      </c>
      <c r="U37" s="74"/>
      <c r="V37" s="49">
        <v>0</v>
      </c>
      <c r="W37" s="49">
        <v>0</v>
      </c>
    </row>
    <row r="38" spans="1:23" ht="12.75" customHeight="1">
      <c r="A38" s="70" t="s">
        <v>86</v>
      </c>
      <c r="B38" s="70" t="s">
        <v>46</v>
      </c>
      <c r="C38" s="70" t="s">
        <v>46</v>
      </c>
      <c r="D38" s="75" t="s">
        <v>87</v>
      </c>
      <c r="E38" s="75"/>
      <c r="F38" s="75" t="s">
        <v>13</v>
      </c>
      <c r="G38" s="75"/>
      <c r="H38" s="49">
        <v>4359864.79</v>
      </c>
      <c r="I38" s="49">
        <v>3938814.79</v>
      </c>
      <c r="J38" s="49">
        <v>3423208.79</v>
      </c>
      <c r="K38" s="49">
        <v>2683953.22</v>
      </c>
      <c r="L38" s="49">
        <v>739255.57</v>
      </c>
      <c r="M38" s="49">
        <v>498271</v>
      </c>
      <c r="N38" s="49">
        <v>2000</v>
      </c>
      <c r="O38" s="49">
        <v>15335</v>
      </c>
      <c r="P38" s="49">
        <v>0</v>
      </c>
      <c r="Q38" s="49">
        <v>0</v>
      </c>
      <c r="R38" s="49">
        <v>421050</v>
      </c>
      <c r="S38" s="49">
        <v>421050</v>
      </c>
      <c r="T38" s="74">
        <v>136950</v>
      </c>
      <c r="U38" s="74"/>
      <c r="V38" s="49">
        <v>0</v>
      </c>
      <c r="W38" s="49">
        <v>0</v>
      </c>
    </row>
    <row r="39" spans="1:23" ht="12.75" customHeight="1">
      <c r="A39" s="70"/>
      <c r="B39" s="70"/>
      <c r="C39" s="70"/>
      <c r="D39" s="75"/>
      <c r="E39" s="75"/>
      <c r="F39" s="75" t="s">
        <v>14</v>
      </c>
      <c r="G39" s="75"/>
      <c r="H39" s="49">
        <v>-7957</v>
      </c>
      <c r="I39" s="49">
        <v>-7957</v>
      </c>
      <c r="J39" s="49">
        <v>-7957</v>
      </c>
      <c r="K39" s="49">
        <v>-7957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74">
        <v>0</v>
      </c>
      <c r="U39" s="74"/>
      <c r="V39" s="49">
        <v>0</v>
      </c>
      <c r="W39" s="49">
        <v>0</v>
      </c>
    </row>
    <row r="40" spans="1:23" ht="12.75" customHeight="1">
      <c r="A40" s="70"/>
      <c r="B40" s="70"/>
      <c r="C40" s="70"/>
      <c r="D40" s="75"/>
      <c r="E40" s="75"/>
      <c r="F40" s="75" t="s">
        <v>15</v>
      </c>
      <c r="G40" s="75"/>
      <c r="H40" s="49">
        <v>7957</v>
      </c>
      <c r="I40" s="49">
        <v>7957</v>
      </c>
      <c r="J40" s="49">
        <v>7957</v>
      </c>
      <c r="K40" s="49">
        <v>0</v>
      </c>
      <c r="L40" s="49">
        <v>7957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49">
        <v>0</v>
      </c>
      <c r="S40" s="49">
        <v>0</v>
      </c>
      <c r="T40" s="74">
        <v>0</v>
      </c>
      <c r="U40" s="74"/>
      <c r="V40" s="49">
        <v>0</v>
      </c>
      <c r="W40" s="49">
        <v>0</v>
      </c>
    </row>
    <row r="41" spans="1:23" ht="12.75" customHeight="1">
      <c r="A41" s="70"/>
      <c r="B41" s="70"/>
      <c r="C41" s="70"/>
      <c r="D41" s="75"/>
      <c r="E41" s="75"/>
      <c r="F41" s="75" t="s">
        <v>16</v>
      </c>
      <c r="G41" s="75"/>
      <c r="H41" s="49">
        <v>4359864.79</v>
      </c>
      <c r="I41" s="49">
        <v>3938814.79</v>
      </c>
      <c r="J41" s="49">
        <v>3423208.79</v>
      </c>
      <c r="K41" s="49">
        <v>2675996.22</v>
      </c>
      <c r="L41" s="49">
        <v>747212.57</v>
      </c>
      <c r="M41" s="49">
        <v>498271</v>
      </c>
      <c r="N41" s="49">
        <v>2000</v>
      </c>
      <c r="O41" s="49">
        <v>15335</v>
      </c>
      <c r="P41" s="49">
        <v>0</v>
      </c>
      <c r="Q41" s="49">
        <v>0</v>
      </c>
      <c r="R41" s="49">
        <v>421050</v>
      </c>
      <c r="S41" s="49">
        <v>421050</v>
      </c>
      <c r="T41" s="74">
        <v>136950</v>
      </c>
      <c r="U41" s="74"/>
      <c r="V41" s="49">
        <v>0</v>
      </c>
      <c r="W41" s="49">
        <v>0</v>
      </c>
    </row>
    <row r="42" spans="1:23" ht="12.75" customHeight="1">
      <c r="A42" s="70" t="s">
        <v>46</v>
      </c>
      <c r="B42" s="70" t="s">
        <v>88</v>
      </c>
      <c r="C42" s="70" t="s">
        <v>46</v>
      </c>
      <c r="D42" s="75" t="s">
        <v>89</v>
      </c>
      <c r="E42" s="75"/>
      <c r="F42" s="75" t="s">
        <v>13</v>
      </c>
      <c r="G42" s="75"/>
      <c r="H42" s="49">
        <v>821494.79</v>
      </c>
      <c r="I42" s="49">
        <v>821494.79</v>
      </c>
      <c r="J42" s="49">
        <v>820994.79</v>
      </c>
      <c r="K42" s="49">
        <v>620575.22</v>
      </c>
      <c r="L42" s="49">
        <v>200419.57</v>
      </c>
      <c r="M42" s="49">
        <v>0</v>
      </c>
      <c r="N42" s="49">
        <v>500</v>
      </c>
      <c r="O42" s="49">
        <v>0</v>
      </c>
      <c r="P42" s="49">
        <v>0</v>
      </c>
      <c r="Q42" s="49">
        <v>0</v>
      </c>
      <c r="R42" s="49">
        <v>0</v>
      </c>
      <c r="S42" s="49">
        <v>0</v>
      </c>
      <c r="T42" s="74">
        <v>0</v>
      </c>
      <c r="U42" s="74"/>
      <c r="V42" s="49">
        <v>0</v>
      </c>
      <c r="W42" s="49">
        <v>0</v>
      </c>
    </row>
    <row r="43" spans="1:23" ht="12.75" customHeight="1">
      <c r="A43" s="70"/>
      <c r="B43" s="70"/>
      <c r="C43" s="70"/>
      <c r="D43" s="75"/>
      <c r="E43" s="75"/>
      <c r="F43" s="75" t="s">
        <v>14</v>
      </c>
      <c r="G43" s="75"/>
      <c r="H43" s="49">
        <v>-7957</v>
      </c>
      <c r="I43" s="49">
        <v>-7957</v>
      </c>
      <c r="J43" s="49">
        <v>-7957</v>
      </c>
      <c r="K43" s="49">
        <v>-7957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74">
        <v>0</v>
      </c>
      <c r="U43" s="74"/>
      <c r="V43" s="49">
        <v>0</v>
      </c>
      <c r="W43" s="49">
        <v>0</v>
      </c>
    </row>
    <row r="44" spans="1:23" ht="12.75" customHeight="1">
      <c r="A44" s="70"/>
      <c r="B44" s="70"/>
      <c r="C44" s="70"/>
      <c r="D44" s="75"/>
      <c r="E44" s="75"/>
      <c r="F44" s="75" t="s">
        <v>15</v>
      </c>
      <c r="G44" s="75"/>
      <c r="H44" s="49">
        <v>7957</v>
      </c>
      <c r="I44" s="49">
        <v>7957</v>
      </c>
      <c r="J44" s="49">
        <v>7957</v>
      </c>
      <c r="K44" s="49">
        <v>0</v>
      </c>
      <c r="L44" s="49">
        <v>7957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S44" s="49">
        <v>0</v>
      </c>
      <c r="T44" s="74">
        <v>0</v>
      </c>
      <c r="U44" s="74"/>
      <c r="V44" s="49">
        <v>0</v>
      </c>
      <c r="W44" s="49">
        <v>0</v>
      </c>
    </row>
    <row r="45" spans="1:23" ht="12.75" customHeight="1">
      <c r="A45" s="70"/>
      <c r="B45" s="70"/>
      <c r="C45" s="70"/>
      <c r="D45" s="75"/>
      <c r="E45" s="75"/>
      <c r="F45" s="75" t="s">
        <v>16</v>
      </c>
      <c r="G45" s="75"/>
      <c r="H45" s="49">
        <v>821494.79</v>
      </c>
      <c r="I45" s="49">
        <v>821494.79</v>
      </c>
      <c r="J45" s="49">
        <v>820994.79</v>
      </c>
      <c r="K45" s="49">
        <v>612618.22</v>
      </c>
      <c r="L45" s="49">
        <v>208376.57</v>
      </c>
      <c r="M45" s="49">
        <v>0</v>
      </c>
      <c r="N45" s="49">
        <v>500</v>
      </c>
      <c r="O45" s="49">
        <v>0</v>
      </c>
      <c r="P45" s="49">
        <v>0</v>
      </c>
      <c r="Q45" s="49">
        <v>0</v>
      </c>
      <c r="R45" s="49">
        <v>0</v>
      </c>
      <c r="S45" s="49">
        <v>0</v>
      </c>
      <c r="T45" s="74">
        <v>0</v>
      </c>
      <c r="U45" s="74"/>
      <c r="V45" s="49">
        <v>0</v>
      </c>
      <c r="W45" s="49">
        <v>0</v>
      </c>
    </row>
    <row r="46" spans="1:23" ht="12.75" customHeight="1">
      <c r="A46" s="77" t="s">
        <v>17</v>
      </c>
      <c r="B46" s="77"/>
      <c r="C46" s="77"/>
      <c r="D46" s="77"/>
      <c r="E46" s="77"/>
      <c r="F46" s="75" t="s">
        <v>13</v>
      </c>
      <c r="G46" s="75"/>
      <c r="H46" s="50">
        <v>148791185.42</v>
      </c>
      <c r="I46" s="51"/>
      <c r="J46" s="51"/>
      <c r="K46" s="50">
        <v>73245298.72</v>
      </c>
      <c r="L46" s="50">
        <v>38450058.59</v>
      </c>
      <c r="M46" s="50">
        <v>3978085.8</v>
      </c>
      <c r="N46" s="50">
        <v>3032586</v>
      </c>
      <c r="O46" s="50">
        <v>293718</v>
      </c>
      <c r="P46" s="50">
        <v>202255</v>
      </c>
      <c r="Q46" s="50">
        <v>0</v>
      </c>
      <c r="R46" s="50">
        <v>29589183.31</v>
      </c>
      <c r="S46" s="50">
        <v>22849183.31</v>
      </c>
      <c r="T46" s="76">
        <v>3221342</v>
      </c>
      <c r="U46" s="76"/>
      <c r="V46" s="51"/>
      <c r="W46" s="49">
        <v>0</v>
      </c>
    </row>
    <row r="47" spans="1:23" ht="12.75" customHeight="1">
      <c r="A47" s="77"/>
      <c r="B47" s="77"/>
      <c r="C47" s="77"/>
      <c r="D47" s="77"/>
      <c r="E47" s="77"/>
      <c r="F47" s="75" t="s">
        <v>14</v>
      </c>
      <c r="G47" s="75"/>
      <c r="H47" s="50">
        <v>-71957</v>
      </c>
      <c r="I47" s="50">
        <v>-71957</v>
      </c>
      <c r="J47" s="50">
        <v>-71957</v>
      </c>
      <c r="K47" s="50">
        <v>-7957</v>
      </c>
      <c r="L47" s="50">
        <v>-64000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76">
        <v>0</v>
      </c>
      <c r="U47" s="76"/>
      <c r="V47" s="50">
        <v>0</v>
      </c>
      <c r="W47" s="49">
        <v>0</v>
      </c>
    </row>
    <row r="48" spans="1:23" ht="12.75" customHeight="1">
      <c r="A48" s="77"/>
      <c r="B48" s="77"/>
      <c r="C48" s="77"/>
      <c r="D48" s="77"/>
      <c r="E48" s="77"/>
      <c r="F48" s="75" t="s">
        <v>15</v>
      </c>
      <c r="G48" s="75"/>
      <c r="H48" s="50">
        <v>86957</v>
      </c>
      <c r="I48" s="50">
        <v>86957</v>
      </c>
      <c r="J48" s="50">
        <v>86957</v>
      </c>
      <c r="K48" s="50">
        <v>4000</v>
      </c>
      <c r="L48" s="50">
        <v>82957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76">
        <v>0</v>
      </c>
      <c r="U48" s="76"/>
      <c r="V48" s="50">
        <v>0</v>
      </c>
      <c r="W48" s="49">
        <v>0</v>
      </c>
    </row>
    <row r="49" spans="1:23" ht="12.75" customHeight="1">
      <c r="A49" s="77"/>
      <c r="B49" s="77"/>
      <c r="C49" s="77"/>
      <c r="D49" s="77"/>
      <c r="E49" s="77"/>
      <c r="F49" s="75" t="s">
        <v>16</v>
      </c>
      <c r="G49" s="75"/>
      <c r="H49" s="50">
        <v>148806185.42</v>
      </c>
      <c r="I49" s="51"/>
      <c r="J49" s="51"/>
      <c r="K49" s="50">
        <v>73241341.72</v>
      </c>
      <c r="L49" s="50">
        <v>38469015.59</v>
      </c>
      <c r="M49" s="50">
        <v>3978085.8</v>
      </c>
      <c r="N49" s="50">
        <v>3032586</v>
      </c>
      <c r="O49" s="50">
        <v>293718</v>
      </c>
      <c r="P49" s="50">
        <v>202255</v>
      </c>
      <c r="Q49" s="50">
        <v>0</v>
      </c>
      <c r="R49" s="50">
        <v>29589183.31</v>
      </c>
      <c r="S49" s="50">
        <v>22849183.31</v>
      </c>
      <c r="T49" s="76">
        <v>3221342</v>
      </c>
      <c r="U49" s="76"/>
      <c r="V49" s="51"/>
      <c r="W49" s="49">
        <v>0</v>
      </c>
    </row>
  </sheetData>
  <sheetProtection/>
  <mergeCells count="143">
    <mergeCell ref="A46:E49"/>
    <mergeCell ref="F48:G48"/>
    <mergeCell ref="T48:U48"/>
    <mergeCell ref="F49:G49"/>
    <mergeCell ref="T49:U49"/>
    <mergeCell ref="F45:G45"/>
    <mergeCell ref="T45:U45"/>
    <mergeCell ref="F46:G46"/>
    <mergeCell ref="T46:U46"/>
    <mergeCell ref="F47:G47"/>
    <mergeCell ref="T47:U47"/>
    <mergeCell ref="A42:A45"/>
    <mergeCell ref="B42:B45"/>
    <mergeCell ref="C42:C45"/>
    <mergeCell ref="D42:E45"/>
    <mergeCell ref="F42:G42"/>
    <mergeCell ref="T42:U42"/>
    <mergeCell ref="F43:G43"/>
    <mergeCell ref="T43:U43"/>
    <mergeCell ref="F44:G44"/>
    <mergeCell ref="T44:U44"/>
    <mergeCell ref="F39:G39"/>
    <mergeCell ref="T39:U39"/>
    <mergeCell ref="F40:G40"/>
    <mergeCell ref="T40:U40"/>
    <mergeCell ref="F41:G41"/>
    <mergeCell ref="T41:U41"/>
    <mergeCell ref="F36:G36"/>
    <mergeCell ref="T36:U36"/>
    <mergeCell ref="F37:G37"/>
    <mergeCell ref="T37:U37"/>
    <mergeCell ref="A38:A41"/>
    <mergeCell ref="B38:B41"/>
    <mergeCell ref="C38:C41"/>
    <mergeCell ref="D38:E41"/>
    <mergeCell ref="F38:G38"/>
    <mergeCell ref="T38:U38"/>
    <mergeCell ref="F33:G33"/>
    <mergeCell ref="T33:U33"/>
    <mergeCell ref="A34:A37"/>
    <mergeCell ref="B34:B37"/>
    <mergeCell ref="C34:C37"/>
    <mergeCell ref="D34:E37"/>
    <mergeCell ref="F34:G34"/>
    <mergeCell ref="T34:U34"/>
    <mergeCell ref="F35:G35"/>
    <mergeCell ref="T35:U35"/>
    <mergeCell ref="F30:G30"/>
    <mergeCell ref="T30:U30"/>
    <mergeCell ref="F31:G31"/>
    <mergeCell ref="T31:U31"/>
    <mergeCell ref="F32:G32"/>
    <mergeCell ref="T32:U32"/>
    <mergeCell ref="A26:A29"/>
    <mergeCell ref="B26:B29"/>
    <mergeCell ref="C26:C29"/>
    <mergeCell ref="D26:E29"/>
    <mergeCell ref="A30:A33"/>
    <mergeCell ref="B30:B33"/>
    <mergeCell ref="C30:C33"/>
    <mergeCell ref="D30:E33"/>
    <mergeCell ref="F28:G28"/>
    <mergeCell ref="T28:U28"/>
    <mergeCell ref="F29:G29"/>
    <mergeCell ref="T29:U29"/>
    <mergeCell ref="F25:G25"/>
    <mergeCell ref="T25:U25"/>
    <mergeCell ref="F26:G26"/>
    <mergeCell ref="T26:U26"/>
    <mergeCell ref="F27:G27"/>
    <mergeCell ref="T27:U27"/>
    <mergeCell ref="F22:G22"/>
    <mergeCell ref="T22:U22"/>
    <mergeCell ref="F23:G23"/>
    <mergeCell ref="T23:U23"/>
    <mergeCell ref="F24:G24"/>
    <mergeCell ref="T24:U24"/>
    <mergeCell ref="A18:A21"/>
    <mergeCell ref="B18:B21"/>
    <mergeCell ref="C18:C21"/>
    <mergeCell ref="D18:E21"/>
    <mergeCell ref="A22:A25"/>
    <mergeCell ref="B22:B25"/>
    <mergeCell ref="C22:C25"/>
    <mergeCell ref="D22:E25"/>
    <mergeCell ref="F21:G21"/>
    <mergeCell ref="T21:U21"/>
    <mergeCell ref="A10:A13"/>
    <mergeCell ref="B10:B13"/>
    <mergeCell ref="C10:C13"/>
    <mergeCell ref="D10:E13"/>
    <mergeCell ref="F10:G10"/>
    <mergeCell ref="T18:U18"/>
    <mergeCell ref="F19:G19"/>
    <mergeCell ref="T19:U19"/>
    <mergeCell ref="F20:G20"/>
    <mergeCell ref="F13:G13"/>
    <mergeCell ref="T10:U10"/>
    <mergeCell ref="F11:G11"/>
    <mergeCell ref="T17:U17"/>
    <mergeCell ref="F18:G18"/>
    <mergeCell ref="T20:U20"/>
    <mergeCell ref="T13:U13"/>
    <mergeCell ref="T15:U15"/>
    <mergeCell ref="F16:G16"/>
    <mergeCell ref="T16:U16"/>
    <mergeCell ref="F17:G17"/>
    <mergeCell ref="T11:U11"/>
    <mergeCell ref="F12:G12"/>
    <mergeCell ref="T12:U12"/>
    <mergeCell ref="A14:A17"/>
    <mergeCell ref="B14:B17"/>
    <mergeCell ref="C14:C17"/>
    <mergeCell ref="D14:E17"/>
    <mergeCell ref="F14:G14"/>
    <mergeCell ref="T14:U14"/>
    <mergeCell ref="F15:G15"/>
    <mergeCell ref="T9:U9"/>
    <mergeCell ref="N7:N8"/>
    <mergeCell ref="O7:O8"/>
    <mergeCell ref="P7:P8"/>
    <mergeCell ref="Q7:Q8"/>
    <mergeCell ref="S7:S8"/>
    <mergeCell ref="T7:U7"/>
    <mergeCell ref="R6:R8"/>
    <mergeCell ref="D9:G9"/>
    <mergeCell ref="S6:W6"/>
    <mergeCell ref="C5:C8"/>
    <mergeCell ref="O1:W1"/>
    <mergeCell ref="H5:H8"/>
    <mergeCell ref="I5:W5"/>
    <mergeCell ref="I6:I8"/>
    <mergeCell ref="J6:Q6"/>
    <mergeCell ref="V7:V8"/>
    <mergeCell ref="A2:W3"/>
    <mergeCell ref="A5:A8"/>
    <mergeCell ref="B5:B8"/>
    <mergeCell ref="K7:L7"/>
    <mergeCell ref="M7:M8"/>
    <mergeCell ref="D5:G8"/>
    <mergeCell ref="W7:W8"/>
    <mergeCell ref="T8:U8"/>
    <mergeCell ref="J7:J8"/>
  </mergeCells>
  <printOptions/>
  <pageMargins left="0.7086614173228347" right="0.7086614173228347" top="0.7480314960629921" bottom="0.7480314960629921" header="0.31496062992125984" footer="0.31496062992125984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46"/>
  <sheetViews>
    <sheetView view="pageLayout" zoomScale="90" zoomScalePageLayoutView="90" workbookViewId="0" topLeftCell="A1">
      <selection activeCell="R1" sqref="R1"/>
    </sheetView>
  </sheetViews>
  <sheetFormatPr defaultColWidth="9.33203125" defaultRowHeight="12.75"/>
  <cols>
    <col min="1" max="1" width="5.66015625" style="12" customWidth="1"/>
    <col min="2" max="2" width="11" style="12" customWidth="1"/>
    <col min="3" max="3" width="8.66015625" style="12" customWidth="1"/>
    <col min="4" max="4" width="15" style="12" customWidth="1"/>
    <col min="5" max="5" width="16.83203125" style="12" customWidth="1"/>
    <col min="6" max="6" width="14.16015625" style="12" customWidth="1"/>
    <col min="7" max="7" width="14.33203125" style="12" customWidth="1"/>
    <col min="8" max="8" width="14.5" style="12" customWidth="1"/>
    <col min="9" max="9" width="10.66015625" style="12" customWidth="1"/>
    <col min="10" max="10" width="12.66015625" style="12" customWidth="1"/>
    <col min="11" max="11" width="10.83203125" style="10" customWidth="1"/>
    <col min="12" max="12" width="15" style="10" customWidth="1"/>
    <col min="13" max="14" width="12.33203125" style="10" bestFit="1" customWidth="1"/>
    <col min="15" max="15" width="12.16015625" style="10" customWidth="1"/>
    <col min="16" max="16384" width="9.33203125" style="10" customWidth="1"/>
  </cols>
  <sheetData>
    <row r="1" spans="1:17" ht="27" customHeight="1">
      <c r="A1" s="88" t="s">
        <v>78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9"/>
    </row>
    <row r="2" spans="1:7" ht="18.75">
      <c r="A2" s="11"/>
      <c r="B2" s="11"/>
      <c r="C2" s="11"/>
      <c r="D2" s="11"/>
      <c r="E2" s="11"/>
      <c r="F2" s="11"/>
      <c r="G2" s="11"/>
    </row>
    <row r="3" spans="1:16" ht="18.75" customHeight="1">
      <c r="A3" s="13"/>
      <c r="B3" s="13"/>
      <c r="C3" s="13"/>
      <c r="D3" s="13"/>
      <c r="E3" s="13"/>
      <c r="F3" s="13"/>
      <c r="K3" s="12"/>
      <c r="P3" s="14" t="s">
        <v>60</v>
      </c>
    </row>
    <row r="4" spans="1:16" ht="12.75">
      <c r="A4" s="89" t="s">
        <v>0</v>
      </c>
      <c r="B4" s="89" t="s">
        <v>1</v>
      </c>
      <c r="C4" s="89" t="s">
        <v>47</v>
      </c>
      <c r="D4" s="89" t="s">
        <v>59</v>
      </c>
      <c r="E4" s="78" t="s">
        <v>61</v>
      </c>
      <c r="F4" s="84" t="s">
        <v>4</v>
      </c>
      <c r="G4" s="92"/>
      <c r="H4" s="92"/>
      <c r="I4" s="92"/>
      <c r="J4" s="92"/>
      <c r="K4" s="92"/>
      <c r="L4" s="92"/>
      <c r="M4" s="92"/>
      <c r="N4" s="92"/>
      <c r="O4" s="92"/>
      <c r="P4" s="85"/>
    </row>
    <row r="5" spans="1:16" ht="12.75">
      <c r="A5" s="90"/>
      <c r="B5" s="90"/>
      <c r="C5" s="90"/>
      <c r="D5" s="90"/>
      <c r="E5" s="79"/>
      <c r="F5" s="78" t="s">
        <v>29</v>
      </c>
      <c r="G5" s="86" t="s">
        <v>4</v>
      </c>
      <c r="H5" s="86"/>
      <c r="I5" s="86"/>
      <c r="J5" s="86"/>
      <c r="K5" s="86"/>
      <c r="L5" s="78" t="s">
        <v>58</v>
      </c>
      <c r="M5" s="81" t="s">
        <v>4</v>
      </c>
      <c r="N5" s="82"/>
      <c r="O5" s="82"/>
      <c r="P5" s="83"/>
    </row>
    <row r="6" spans="1:16" ht="25.5" customHeight="1">
      <c r="A6" s="90"/>
      <c r="B6" s="90"/>
      <c r="C6" s="90"/>
      <c r="D6" s="90"/>
      <c r="E6" s="79"/>
      <c r="F6" s="79"/>
      <c r="G6" s="84" t="s">
        <v>57</v>
      </c>
      <c r="H6" s="85"/>
      <c r="I6" s="78" t="s">
        <v>56</v>
      </c>
      <c r="J6" s="78" t="s">
        <v>55</v>
      </c>
      <c r="K6" s="78" t="s">
        <v>54</v>
      </c>
      <c r="L6" s="79"/>
      <c r="M6" s="84" t="s">
        <v>6</v>
      </c>
      <c r="N6" s="45" t="s">
        <v>7</v>
      </c>
      <c r="O6" s="86" t="s">
        <v>33</v>
      </c>
      <c r="P6" s="86" t="s">
        <v>53</v>
      </c>
    </row>
    <row r="7" spans="1:16" ht="72">
      <c r="A7" s="91"/>
      <c r="B7" s="91"/>
      <c r="C7" s="91"/>
      <c r="D7" s="91"/>
      <c r="E7" s="80"/>
      <c r="F7" s="80"/>
      <c r="G7" s="44" t="s">
        <v>11</v>
      </c>
      <c r="H7" s="44" t="s">
        <v>52</v>
      </c>
      <c r="I7" s="80"/>
      <c r="J7" s="80"/>
      <c r="K7" s="80"/>
      <c r="L7" s="80"/>
      <c r="M7" s="86"/>
      <c r="N7" s="46" t="s">
        <v>10</v>
      </c>
      <c r="O7" s="86"/>
      <c r="P7" s="86"/>
    </row>
    <row r="8" spans="1:16" ht="10.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5">
        <v>13</v>
      </c>
      <c r="N8" s="15">
        <v>14</v>
      </c>
      <c r="O8" s="15">
        <v>15</v>
      </c>
      <c r="P8" s="15">
        <v>16</v>
      </c>
    </row>
    <row r="9" spans="1:16" ht="12.75">
      <c r="A9" s="16" t="s">
        <v>51</v>
      </c>
      <c r="B9" s="17"/>
      <c r="C9" s="18"/>
      <c r="D9" s="19">
        <f>SUM(D10:D10)</f>
        <v>5000</v>
      </c>
      <c r="E9" s="19">
        <f>SUM(E10:E10)</f>
        <v>5000</v>
      </c>
      <c r="F9" s="19">
        <f>SUM(F10:F10)</f>
        <v>5000</v>
      </c>
      <c r="G9" s="19">
        <f>SUM(G10:G10)</f>
        <v>0</v>
      </c>
      <c r="H9" s="19">
        <f>SUM(H10:H10)</f>
        <v>5000</v>
      </c>
      <c r="I9" s="19">
        <v>0</v>
      </c>
      <c r="J9" s="19">
        <v>0</v>
      </c>
      <c r="K9" s="19">
        <v>0</v>
      </c>
      <c r="L9" s="19">
        <f>SUM(L10:L10)</f>
        <v>0</v>
      </c>
      <c r="M9" s="19">
        <f>SUM(M10:M10)</f>
        <v>0</v>
      </c>
      <c r="N9" s="19">
        <f>SUM(N10:N10)</f>
        <v>0</v>
      </c>
      <c r="O9" s="19">
        <v>0</v>
      </c>
      <c r="P9" s="19">
        <v>0</v>
      </c>
    </row>
    <row r="10" spans="1:16" ht="12.75">
      <c r="A10" s="20" t="s">
        <v>51</v>
      </c>
      <c r="B10" s="21" t="s">
        <v>50</v>
      </c>
      <c r="C10" s="22">
        <v>2110</v>
      </c>
      <c r="D10" s="23">
        <v>5000</v>
      </c>
      <c r="E10" s="23">
        <f>F10+L10</f>
        <v>5000</v>
      </c>
      <c r="F10" s="23">
        <f>H10</f>
        <v>5000</v>
      </c>
      <c r="G10" s="24">
        <v>0</v>
      </c>
      <c r="H10" s="24">
        <v>5000</v>
      </c>
      <c r="I10" s="24">
        <v>0</v>
      </c>
      <c r="J10" s="24">
        <v>0</v>
      </c>
      <c r="K10" s="24">
        <f>-T10</f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</row>
    <row r="11" spans="1:16" ht="12.75">
      <c r="A11" s="25">
        <v>600</v>
      </c>
      <c r="B11" s="26"/>
      <c r="C11" s="18"/>
      <c r="D11" s="19">
        <f aca="true" t="shared" si="0" ref="D11:N11">SUM(D12:D12)</f>
        <v>1942</v>
      </c>
      <c r="E11" s="19">
        <f t="shared" si="0"/>
        <v>1942</v>
      </c>
      <c r="F11" s="19">
        <f t="shared" si="0"/>
        <v>1942</v>
      </c>
      <c r="G11" s="19">
        <f t="shared" si="0"/>
        <v>1942</v>
      </c>
      <c r="H11" s="19">
        <f t="shared" si="0"/>
        <v>0</v>
      </c>
      <c r="I11" s="19">
        <f t="shared" si="0"/>
        <v>0</v>
      </c>
      <c r="J11" s="19">
        <f t="shared" si="0"/>
        <v>0</v>
      </c>
      <c r="K11" s="19">
        <f t="shared" si="0"/>
        <v>0</v>
      </c>
      <c r="L11" s="19">
        <f t="shared" si="0"/>
        <v>0</v>
      </c>
      <c r="M11" s="19">
        <f t="shared" si="0"/>
        <v>0</v>
      </c>
      <c r="N11" s="19">
        <f t="shared" si="0"/>
        <v>0</v>
      </c>
      <c r="O11" s="19">
        <f>O13+O15</f>
        <v>0</v>
      </c>
      <c r="P11" s="19">
        <f>P13+P15</f>
        <v>0</v>
      </c>
    </row>
    <row r="12" spans="1:16" ht="12.75">
      <c r="A12" s="27">
        <v>600</v>
      </c>
      <c r="B12" s="28">
        <v>60095</v>
      </c>
      <c r="C12" s="22">
        <v>2110</v>
      </c>
      <c r="D12" s="23">
        <v>1942</v>
      </c>
      <c r="E12" s="23">
        <f>SUM(F12)</f>
        <v>1942</v>
      </c>
      <c r="F12" s="23">
        <f>SUM(G12:H12)</f>
        <v>1942</v>
      </c>
      <c r="G12" s="24">
        <v>1942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f>SUM(O12+Q12+R12)</f>
        <v>0</v>
      </c>
      <c r="O12" s="24">
        <v>0</v>
      </c>
      <c r="P12" s="24">
        <v>0</v>
      </c>
    </row>
    <row r="13" spans="1:16" ht="12.75">
      <c r="A13" s="16" t="s">
        <v>49</v>
      </c>
      <c r="B13" s="43"/>
      <c r="C13" s="18"/>
      <c r="D13" s="19">
        <f aca="true" t="shared" si="1" ref="D13:M13">SUM(D14)</f>
        <v>108836</v>
      </c>
      <c r="E13" s="19">
        <f t="shared" si="1"/>
        <v>108836</v>
      </c>
      <c r="F13" s="19">
        <f t="shared" si="1"/>
        <v>108836</v>
      </c>
      <c r="G13" s="19">
        <f t="shared" si="1"/>
        <v>47856</v>
      </c>
      <c r="H13" s="19">
        <f t="shared" si="1"/>
        <v>60980</v>
      </c>
      <c r="I13" s="19">
        <f t="shared" si="1"/>
        <v>0</v>
      </c>
      <c r="J13" s="19">
        <f t="shared" si="1"/>
        <v>0</v>
      </c>
      <c r="K13" s="19">
        <f t="shared" si="1"/>
        <v>0</v>
      </c>
      <c r="L13" s="19">
        <f t="shared" si="1"/>
        <v>0</v>
      </c>
      <c r="M13" s="19">
        <f t="shared" si="1"/>
        <v>0</v>
      </c>
      <c r="N13" s="19">
        <v>0</v>
      </c>
      <c r="O13" s="19">
        <f>SUM(O14)</f>
        <v>0</v>
      </c>
      <c r="P13" s="19">
        <f>SUM(P14)</f>
        <v>0</v>
      </c>
    </row>
    <row r="14" spans="1:18" ht="12.75">
      <c r="A14" s="27">
        <v>700</v>
      </c>
      <c r="B14" s="28">
        <v>70005</v>
      </c>
      <c r="C14" s="22">
        <v>2110</v>
      </c>
      <c r="D14" s="23">
        <v>108836</v>
      </c>
      <c r="E14" s="23">
        <f>SUM(F14)</f>
        <v>108836</v>
      </c>
      <c r="F14" s="23">
        <f>SUM(G14:H14)</f>
        <v>108836</v>
      </c>
      <c r="G14" s="24">
        <v>47856</v>
      </c>
      <c r="H14" s="24">
        <v>60980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f>SUM(O14+Q14+R14)</f>
        <v>0</v>
      </c>
      <c r="O14" s="24">
        <v>0</v>
      </c>
      <c r="P14" s="24">
        <v>0</v>
      </c>
      <c r="Q14" s="29"/>
      <c r="R14" s="29"/>
    </row>
    <row r="15" spans="1:16" ht="12.75">
      <c r="A15" s="25">
        <v>710</v>
      </c>
      <c r="B15" s="26"/>
      <c r="C15" s="18"/>
      <c r="D15" s="19">
        <f aca="true" t="shared" si="2" ref="D15:P15">SUM(D16:D17)</f>
        <v>744648</v>
      </c>
      <c r="E15" s="19">
        <f t="shared" si="2"/>
        <v>744648</v>
      </c>
      <c r="F15" s="19">
        <f t="shared" si="2"/>
        <v>744648</v>
      </c>
      <c r="G15" s="19">
        <f t="shared" si="2"/>
        <v>460327</v>
      </c>
      <c r="H15" s="19">
        <f t="shared" si="2"/>
        <v>283142</v>
      </c>
      <c r="I15" s="19">
        <f t="shared" si="2"/>
        <v>0</v>
      </c>
      <c r="J15" s="19">
        <f t="shared" si="2"/>
        <v>1179</v>
      </c>
      <c r="K15" s="19">
        <f t="shared" si="2"/>
        <v>0</v>
      </c>
      <c r="L15" s="19">
        <f t="shared" si="2"/>
        <v>0</v>
      </c>
      <c r="M15" s="19">
        <f t="shared" si="2"/>
        <v>0</v>
      </c>
      <c r="N15" s="19">
        <f t="shared" si="2"/>
        <v>0</v>
      </c>
      <c r="O15" s="19">
        <f t="shared" si="2"/>
        <v>0</v>
      </c>
      <c r="P15" s="19">
        <f t="shared" si="2"/>
        <v>0</v>
      </c>
    </row>
    <row r="16" spans="1:18" ht="12.75">
      <c r="A16" s="27">
        <v>710</v>
      </c>
      <c r="B16" s="28">
        <v>71012</v>
      </c>
      <c r="C16" s="22">
        <v>2110</v>
      </c>
      <c r="D16" s="23">
        <v>314978</v>
      </c>
      <c r="E16" s="23">
        <f>SUM(N16+F16)</f>
        <v>314978</v>
      </c>
      <c r="F16" s="23">
        <f>SUM(G16:K16)</f>
        <v>314978</v>
      </c>
      <c r="G16" s="24">
        <v>103978</v>
      </c>
      <c r="H16" s="24">
        <v>211000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f>SUM(O16+Q16+R16)</f>
        <v>0</v>
      </c>
      <c r="O16" s="24">
        <v>0</v>
      </c>
      <c r="P16" s="24">
        <v>0</v>
      </c>
      <c r="Q16" s="29"/>
      <c r="R16" s="29"/>
    </row>
    <row r="17" spans="1:16" ht="12.75">
      <c r="A17" s="27">
        <v>710</v>
      </c>
      <c r="B17" s="28">
        <v>71015</v>
      </c>
      <c r="C17" s="22">
        <v>2110</v>
      </c>
      <c r="D17" s="23">
        <v>429670</v>
      </c>
      <c r="E17" s="23">
        <f>SUM(F17)</f>
        <v>429670</v>
      </c>
      <c r="F17" s="23">
        <f>SUM(G17:J17)</f>
        <v>429670</v>
      </c>
      <c r="G17" s="24">
        <v>356349</v>
      </c>
      <c r="H17" s="24">
        <v>72142</v>
      </c>
      <c r="I17" s="24">
        <v>0</v>
      </c>
      <c r="J17" s="24">
        <v>1179</v>
      </c>
      <c r="K17" s="24">
        <v>0</v>
      </c>
      <c r="L17" s="24">
        <v>0</v>
      </c>
      <c r="M17" s="24">
        <v>0</v>
      </c>
      <c r="N17" s="24">
        <f>SUM(O17+Q17+R17)</f>
        <v>0</v>
      </c>
      <c r="O17" s="24">
        <v>0</v>
      </c>
      <c r="P17" s="24">
        <v>0</v>
      </c>
    </row>
    <row r="18" spans="1:16" ht="12.75">
      <c r="A18" s="25">
        <v>750</v>
      </c>
      <c r="B18" s="26"/>
      <c r="C18" s="18"/>
      <c r="D18" s="19">
        <f aca="true" t="shared" si="3" ref="D18:P18">SUM(D19:D19)</f>
        <v>25051</v>
      </c>
      <c r="E18" s="19">
        <f t="shared" si="3"/>
        <v>25051</v>
      </c>
      <c r="F18" s="19">
        <f t="shared" si="3"/>
        <v>25051</v>
      </c>
      <c r="G18" s="19">
        <f t="shared" si="3"/>
        <v>16422.34</v>
      </c>
      <c r="H18" s="19">
        <f t="shared" si="3"/>
        <v>8628.66</v>
      </c>
      <c r="I18" s="19">
        <f t="shared" si="3"/>
        <v>0</v>
      </c>
      <c r="J18" s="19">
        <f t="shared" si="3"/>
        <v>0</v>
      </c>
      <c r="K18" s="19">
        <f t="shared" si="3"/>
        <v>0</v>
      </c>
      <c r="L18" s="19">
        <f t="shared" si="3"/>
        <v>0</v>
      </c>
      <c r="M18" s="19">
        <f t="shared" si="3"/>
        <v>0</v>
      </c>
      <c r="N18" s="19">
        <f t="shared" si="3"/>
        <v>0</v>
      </c>
      <c r="O18" s="19">
        <f t="shared" si="3"/>
        <v>0</v>
      </c>
      <c r="P18" s="19">
        <f t="shared" si="3"/>
        <v>0</v>
      </c>
    </row>
    <row r="19" spans="1:16" ht="12.75">
      <c r="A19" s="27">
        <v>750</v>
      </c>
      <c r="B19" s="28">
        <v>75045</v>
      </c>
      <c r="C19" s="22">
        <v>2110</v>
      </c>
      <c r="D19" s="23">
        <v>25051</v>
      </c>
      <c r="E19" s="23">
        <f>SUM(F19)</f>
        <v>25051</v>
      </c>
      <c r="F19" s="23">
        <f>SUM(G19:H19)</f>
        <v>25051</v>
      </c>
      <c r="G19" s="24">
        <v>16422.34</v>
      </c>
      <c r="H19" s="24">
        <v>8628.66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f>SUM(O19+Q19+R19)</f>
        <v>0</v>
      </c>
      <c r="O19" s="24">
        <v>0</v>
      </c>
      <c r="P19" s="24">
        <v>0</v>
      </c>
    </row>
    <row r="20" spans="1:16" s="13" customFormat="1" ht="14.25" customHeight="1">
      <c r="A20" s="25">
        <v>754</v>
      </c>
      <c r="B20" s="26"/>
      <c r="C20" s="18"/>
      <c r="D20" s="19">
        <f>SUM(D21:D21)</f>
        <v>5489669</v>
      </c>
      <c r="E20" s="19">
        <f>E21</f>
        <v>5489669</v>
      </c>
      <c r="F20" s="19">
        <f aca="true" t="shared" si="4" ref="F20:K20">SUM(F21)</f>
        <v>5489669</v>
      </c>
      <c r="G20" s="19">
        <f t="shared" si="4"/>
        <v>4891101</v>
      </c>
      <c r="H20" s="19">
        <f t="shared" si="4"/>
        <v>407693</v>
      </c>
      <c r="I20" s="19">
        <f t="shared" si="4"/>
        <v>0</v>
      </c>
      <c r="J20" s="19">
        <f t="shared" si="4"/>
        <v>190875</v>
      </c>
      <c r="K20" s="19">
        <f t="shared" si="4"/>
        <v>0</v>
      </c>
      <c r="L20" s="19">
        <f>SUM(L21:L21)</f>
        <v>0</v>
      </c>
      <c r="M20" s="19">
        <f>SUM(M21:M21)</f>
        <v>0</v>
      </c>
      <c r="N20" s="19">
        <f>SUM(N21)</f>
        <v>0</v>
      </c>
      <c r="O20" s="19">
        <f>SUM(O21)</f>
        <v>0</v>
      </c>
      <c r="P20" s="19">
        <f>SUM(P21)</f>
        <v>0</v>
      </c>
    </row>
    <row r="21" spans="1:16" ht="12.75" customHeight="1">
      <c r="A21" s="27">
        <v>754</v>
      </c>
      <c r="B21" s="28">
        <v>75411</v>
      </c>
      <c r="C21" s="22">
        <v>2110</v>
      </c>
      <c r="D21" s="23">
        <v>5489669</v>
      </c>
      <c r="E21" s="23">
        <f>SUM(F21)</f>
        <v>5489669</v>
      </c>
      <c r="F21" s="23">
        <f>SUM(G21:J21)</f>
        <v>5489669</v>
      </c>
      <c r="G21" s="24">
        <v>4891101</v>
      </c>
      <c r="H21" s="24">
        <v>407693</v>
      </c>
      <c r="I21" s="24">
        <v>0</v>
      </c>
      <c r="J21" s="24">
        <v>190875</v>
      </c>
      <c r="K21" s="24">
        <v>0</v>
      </c>
      <c r="L21" s="24">
        <v>0</v>
      </c>
      <c r="M21" s="24">
        <v>0</v>
      </c>
      <c r="N21" s="24">
        <f>SUM(O21+Q21+R21)</f>
        <v>0</v>
      </c>
      <c r="O21" s="24">
        <v>0</v>
      </c>
      <c r="P21" s="24">
        <v>0</v>
      </c>
    </row>
    <row r="22" spans="1:16" ht="12.75" customHeight="1">
      <c r="A22" s="25">
        <v>755</v>
      </c>
      <c r="B22" s="26"/>
      <c r="C22" s="18"/>
      <c r="D22" s="19">
        <f>SUM(D23:D23)</f>
        <v>132000</v>
      </c>
      <c r="E22" s="19">
        <f>E23</f>
        <v>132000</v>
      </c>
      <c r="F22" s="19">
        <f aca="true" t="shared" si="5" ref="F22:K22">SUM(F23)</f>
        <v>132000</v>
      </c>
      <c r="G22" s="19">
        <f t="shared" si="5"/>
        <v>30030</v>
      </c>
      <c r="H22" s="19">
        <f t="shared" si="5"/>
        <v>37950</v>
      </c>
      <c r="I22" s="19">
        <f t="shared" si="5"/>
        <v>64020</v>
      </c>
      <c r="J22" s="19">
        <f t="shared" si="5"/>
        <v>0</v>
      </c>
      <c r="K22" s="19">
        <f t="shared" si="5"/>
        <v>0</v>
      </c>
      <c r="L22" s="19">
        <f>SUM(L23:L23)</f>
        <v>0</v>
      </c>
      <c r="M22" s="19">
        <f>SUM(M23:M23)</f>
        <v>0</v>
      </c>
      <c r="N22" s="19">
        <f>SUM(N23)</f>
        <v>0</v>
      </c>
      <c r="O22" s="19">
        <f>SUM(O23)</f>
        <v>0</v>
      </c>
      <c r="P22" s="19">
        <f>SUM(P23)</f>
        <v>0</v>
      </c>
    </row>
    <row r="23" spans="1:16" ht="17.25" customHeight="1">
      <c r="A23" s="27">
        <v>755</v>
      </c>
      <c r="B23" s="28">
        <v>75515</v>
      </c>
      <c r="C23" s="22">
        <v>2110</v>
      </c>
      <c r="D23" s="23">
        <v>132000</v>
      </c>
      <c r="E23" s="23">
        <f>SUM(F23)</f>
        <v>132000</v>
      </c>
      <c r="F23" s="23">
        <f>SUM(G23:J23)</f>
        <v>132000</v>
      </c>
      <c r="G23" s="24">
        <v>30030</v>
      </c>
      <c r="H23" s="24">
        <v>37950</v>
      </c>
      <c r="I23" s="24">
        <v>64020</v>
      </c>
      <c r="J23" s="24">
        <v>0</v>
      </c>
      <c r="K23" s="24">
        <v>0</v>
      </c>
      <c r="L23" s="24">
        <v>0</v>
      </c>
      <c r="M23" s="24">
        <v>0</v>
      </c>
      <c r="N23" s="24">
        <f>SUM(O23+Q23+R23)</f>
        <v>0</v>
      </c>
      <c r="O23" s="24">
        <v>0</v>
      </c>
      <c r="P23" s="24">
        <v>0</v>
      </c>
    </row>
    <row r="24" spans="1:16" ht="17.25" customHeight="1">
      <c r="A24" s="25">
        <v>801</v>
      </c>
      <c r="B24" s="26"/>
      <c r="C24" s="18"/>
      <c r="D24" s="19">
        <f>SUM(D25:D25)</f>
        <v>30091</v>
      </c>
      <c r="E24" s="19">
        <f>E25</f>
        <v>30091</v>
      </c>
      <c r="F24" s="19">
        <f aca="true" t="shared" si="6" ref="F24:K24">SUM(F25)</f>
        <v>30091</v>
      </c>
      <c r="G24" s="19">
        <f t="shared" si="6"/>
        <v>0</v>
      </c>
      <c r="H24" s="19">
        <f t="shared" si="6"/>
        <v>30091</v>
      </c>
      <c r="I24" s="19">
        <f t="shared" si="6"/>
        <v>0</v>
      </c>
      <c r="J24" s="19">
        <f t="shared" si="6"/>
        <v>0</v>
      </c>
      <c r="K24" s="19">
        <f t="shared" si="6"/>
        <v>0</v>
      </c>
      <c r="L24" s="19">
        <f>SUM(L25:L25)</f>
        <v>0</v>
      </c>
      <c r="M24" s="19">
        <f>SUM(M25:M25)</f>
        <v>0</v>
      </c>
      <c r="N24" s="19">
        <f>SUM(N25)</f>
        <v>0</v>
      </c>
      <c r="O24" s="19">
        <f>SUM(O25)</f>
        <v>0</v>
      </c>
      <c r="P24" s="19">
        <f>SUM(P25)</f>
        <v>0</v>
      </c>
    </row>
    <row r="25" spans="1:16" ht="17.25" customHeight="1">
      <c r="A25" s="27">
        <v>801</v>
      </c>
      <c r="B25" s="28">
        <v>80153</v>
      </c>
      <c r="C25" s="22">
        <v>2110</v>
      </c>
      <c r="D25" s="23">
        <v>30091</v>
      </c>
      <c r="E25" s="23">
        <f>SUM(F25)</f>
        <v>30091</v>
      </c>
      <c r="F25" s="23">
        <f>SUM(G25:J25)</f>
        <v>30091</v>
      </c>
      <c r="G25" s="24">
        <v>0</v>
      </c>
      <c r="H25" s="24">
        <v>30091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f>SUM(O25+Q25+R25)</f>
        <v>0</v>
      </c>
      <c r="O25" s="24">
        <v>0</v>
      </c>
      <c r="P25" s="24">
        <v>0</v>
      </c>
    </row>
    <row r="26" spans="1:16" ht="12.75">
      <c r="A26" s="25">
        <v>851</v>
      </c>
      <c r="B26" s="42"/>
      <c r="C26" s="18"/>
      <c r="D26" s="30">
        <f>D27</f>
        <v>3096816</v>
      </c>
      <c r="E26" s="30">
        <f aca="true" t="shared" si="7" ref="E26:P26">SUM(E27)</f>
        <v>3096816</v>
      </c>
      <c r="F26" s="30">
        <f t="shared" si="7"/>
        <v>3096816</v>
      </c>
      <c r="G26" s="30">
        <f t="shared" si="7"/>
        <v>0</v>
      </c>
      <c r="H26" s="30">
        <f t="shared" si="7"/>
        <v>3096816</v>
      </c>
      <c r="I26" s="30">
        <f t="shared" si="7"/>
        <v>0</v>
      </c>
      <c r="J26" s="30">
        <f t="shared" si="7"/>
        <v>0</v>
      </c>
      <c r="K26" s="30">
        <f t="shared" si="7"/>
        <v>0</v>
      </c>
      <c r="L26" s="30">
        <f t="shared" si="7"/>
        <v>0</v>
      </c>
      <c r="M26" s="30">
        <f t="shared" si="7"/>
        <v>0</v>
      </c>
      <c r="N26" s="30">
        <f t="shared" si="7"/>
        <v>0</v>
      </c>
      <c r="O26" s="30">
        <f t="shared" si="7"/>
        <v>0</v>
      </c>
      <c r="P26" s="30">
        <f t="shared" si="7"/>
        <v>0</v>
      </c>
    </row>
    <row r="27" spans="1:17" ht="12.75">
      <c r="A27" s="27">
        <v>851</v>
      </c>
      <c r="B27" s="28">
        <v>85156</v>
      </c>
      <c r="C27" s="22">
        <v>2110</v>
      </c>
      <c r="D27" s="24">
        <v>3096816</v>
      </c>
      <c r="E27" s="23">
        <f>SUM(H27)</f>
        <v>3096816</v>
      </c>
      <c r="F27" s="23">
        <f>SUM(H27)</f>
        <v>3096816</v>
      </c>
      <c r="G27" s="24">
        <v>0</v>
      </c>
      <c r="H27" s="24">
        <v>3096816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f>SUM(O27+Q27+R27)</f>
        <v>0</v>
      </c>
      <c r="O27" s="24">
        <v>0</v>
      </c>
      <c r="P27" s="24">
        <v>0</v>
      </c>
      <c r="Q27" s="29"/>
    </row>
    <row r="28" spans="1:17" ht="12.75">
      <c r="A28" s="25">
        <v>852</v>
      </c>
      <c r="B28" s="42"/>
      <c r="C28" s="18"/>
      <c r="D28" s="30">
        <f aca="true" t="shared" si="8" ref="D28:P28">SUM(D29:D30)</f>
        <v>1170166.32</v>
      </c>
      <c r="E28" s="30">
        <f t="shared" si="8"/>
        <v>1170166.3199999998</v>
      </c>
      <c r="F28" s="30">
        <f t="shared" si="8"/>
        <v>1170166.3199999998</v>
      </c>
      <c r="G28" s="30">
        <f t="shared" si="8"/>
        <v>623617.96</v>
      </c>
      <c r="H28" s="30">
        <f t="shared" si="8"/>
        <v>546548.36</v>
      </c>
      <c r="I28" s="30">
        <f t="shared" si="8"/>
        <v>0</v>
      </c>
      <c r="J28" s="30">
        <f t="shared" si="8"/>
        <v>0</v>
      </c>
      <c r="K28" s="30">
        <f t="shared" si="8"/>
        <v>0</v>
      </c>
      <c r="L28" s="30">
        <f t="shared" si="8"/>
        <v>0</v>
      </c>
      <c r="M28" s="30">
        <f t="shared" si="8"/>
        <v>0</v>
      </c>
      <c r="N28" s="30">
        <f t="shared" si="8"/>
        <v>0</v>
      </c>
      <c r="O28" s="30">
        <f t="shared" si="8"/>
        <v>0</v>
      </c>
      <c r="P28" s="30">
        <f t="shared" si="8"/>
        <v>0</v>
      </c>
      <c r="Q28" s="29"/>
    </row>
    <row r="29" spans="1:17" ht="12.75">
      <c r="A29" s="27">
        <v>852</v>
      </c>
      <c r="B29" s="28">
        <v>85203</v>
      </c>
      <c r="C29" s="22">
        <v>2110</v>
      </c>
      <c r="D29" s="24">
        <v>1170166.32</v>
      </c>
      <c r="E29" s="23">
        <f>SUM(F29)</f>
        <v>1170166.3199999998</v>
      </c>
      <c r="F29" s="23">
        <f>SUM(G29:J29)</f>
        <v>1170166.3199999998</v>
      </c>
      <c r="G29" s="24">
        <v>623617.96</v>
      </c>
      <c r="H29" s="24">
        <v>546548.36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f>SUM(O29+Q29+R29)</f>
        <v>0</v>
      </c>
      <c r="O29" s="24">
        <v>0</v>
      </c>
      <c r="P29" s="24">
        <v>0</v>
      </c>
      <c r="Q29" s="29"/>
    </row>
    <row r="30" spans="1:17" ht="12.75">
      <c r="A30" s="27">
        <v>852</v>
      </c>
      <c r="B30" s="28">
        <v>85205</v>
      </c>
      <c r="C30" s="22">
        <v>2110</v>
      </c>
      <c r="D30" s="24">
        <v>0</v>
      </c>
      <c r="E30" s="23">
        <f>SUM(F30)</f>
        <v>0</v>
      </c>
      <c r="F30" s="23">
        <f>SUM(G30:J30)</f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f>SUM(O30+Q30+R30)</f>
        <v>0</v>
      </c>
      <c r="O30" s="24">
        <v>0</v>
      </c>
      <c r="P30" s="24">
        <v>0</v>
      </c>
      <c r="Q30" s="29"/>
    </row>
    <row r="31" spans="1:16" ht="12.75">
      <c r="A31" s="25">
        <v>853</v>
      </c>
      <c r="B31" s="42"/>
      <c r="C31" s="18"/>
      <c r="D31" s="30">
        <f>SUM(D32)</f>
        <v>808234.79</v>
      </c>
      <c r="E31" s="30">
        <f>E32</f>
        <v>808234.79</v>
      </c>
      <c r="F31" s="30">
        <f>F32</f>
        <v>808234.79</v>
      </c>
      <c r="G31" s="30">
        <f>G32</f>
        <v>610158.22</v>
      </c>
      <c r="H31" s="30">
        <f>H32</f>
        <v>197576.57</v>
      </c>
      <c r="I31" s="30">
        <f aca="true" t="shared" si="9" ref="I31:P31">SUM(I32)</f>
        <v>0</v>
      </c>
      <c r="J31" s="30">
        <f t="shared" si="9"/>
        <v>500</v>
      </c>
      <c r="K31" s="30">
        <f t="shared" si="9"/>
        <v>0</v>
      </c>
      <c r="L31" s="30">
        <f t="shared" si="9"/>
        <v>0</v>
      </c>
      <c r="M31" s="30">
        <f t="shared" si="9"/>
        <v>0</v>
      </c>
      <c r="N31" s="30">
        <f t="shared" si="9"/>
        <v>0</v>
      </c>
      <c r="O31" s="30">
        <f t="shared" si="9"/>
        <v>0</v>
      </c>
      <c r="P31" s="30">
        <f t="shared" si="9"/>
        <v>0</v>
      </c>
    </row>
    <row r="32" spans="1:16" ht="12.75">
      <c r="A32" s="27">
        <v>853</v>
      </c>
      <c r="B32" s="28">
        <v>85321</v>
      </c>
      <c r="C32" s="22">
        <v>2110</v>
      </c>
      <c r="D32" s="24">
        <v>808234.79</v>
      </c>
      <c r="E32" s="23">
        <f>SUM(H32+G32+E40+J32)</f>
        <v>808234.79</v>
      </c>
      <c r="F32" s="24">
        <f>SUM(G32:K32)</f>
        <v>808234.79</v>
      </c>
      <c r="G32" s="24">
        <v>610158.22</v>
      </c>
      <c r="H32" s="24">
        <v>197576.57</v>
      </c>
      <c r="I32" s="24">
        <v>0</v>
      </c>
      <c r="J32" s="24">
        <v>500</v>
      </c>
      <c r="K32" s="24">
        <v>0</v>
      </c>
      <c r="L32" s="24">
        <v>0</v>
      </c>
      <c r="M32" s="24">
        <f>SUM(N32+P32+Q32)</f>
        <v>0</v>
      </c>
      <c r="N32" s="24">
        <v>0</v>
      </c>
      <c r="O32" s="24">
        <v>0</v>
      </c>
      <c r="P32" s="24">
        <v>0</v>
      </c>
    </row>
    <row r="33" spans="1:16" ht="12.75">
      <c r="A33" s="25">
        <v>855</v>
      </c>
      <c r="B33" s="42"/>
      <c r="C33" s="18"/>
      <c r="D33" s="30">
        <f aca="true" t="shared" si="10" ref="D33:P33">SUM(D34:D35)</f>
        <v>220798</v>
      </c>
      <c r="E33" s="30">
        <f t="shared" si="10"/>
        <v>220798</v>
      </c>
      <c r="F33" s="30">
        <f t="shared" si="10"/>
        <v>220798</v>
      </c>
      <c r="G33" s="30">
        <f t="shared" si="10"/>
        <v>2170</v>
      </c>
      <c r="H33" s="30">
        <f t="shared" si="10"/>
        <v>37</v>
      </c>
      <c r="I33" s="30">
        <f t="shared" si="10"/>
        <v>0</v>
      </c>
      <c r="J33" s="30">
        <f t="shared" si="10"/>
        <v>218591</v>
      </c>
      <c r="K33" s="30">
        <f t="shared" si="10"/>
        <v>0</v>
      </c>
      <c r="L33" s="30">
        <f t="shared" si="10"/>
        <v>0</v>
      </c>
      <c r="M33" s="30">
        <f t="shared" si="10"/>
        <v>0</v>
      </c>
      <c r="N33" s="30">
        <f t="shared" si="10"/>
        <v>0</v>
      </c>
      <c r="O33" s="30">
        <f t="shared" si="10"/>
        <v>0</v>
      </c>
      <c r="P33" s="30">
        <f t="shared" si="10"/>
        <v>0</v>
      </c>
    </row>
    <row r="34" spans="1:16" ht="12.75">
      <c r="A34" s="27">
        <v>855</v>
      </c>
      <c r="B34" s="28">
        <v>85508</v>
      </c>
      <c r="C34" s="22">
        <v>2160</v>
      </c>
      <c r="D34" s="24">
        <v>83727</v>
      </c>
      <c r="E34" s="23">
        <f>SUM(H34+G34+J34)</f>
        <v>83727</v>
      </c>
      <c r="F34" s="24">
        <f>SUM(G34:K34)</f>
        <v>83727</v>
      </c>
      <c r="G34" s="24">
        <v>800</v>
      </c>
      <c r="H34" s="24">
        <v>37</v>
      </c>
      <c r="I34" s="24">
        <v>0</v>
      </c>
      <c r="J34" s="24">
        <v>82890</v>
      </c>
      <c r="K34" s="24">
        <v>0</v>
      </c>
      <c r="L34" s="24">
        <v>0</v>
      </c>
      <c r="M34" s="24">
        <f>SUM(N34+P34+Q34)</f>
        <v>0</v>
      </c>
      <c r="N34" s="24">
        <v>0</v>
      </c>
      <c r="O34" s="24">
        <v>0</v>
      </c>
      <c r="P34" s="24">
        <v>0</v>
      </c>
    </row>
    <row r="35" spans="1:16" ht="12.75">
      <c r="A35" s="27">
        <v>855</v>
      </c>
      <c r="B35" s="28">
        <v>85510</v>
      </c>
      <c r="C35" s="22">
        <v>2160</v>
      </c>
      <c r="D35" s="24">
        <v>137071</v>
      </c>
      <c r="E35" s="23">
        <f>SUM(H35+G35+J35)</f>
        <v>137071</v>
      </c>
      <c r="F35" s="24">
        <f>SUM(G35:K35)</f>
        <v>137071</v>
      </c>
      <c r="G35" s="24">
        <v>1370</v>
      </c>
      <c r="H35" s="24">
        <v>0</v>
      </c>
      <c r="I35" s="24">
        <v>0</v>
      </c>
      <c r="J35" s="24">
        <v>135701</v>
      </c>
      <c r="K35" s="24">
        <v>0</v>
      </c>
      <c r="L35" s="24">
        <v>0</v>
      </c>
      <c r="M35" s="24">
        <f>SUM(N35+P35+Q35)</f>
        <v>0</v>
      </c>
      <c r="N35" s="24">
        <v>0</v>
      </c>
      <c r="O35" s="24">
        <v>0</v>
      </c>
      <c r="P35" s="24">
        <v>0</v>
      </c>
    </row>
    <row r="36" spans="1:16" ht="15">
      <c r="A36" s="87" t="s">
        <v>48</v>
      </c>
      <c r="B36" s="87"/>
      <c r="C36" s="87"/>
      <c r="D36" s="31">
        <f aca="true" t="shared" si="11" ref="D36:P36">SUM(D9+D11+D13+D15+D18+D20+D22+D24+D26+D28+D31+D33)</f>
        <v>11833252.11</v>
      </c>
      <c r="E36" s="31">
        <f t="shared" si="11"/>
        <v>11833252.11</v>
      </c>
      <c r="F36" s="31">
        <f t="shared" si="11"/>
        <v>11833252.11</v>
      </c>
      <c r="G36" s="31">
        <f t="shared" si="11"/>
        <v>6683624.52</v>
      </c>
      <c r="H36" s="31">
        <f t="shared" si="11"/>
        <v>4674462.590000001</v>
      </c>
      <c r="I36" s="31">
        <f t="shared" si="11"/>
        <v>64020</v>
      </c>
      <c r="J36" s="31">
        <f t="shared" si="11"/>
        <v>411145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 t="shared" si="11"/>
        <v>0</v>
      </c>
      <c r="O36" s="31">
        <f t="shared" si="11"/>
        <v>0</v>
      </c>
      <c r="P36" s="31">
        <f t="shared" si="11"/>
        <v>0</v>
      </c>
    </row>
    <row r="37" ht="12.75">
      <c r="E37" s="13"/>
    </row>
    <row r="39" spans="7:8" ht="12.75">
      <c r="G39" s="32"/>
      <c r="H39" s="32"/>
    </row>
    <row r="40" spans="1:16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4"/>
      <c r="L40" s="34"/>
      <c r="M40" s="34"/>
      <c r="N40" s="34"/>
      <c r="O40" s="34"/>
      <c r="P40" s="34"/>
    </row>
    <row r="46" spans="1:10" ht="12.75">
      <c r="A46" s="10"/>
      <c r="B46" s="10"/>
      <c r="C46" s="10"/>
      <c r="D46" s="10"/>
      <c r="E46" s="10"/>
      <c r="F46" s="10"/>
      <c r="G46" s="10"/>
      <c r="H46" s="10"/>
      <c r="I46" s="10"/>
      <c r="J46" s="32"/>
    </row>
  </sheetData>
  <sheetProtection/>
  <mergeCells count="19">
    <mergeCell ref="A36:C36"/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  <mergeCell ref="M5:P5"/>
    <mergeCell ref="G6:H6"/>
    <mergeCell ref="I6:I7"/>
    <mergeCell ref="J6:J7"/>
    <mergeCell ref="K6:K7"/>
    <mergeCell ref="M6:M7"/>
    <mergeCell ref="O6:O7"/>
    <mergeCell ref="P6:P7"/>
  </mergeCells>
  <printOptions horizontalCentered="1"/>
  <pageMargins left="0.3937007874015748" right="0.3937007874015748" top="1.1067708333333333" bottom="0.7874015748031497" header="0.5118110236220472" footer="0.5118110236220472"/>
  <pageSetup orientation="landscape" paperSize="9" scale="85" r:id="rId1"/>
  <headerFooter alignWithMargins="0">
    <oddHeader>&amp;R&amp;"-,Standardowy"&amp;9Załącznik nr &amp;A
do uchwały Zarządu Powiatu w Opatowie Nr 209.129.2022 
z dnia 19 grudnia 2022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2022-12-16T13:14:51Z</cp:lastPrinted>
  <dcterms:modified xsi:type="dcterms:W3CDTF">2023-02-27T11:43:15Z</dcterms:modified>
  <cp:category/>
  <cp:version/>
  <cp:contentType/>
  <cp:contentStatus/>
</cp:coreProperties>
</file>