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<sst xmlns="http://schemas.openxmlformats.org/spreadsheetml/2006/main" count="282" uniqueCount="140">
  <si>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</si>
  <si>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</si>
  <si>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</si>
  <si>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</si>
  <si>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</si>
  <si>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</si>
  <si>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</si>
  <si>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</si>
  <si>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</si>
  <si>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</si>
  <si>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</si>
  <si>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</si>
  <si>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</si>
  <si>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</si>
  <si>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</si>
  <si>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</si>
  <si>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</si>
  <si>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</si>
  <si>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</si>
  <si>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</si>
  <si>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</si>
  <si>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</si>
  <si>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</si>
  <si>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</si>
  <si>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</si>
  <si>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</si>
  <si>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</si>
  <si>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</si>
  <si>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</si>
  <si>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</si>
  <si>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</si>
  <si>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</si>
  <si>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</si>
  <si>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</si>
  <si>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</si>
  <si>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</si>
  <si>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</si>
  <si>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</si>
  <si>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</si>
  <si>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</si>
  <si>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</si>
  <si>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</si>
  <si>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</si>
  <si>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</si>
  <si>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</si>
  <si>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</si>
  <si>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</si>
  <si>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§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</si>
  <si>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</si>
  <si>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</si>
  <si>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</si>
  <si>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</si>
  <si>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</si>
  <si>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</si>
  <si>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</si>
  <si>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</si>
  <si>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</si>
  <si>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</si>
  <si>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</si>
  <si>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Dotacje ogółem</t>
  </si>
  <si>
    <t>w  złotych</t>
  </si>
  <si>
    <t>Wydatki
na 2022 r.</t>
  </si>
  <si>
    <t>Zmiany w planie wydatków budżetowych w 2022 roku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</si>
  <si>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</si>
  <si>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</si>
  <si>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</si>
  <si>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</si>
  <si>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</si>
  <si>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</si>
  <si>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</si>
  <si>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</si>
  <si>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</si>
  <si>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</si>
  <si>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</si>
  <si>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w złotych</t>
  </si>
  <si>
    <t>852</t>
  </si>
  <si>
    <t>Pomoc społeczna</t>
  </si>
  <si>
    <t>Dochody budżetu powiatu na 2022 rok</t>
  </si>
  <si>
    <t>Dochody i wydatki związane z realizacją zadań z zakresu administracji rządowej i innych zadań zleconych odrębnymi ustawami w 2022 r.</t>
  </si>
  <si>
    <t>710</t>
  </si>
  <si>
    <t>Działalność usługowa</t>
  </si>
  <si>
    <t>2130</t>
  </si>
  <si>
    <t>Dotacja celowa otrzymana z budżetu państwa na realizację bieżących zadań własnych powiatu</t>
  </si>
  <si>
    <t>2 654 450,00</t>
  </si>
  <si>
    <t>71015</t>
  </si>
  <si>
    <t>Nadzór budowlany</t>
  </si>
  <si>
    <t>Realizacja zadań w ramach nieodpłatnej pomocy prawnej</t>
  </si>
  <si>
    <t>Organizacja pożytku publicznego</t>
  </si>
  <si>
    <t>1.</t>
  </si>
  <si>
    <t>II. Dotacje dla jednostek spoza sektora finansów publicznych</t>
  </si>
  <si>
    <t>Dofinansowanie utrzymania biblioteki</t>
  </si>
  <si>
    <t>Urząd Miasta i Gminy w Opatowie</t>
  </si>
  <si>
    <t>4.</t>
  </si>
  <si>
    <t xml:space="preserve">Zwrot kosztów utrzymania dzieci </t>
  </si>
  <si>
    <t>Powiaty, w których przebywają dzieci w rodzinach zastępczych</t>
  </si>
  <si>
    <t>3.</t>
  </si>
  <si>
    <t>Rehabilitacja zawodowa i społeczna osób niepełnosprawnych</t>
  </si>
  <si>
    <t>Powiat Ostrowiec Św. (WTZ Miłkowska Karczma)</t>
  </si>
  <si>
    <t>2.</t>
  </si>
  <si>
    <t>Powiat Sandomierz (WTZ Piotrowice i Śmiechowice)</t>
  </si>
  <si>
    <t>I. Dotacje dla jednostek sektora finansów publicznych</t>
  </si>
  <si>
    <t>Kwota dotacji</t>
  </si>
  <si>
    <t>Zakres</t>
  </si>
  <si>
    <t>Nazwa jednostki otrzymującej dotacje</t>
  </si>
  <si>
    <t>Lp.</t>
  </si>
  <si>
    <t>Dotacje celowe w 2022 roku</t>
  </si>
  <si>
    <t>27 547 502,32</t>
  </si>
  <si>
    <t>54 210,00</t>
  </si>
  <si>
    <t>27 601 712,32</t>
  </si>
  <si>
    <t>85295</t>
  </si>
  <si>
    <t>Pozostała działalność</t>
  </si>
  <si>
    <t>126 225,00</t>
  </si>
  <si>
    <t>180 435,00</t>
  </si>
  <si>
    <t>62 208,00</t>
  </si>
  <si>
    <t>116 418,00</t>
  </si>
  <si>
    <t>119 367 130,11</t>
  </si>
  <si>
    <t>119 421 340,11</t>
  </si>
  <si>
    <t>284 295,00</t>
  </si>
  <si>
    <t>5 474 913,00</t>
  </si>
  <si>
    <t>2 370 155,00</t>
  </si>
  <si>
    <t>124 842 043,11</t>
  </si>
  <si>
    <t>124 896 253,11</t>
  </si>
  <si>
    <t>801</t>
  </si>
  <si>
    <t>Oświata i wychowanie</t>
  </si>
  <si>
    <t>80115</t>
  </si>
  <si>
    <t>Technika</t>
  </si>
  <si>
    <t>85203</t>
  </si>
  <si>
    <t>Ośrodki wsparcia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</si>
  <si>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</si>
  <si>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</si>
  <si>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</si>
  <si>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</si>
  <si>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</si>
  <si>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</si>
  <si>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854</t>
  </si>
  <si>
    <t>Edukacyjna opieka wychowawcza</t>
  </si>
  <si>
    <t>85403</t>
  </si>
  <si>
    <t>Specjalne ośrodki szkolno-wychowawcze</t>
  </si>
  <si>
    <t>Załącznik Nr 1                                                                                                          do uchwały Zarządu Powiatu w Opatowie Nr 208.126.2022                                                     z dnia 15 grudnia 2022 r.</t>
  </si>
  <si>
    <t>Załącznik Nr 2                                                                                                                                        do uchwały Zarządu Powiatu w Opatowie Nr 208.126.2022                                                                             z dnia 15 grudnia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</si>
</sst>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</numFmts>
  <fonts count="8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6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4"/>
      <name val="Calibri"/>
      <family val="2"/>
    </font>
    <font>
      <sz val="10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sz val="5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indexed="53"/>
      <name val="Calibri"/>
      <family val="2"/>
    </font>
    <font>
      <b/>
      <sz val="7"/>
      <name val="Calibri"/>
      <family val="2"/>
    </font>
    <font>
      <sz val="5"/>
      <color indexed="8"/>
      <name val="Arial"/>
      <family val="2"/>
    </font>
    <font>
      <sz val="10"/>
      <color indexed="53"/>
      <name val="Arial CE"/>
      <family val="0"/>
    </font>
    <font>
      <b/>
      <sz val="6"/>
      <color indexed="8"/>
      <name val="Arial"/>
      <family val="2"/>
    </font>
    <font>
      <sz val="9"/>
      <name val="Calibri"/>
      <family val="2"/>
    </font>
    <font>
      <b/>
      <sz val="11"/>
      <name val="Calibri"/>
      <family val="2"/>
    </font>
    <font>
      <b/>
      <sz val="5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7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sz val="10"/>
      <color rgb="FFFF0000"/>
      <name val="Arial CE"/>
      <family val="0"/>
    </font>
    <font>
      <b/>
      <sz val="6"/>
      <color rgb="FF000000"/>
      <name val="Arial"/>
      <family val="2"/>
    </font>
    <font>
      <b/>
      <sz val="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5" fillId="32" borderId="0" applyNumberFormat="0" applyBorder="0" applyAlignment="0" applyProtection="0"/>
  </cellStyleXfs>
  <cellXfs count="12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49" applyNumberFormat="1" applyFont="1" applyFill="1" applyBorder="1" applyAlignment="1" applyProtection="1">
      <alignment horizontal="left"/>
      <protection locked="0"/>
    </xf>
    <xf numFmtId="0" fontId="6" fillId="0" borderId="0" xfId="49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8" fillId="34" borderId="0" xfId="49" applyNumberFormat="1" applyFont="1" applyFill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/>
      <protection locked="0"/>
    </xf>
    <xf numFmtId="49" fontId="5" fillId="34" borderId="0" xfId="49" applyNumberFormat="1" applyFont="1" applyFill="1" applyAlignment="1" applyProtection="1">
      <alignment horizontal="center" vertical="center" wrapText="1"/>
      <protection locked="0"/>
    </xf>
    <xf numFmtId="0" fontId="39" fillId="0" borderId="0" xfId="50" applyFont="1" applyAlignment="1">
      <alignment vertical="center" wrapText="1"/>
      <protection/>
    </xf>
    <xf numFmtId="0" fontId="40" fillId="0" borderId="0" xfId="50" applyFont="1">
      <alignment/>
      <protection/>
    </xf>
    <xf numFmtId="0" fontId="41" fillId="0" borderId="0" xfId="50" applyFont="1" applyAlignment="1">
      <alignment horizontal="center" vertical="center"/>
      <protection/>
    </xf>
    <xf numFmtId="0" fontId="40" fillId="0" borderId="0" xfId="50" applyFont="1" applyAlignment="1">
      <alignment vertical="center"/>
      <protection/>
    </xf>
    <xf numFmtId="0" fontId="40" fillId="0" borderId="0" xfId="50" applyFont="1" applyAlignment="1">
      <alignment horizontal="center" vertical="center"/>
      <protection/>
    </xf>
    <xf numFmtId="0" fontId="42" fillId="0" borderId="0" xfId="50" applyFont="1" applyAlignment="1">
      <alignment horizontal="center"/>
      <protection/>
    </xf>
    <xf numFmtId="0" fontId="43" fillId="0" borderId="11" xfId="50" applyFont="1" applyBorder="1" applyAlignment="1">
      <alignment horizontal="center" vertical="center" wrapText="1"/>
      <protection/>
    </xf>
    <xf numFmtId="49" fontId="44" fillId="35" borderId="12" xfId="50" applyNumberFormat="1" applyFont="1" applyFill="1" applyBorder="1" applyAlignment="1">
      <alignment horizontal="center" vertical="center" wrapText="1"/>
      <protection/>
    </xf>
    <xf numFmtId="49" fontId="45" fillId="35" borderId="12" xfId="50" applyNumberFormat="1" applyFont="1" applyFill="1" applyBorder="1" applyAlignment="1">
      <alignment horizontal="center" vertical="center" wrapText="1"/>
      <protection/>
    </xf>
    <xf numFmtId="0" fontId="46" fillId="35" borderId="12" xfId="50" applyFont="1" applyFill="1" applyBorder="1" applyAlignment="1">
      <alignment horizontal="center" vertical="center"/>
      <protection/>
    </xf>
    <xf numFmtId="170" fontId="46" fillId="35" borderId="12" xfId="50" applyNumberFormat="1" applyFont="1" applyFill="1" applyBorder="1" applyAlignment="1">
      <alignment vertical="center" wrapText="1"/>
      <protection/>
    </xf>
    <xf numFmtId="49" fontId="40" fillId="35" borderId="12" xfId="50" applyNumberFormat="1" applyFont="1" applyFill="1" applyBorder="1" applyAlignment="1">
      <alignment horizontal="center" vertical="center" wrapText="1"/>
      <protection/>
    </xf>
    <xf numFmtId="49" fontId="47" fillId="35" borderId="12" xfId="50" applyNumberFormat="1" applyFont="1" applyFill="1" applyBorder="1" applyAlignment="1">
      <alignment horizontal="center" vertical="center" wrapText="1"/>
      <protection/>
    </xf>
    <xf numFmtId="0" fontId="47" fillId="35" borderId="12" xfId="50" applyFont="1" applyFill="1" applyBorder="1" applyAlignment="1">
      <alignment horizontal="center" vertical="center"/>
      <protection/>
    </xf>
    <xf numFmtId="170" fontId="47" fillId="35" borderId="12" xfId="50" applyNumberFormat="1" applyFont="1" applyFill="1" applyBorder="1" applyAlignment="1">
      <alignment vertical="center" wrapText="1"/>
      <protection/>
    </xf>
    <xf numFmtId="170" fontId="47" fillId="35" borderId="12" xfId="50" applyNumberFormat="1" applyFont="1" applyFill="1" applyBorder="1" applyAlignment="1">
      <alignment vertical="center"/>
      <protection/>
    </xf>
    <xf numFmtId="0" fontId="44" fillId="35" borderId="12" xfId="50" applyFont="1" applyFill="1" applyBorder="1" applyAlignment="1">
      <alignment horizontal="center" vertical="center" wrapText="1"/>
      <protection/>
    </xf>
    <xf numFmtId="0" fontId="45" fillId="35" borderId="12" xfId="50" applyFont="1" applyFill="1" applyBorder="1" applyAlignment="1">
      <alignment horizontal="center" vertical="center" wrapText="1"/>
      <protection/>
    </xf>
    <xf numFmtId="0" fontId="40" fillId="35" borderId="12" xfId="50" applyFont="1" applyFill="1" applyBorder="1" applyAlignment="1">
      <alignment horizontal="center" vertical="center" wrapText="1"/>
      <protection/>
    </xf>
    <xf numFmtId="0" fontId="47" fillId="35" borderId="12" xfId="50" applyFont="1" applyFill="1" applyBorder="1" applyAlignment="1">
      <alignment horizontal="center" vertical="center" wrapText="1"/>
      <protection/>
    </xf>
    <xf numFmtId="164" fontId="47" fillId="0" borderId="0" xfId="50" applyNumberFormat="1" applyFont="1">
      <alignment/>
      <protection/>
    </xf>
    <xf numFmtId="170" fontId="46" fillId="35" borderId="12" xfId="50" applyNumberFormat="1" applyFont="1" applyFill="1" applyBorder="1" applyAlignment="1">
      <alignment vertical="center"/>
      <protection/>
    </xf>
    <xf numFmtId="170" fontId="46" fillId="0" borderId="12" xfId="50" applyNumberFormat="1" applyFont="1" applyBorder="1" applyAlignment="1">
      <alignment vertical="center"/>
      <protection/>
    </xf>
    <xf numFmtId="164" fontId="40" fillId="0" borderId="0" xfId="50" applyNumberFormat="1" applyFont="1" applyAlignment="1">
      <alignment vertical="center"/>
      <protection/>
    </xf>
    <xf numFmtId="0" fontId="76" fillId="0" borderId="0" xfId="50" applyFont="1" applyAlignment="1">
      <alignment vertical="center"/>
      <protection/>
    </xf>
    <xf numFmtId="0" fontId="76" fillId="0" borderId="0" xfId="50" applyFont="1">
      <alignment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6" fillId="35" borderId="12" xfId="50" applyFont="1" applyFill="1" applyBorder="1" applyAlignment="1">
      <alignment horizontal="center" vertical="center" wrapText="1"/>
      <protection/>
    </xf>
    <xf numFmtId="49" fontId="46" fillId="35" borderId="12" xfId="50" applyNumberFormat="1" applyFont="1" applyFill="1" applyBorder="1" applyAlignment="1">
      <alignment horizontal="center" vertical="center" wrapText="1"/>
      <protection/>
    </xf>
    <xf numFmtId="0" fontId="49" fillId="0" borderId="14" xfId="50" applyFont="1" applyBorder="1" applyAlignment="1">
      <alignment horizontal="center" vertical="center" wrapText="1"/>
      <protection/>
    </xf>
    <xf numFmtId="0" fontId="49" fillId="0" borderId="15" xfId="50" applyFont="1" applyBorder="1" applyAlignment="1">
      <alignment horizontal="center" vertical="center" wrapText="1"/>
      <protection/>
    </xf>
    <xf numFmtId="0" fontId="49" fillId="0" borderId="12" xfId="50" applyFont="1" applyBorder="1" applyAlignment="1">
      <alignment horizontal="center" vertical="center" wrapText="1"/>
      <protection/>
    </xf>
    <xf numFmtId="0" fontId="77" fillId="36" borderId="16" xfId="0" applyFont="1" applyFill="1" applyBorder="1" applyAlignment="1">
      <alignment horizontal="center" vertical="center" wrapText="1"/>
    </xf>
    <xf numFmtId="0" fontId="78" fillId="36" borderId="16" xfId="0" applyFont="1" applyFill="1" applyBorder="1" applyAlignment="1">
      <alignment horizontal="center" vertical="center" wrapText="1"/>
    </xf>
    <xf numFmtId="0" fontId="4" fillId="0" borderId="0" xfId="50">
      <alignment/>
      <protection/>
    </xf>
    <xf numFmtId="164" fontId="13" fillId="0" borderId="12" xfId="50" applyNumberFormat="1" applyFont="1" applyBorder="1" applyAlignment="1">
      <alignment horizontal="right" vertical="center" wrapText="1"/>
      <protection/>
    </xf>
    <xf numFmtId="0" fontId="4" fillId="0" borderId="12" xfId="50" applyBorder="1" applyAlignment="1">
      <alignment vertical="center"/>
      <protection/>
    </xf>
    <xf numFmtId="164" fontId="4" fillId="0" borderId="12" xfId="50" applyNumberFormat="1" applyBorder="1" applyAlignment="1">
      <alignment horizontal="right" vertical="center" wrapText="1"/>
      <protection/>
    </xf>
    <xf numFmtId="0" fontId="4" fillId="0" borderId="12" xfId="50" applyBorder="1" applyAlignment="1">
      <alignment horizontal="left" vertical="center" wrapText="1"/>
      <protection/>
    </xf>
    <xf numFmtId="0" fontId="4" fillId="0" borderId="12" xfId="50" applyBorder="1" applyAlignment="1">
      <alignment horizontal="center" vertical="center" wrapText="1"/>
      <protection/>
    </xf>
    <xf numFmtId="3" fontId="13" fillId="0" borderId="17" xfId="50" applyNumberFormat="1" applyFont="1" applyBorder="1" applyAlignment="1">
      <alignment horizontal="right" vertical="center" wrapText="1"/>
      <protection/>
    </xf>
    <xf numFmtId="164" fontId="4" fillId="0" borderId="12" xfId="50" applyNumberFormat="1" applyFont="1" applyBorder="1" applyAlignment="1">
      <alignment horizontal="right" vertical="center" wrapText="1"/>
      <protection/>
    </xf>
    <xf numFmtId="0" fontId="4" fillId="0" borderId="12" xfId="50" applyFont="1" applyBorder="1" applyAlignment="1">
      <alignment horizontal="left" vertical="center" wrapText="1"/>
      <protection/>
    </xf>
    <xf numFmtId="0" fontId="4" fillId="0" borderId="12" xfId="50" applyFont="1" applyBorder="1" applyAlignment="1">
      <alignment horizontal="center" vertical="center" wrapText="1"/>
      <protection/>
    </xf>
    <xf numFmtId="164" fontId="4" fillId="35" borderId="12" xfId="50" applyNumberFormat="1" applyFont="1" applyFill="1" applyBorder="1" applyAlignment="1">
      <alignment horizontal="right" vertical="center" wrapText="1"/>
      <protection/>
    </xf>
    <xf numFmtId="0" fontId="4" fillId="35" borderId="12" xfId="50" applyFont="1" applyFill="1" applyBorder="1" applyAlignment="1">
      <alignment horizontal="left" vertical="center" wrapText="1"/>
      <protection/>
    </xf>
    <xf numFmtId="0" fontId="4" fillId="35" borderId="12" xfId="50" applyFont="1" applyFill="1" applyBorder="1" applyAlignment="1">
      <alignment horizontal="center" vertical="center" wrapText="1"/>
      <protection/>
    </xf>
    <xf numFmtId="3" fontId="15" fillId="35" borderId="12" xfId="50" applyNumberFormat="1" applyFont="1" applyFill="1" applyBorder="1" applyAlignment="1">
      <alignment vertical="center"/>
      <protection/>
    </xf>
    <xf numFmtId="0" fontId="15" fillId="35" borderId="12" xfId="50" applyFont="1" applyFill="1" applyBorder="1" applyAlignment="1">
      <alignment horizontal="left" vertical="center" wrapText="1"/>
      <protection/>
    </xf>
    <xf numFmtId="0" fontId="15" fillId="35" borderId="12" xfId="50" applyFont="1" applyFill="1" applyBorder="1" applyAlignment="1">
      <alignment horizontal="center" vertical="center"/>
      <protection/>
    </xf>
    <xf numFmtId="164" fontId="16" fillId="0" borderId="17" xfId="50" applyNumberFormat="1" applyFont="1" applyBorder="1" applyAlignment="1">
      <alignment horizontal="right" vertical="center" wrapText="1"/>
      <protection/>
    </xf>
    <xf numFmtId="0" fontId="18" fillId="0" borderId="12" xfId="50" applyFont="1" applyBorder="1" applyAlignment="1">
      <alignment horizontal="center" vertical="center"/>
      <protection/>
    </xf>
    <xf numFmtId="0" fontId="19" fillId="0" borderId="12" xfId="50" applyFont="1" applyBorder="1" applyAlignment="1">
      <alignment horizontal="center" vertical="center" wrapText="1"/>
      <protection/>
    </xf>
    <xf numFmtId="0" fontId="19" fillId="0" borderId="12" xfId="50" applyFont="1" applyBorder="1" applyAlignment="1">
      <alignment horizontal="center" vertical="center"/>
      <protection/>
    </xf>
    <xf numFmtId="0" fontId="20" fillId="0" borderId="0" xfId="50" applyFont="1" applyAlignment="1">
      <alignment horizontal="right" vertical="center"/>
      <protection/>
    </xf>
    <xf numFmtId="0" fontId="4" fillId="0" borderId="0" xfId="50" applyAlignment="1">
      <alignment vertical="center"/>
      <protection/>
    </xf>
    <xf numFmtId="0" fontId="79" fillId="0" borderId="0" xfId="50" applyFont="1">
      <alignment/>
      <protection/>
    </xf>
    <xf numFmtId="39" fontId="78" fillId="36" borderId="16" xfId="0" applyNumberFormat="1" applyFont="1" applyFill="1" applyBorder="1" applyAlignment="1">
      <alignment horizontal="right" vertical="center" wrapText="1"/>
    </xf>
    <xf numFmtId="39" fontId="80" fillId="36" borderId="16" xfId="0" applyNumberFormat="1" applyFont="1" applyFill="1" applyBorder="1" applyAlignment="1">
      <alignment horizontal="right" vertical="center" wrapText="1"/>
    </xf>
    <xf numFmtId="0" fontId="12" fillId="36" borderId="0" xfId="0" applyFont="1" applyFill="1" applyAlignment="1">
      <alignment horizontal="right" vertical="top" wrapText="1"/>
    </xf>
    <xf numFmtId="49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3" fillId="0" borderId="0" xfId="49" applyNumberFormat="1" applyFont="1" applyFill="1" applyBorder="1" applyAlignment="1" applyProtection="1">
      <alignment horizontal="right" wrapText="1"/>
      <protection locked="0"/>
    </xf>
    <xf numFmtId="0" fontId="54" fillId="0" borderId="0" xfId="49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 horizontal="left"/>
      <protection locked="0"/>
    </xf>
    <xf numFmtId="49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1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77" fillId="36" borderId="16" xfId="0" applyFont="1" applyFill="1" applyBorder="1" applyAlignment="1">
      <alignment horizontal="center" vertical="center" wrapText="1"/>
    </xf>
    <xf numFmtId="0" fontId="78" fillId="36" borderId="16" xfId="0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 applyProtection="1">
      <alignment horizontal="right" wrapText="1"/>
      <protection locked="0"/>
    </xf>
    <xf numFmtId="0" fontId="57" fillId="0" borderId="0" xfId="0" applyNumberFormat="1" applyFont="1" applyFill="1" applyBorder="1" applyAlignment="1" applyProtection="1">
      <alignment horizontal="center"/>
      <protection locked="0"/>
    </xf>
    <xf numFmtId="39" fontId="78" fillId="36" borderId="16" xfId="0" applyNumberFormat="1" applyFont="1" applyFill="1" applyBorder="1" applyAlignment="1">
      <alignment horizontal="right" vertical="center" wrapText="1"/>
    </xf>
    <xf numFmtId="0" fontId="77" fillId="36" borderId="16" xfId="0" applyFont="1" applyFill="1" applyBorder="1" applyAlignment="1">
      <alignment horizontal="left" vertical="center" wrapText="1"/>
    </xf>
    <xf numFmtId="39" fontId="80" fillId="36" borderId="16" xfId="0" applyNumberFormat="1" applyFont="1" applyFill="1" applyBorder="1" applyAlignment="1">
      <alignment horizontal="right" vertical="center" wrapText="1"/>
    </xf>
    <xf numFmtId="0" fontId="81" fillId="36" borderId="16" xfId="0" applyFont="1" applyFill="1" applyBorder="1" applyAlignment="1">
      <alignment horizontal="center" vertical="center" wrapText="1"/>
    </xf>
    <xf numFmtId="0" fontId="49" fillId="0" borderId="17" xfId="50" applyFont="1" applyBorder="1" applyAlignment="1">
      <alignment horizontal="center" vertical="center" wrapText="1"/>
      <protection/>
    </xf>
    <xf numFmtId="0" fontId="49" fillId="0" borderId="11" xfId="50" applyFont="1" applyBorder="1" applyAlignment="1">
      <alignment horizontal="center" vertical="center" wrapText="1"/>
      <protection/>
    </xf>
    <xf numFmtId="0" fontId="49" fillId="0" borderId="14" xfId="50" applyFont="1" applyBorder="1" applyAlignment="1">
      <alignment horizontal="center" vertical="center" wrapText="1"/>
      <protection/>
    </xf>
    <xf numFmtId="0" fontId="58" fillId="0" borderId="19" xfId="50" applyFont="1" applyBorder="1" applyAlignment="1">
      <alignment horizontal="center" vertical="center"/>
      <protection/>
    </xf>
    <xf numFmtId="0" fontId="58" fillId="0" borderId="20" xfId="50" applyFont="1" applyBorder="1" applyAlignment="1">
      <alignment horizontal="center" vertical="center"/>
      <protection/>
    </xf>
    <xf numFmtId="0" fontId="58" fillId="0" borderId="15" xfId="50" applyFont="1" applyBorder="1" applyAlignment="1">
      <alignment horizontal="center" vertical="center"/>
      <protection/>
    </xf>
    <xf numFmtId="0" fontId="49" fillId="0" borderId="19" xfId="50" applyFont="1" applyBorder="1" applyAlignment="1">
      <alignment horizontal="center" vertical="center" wrapText="1"/>
      <protection/>
    </xf>
    <xf numFmtId="0" fontId="49" fillId="0" borderId="15" xfId="50" applyFont="1" applyBorder="1" applyAlignment="1">
      <alignment horizontal="center" vertical="center" wrapText="1"/>
      <protection/>
    </xf>
    <xf numFmtId="0" fontId="49" fillId="0" borderId="12" xfId="50" applyFont="1" applyBorder="1" applyAlignment="1">
      <alignment horizontal="center" vertical="center" wrapText="1"/>
      <protection/>
    </xf>
    <xf numFmtId="0" fontId="54" fillId="0" borderId="12" xfId="50" applyFont="1" applyBorder="1" applyAlignment="1">
      <alignment horizontal="center" vertical="center"/>
      <protection/>
    </xf>
    <xf numFmtId="0" fontId="54" fillId="0" borderId="0" xfId="50" applyFont="1" applyAlignment="1">
      <alignment horizontal="center" vertical="center" wrapText="1"/>
      <protection/>
    </xf>
    <xf numFmtId="0" fontId="46" fillId="0" borderId="17" xfId="50" applyFont="1" applyBorder="1" applyAlignment="1">
      <alignment horizontal="center" vertical="center" wrapText="1"/>
      <protection/>
    </xf>
    <xf numFmtId="0" fontId="46" fillId="0" borderId="11" xfId="50" applyFont="1" applyBorder="1" applyAlignment="1">
      <alignment horizontal="center" vertical="center" wrapText="1"/>
      <protection/>
    </xf>
    <xf numFmtId="0" fontId="46" fillId="0" borderId="14" xfId="50" applyFont="1" applyBorder="1" applyAlignment="1">
      <alignment horizontal="center" vertical="center" wrapText="1"/>
      <protection/>
    </xf>
    <xf numFmtId="0" fontId="49" fillId="0" borderId="20" xfId="50" applyFont="1" applyBorder="1" applyAlignment="1">
      <alignment horizontal="center" vertical="center" wrapText="1"/>
      <protection/>
    </xf>
    <xf numFmtId="0" fontId="21" fillId="0" borderId="0" xfId="50" applyFont="1" applyAlignment="1">
      <alignment horizontal="center" vertical="center" wrapText="1"/>
      <protection/>
    </xf>
    <xf numFmtId="0" fontId="13" fillId="0" borderId="19" xfId="50" applyFont="1" applyBorder="1" applyAlignment="1">
      <alignment horizontal="center" vertical="center"/>
      <protection/>
    </xf>
    <xf numFmtId="0" fontId="13" fillId="0" borderId="20" xfId="50" applyFont="1" applyBorder="1" applyAlignment="1">
      <alignment horizontal="center" vertical="center"/>
      <protection/>
    </xf>
    <xf numFmtId="0" fontId="13" fillId="0" borderId="15" xfId="50" applyFont="1" applyBorder="1" applyAlignment="1">
      <alignment horizontal="center" vertical="center"/>
      <protection/>
    </xf>
    <xf numFmtId="0" fontId="17" fillId="0" borderId="19" xfId="50" applyFont="1" applyBorder="1" applyAlignment="1">
      <alignment horizontal="left" vertical="center"/>
      <protection/>
    </xf>
    <xf numFmtId="0" fontId="17" fillId="0" borderId="20" xfId="50" applyFont="1" applyBorder="1" applyAlignment="1">
      <alignment horizontal="left" vertical="center"/>
      <protection/>
    </xf>
    <xf numFmtId="0" fontId="17" fillId="0" borderId="15" xfId="50" applyFont="1" applyBorder="1" applyAlignment="1">
      <alignment horizontal="left" vertical="center"/>
      <protection/>
    </xf>
    <xf numFmtId="0" fontId="14" fillId="0" borderId="19" xfId="50" applyFont="1" applyBorder="1" applyAlignment="1">
      <alignment horizontal="left" vertical="center"/>
      <protection/>
    </xf>
    <xf numFmtId="0" fontId="14" fillId="0" borderId="20" xfId="50" applyFont="1" applyBorder="1" applyAlignment="1">
      <alignment horizontal="left" vertical="center"/>
      <protection/>
    </xf>
    <xf numFmtId="0" fontId="14" fillId="0" borderId="15" xfId="50" applyFont="1" applyBorder="1" applyAlignment="1">
      <alignment horizontal="left" vertical="center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57</xdr:row>
      <xdr:rowOff>0</xdr:rowOff>
    </xdr:from>
    <xdr:to>
      <xdr:col>8</xdr:col>
      <xdr:colOff>476250</xdr:colOff>
      <xdr:row>57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250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476250</xdr:colOff>
      <xdr:row>57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99250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22</xdr:col>
      <xdr:colOff>66675</xdr:colOff>
      <xdr:row>57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0150" y="9925050"/>
          <a:ext cx="4381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476250</xdr:colOff>
      <xdr:row>60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0" y="104108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476250</xdr:colOff>
      <xdr:row>60</xdr:row>
      <xdr:rowOff>104775</xdr:rowOff>
    </xdr:to>
    <xdr:pic>
      <xdr:nvPicPr>
        <xdr:cNvPr id="5" name="Obraz 5" descr="image5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104108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22</xdr:col>
      <xdr:colOff>66675</xdr:colOff>
      <xdr:row>60</xdr:row>
      <xdr:rowOff>104775</xdr:rowOff>
    </xdr:to>
    <xdr:pic>
      <xdr:nvPicPr>
        <xdr:cNvPr id="6" name="Obraz 6" descr="image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0150" y="10410825"/>
          <a:ext cx="4381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showGridLines="0" tabSelected="1" zoomScalePageLayoutView="0" workbookViewId="0" topLeftCell="A1">
      <selection activeCell="W15" sqref="W15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85" t="s">
        <v>138</v>
      </c>
      <c r="L1" s="85"/>
      <c r="M1" s="85"/>
      <c r="N1" s="85"/>
      <c r="O1" s="85"/>
      <c r="P1" s="85"/>
      <c r="Q1" s="6"/>
    </row>
    <row r="2" spans="1:17" ht="25.5" customHeight="1">
      <c r="A2" s="86" t="s">
        <v>77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6"/>
    </row>
    <row r="3" spans="1:17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74</v>
      </c>
      <c r="O3" s="88"/>
      <c r="P3" s="88"/>
      <c r="Q3" s="6"/>
    </row>
    <row r="4" spans="1:17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</row>
    <row r="5" spans="1:17" ht="34.5" customHeight="1">
      <c r="A5" s="4"/>
      <c r="B5" s="5" t="s">
        <v>0</v>
      </c>
      <c r="C5" s="5" t="s">
        <v>1</v>
      </c>
      <c r="D5" s="87" t="s">
        <v>47</v>
      </c>
      <c r="E5" s="87"/>
      <c r="F5" s="87" t="s">
        <v>2</v>
      </c>
      <c r="G5" s="87"/>
      <c r="H5" s="87"/>
      <c r="I5" s="87" t="s">
        <v>73</v>
      </c>
      <c r="J5" s="87"/>
      <c r="K5" s="5" t="s">
        <v>72</v>
      </c>
      <c r="L5" s="5" t="s">
        <v>71</v>
      </c>
      <c r="M5" s="87" t="s">
        <v>70</v>
      </c>
      <c r="N5" s="87"/>
      <c r="O5" s="87"/>
      <c r="P5" s="87"/>
      <c r="Q5" s="87"/>
    </row>
    <row r="6" spans="1:17" ht="11.25" customHeight="1">
      <c r="A6" s="4"/>
      <c r="B6" s="35" t="s">
        <v>26</v>
      </c>
      <c r="C6" s="35" t="s">
        <v>25</v>
      </c>
      <c r="D6" s="81" t="s">
        <v>24</v>
      </c>
      <c r="E6" s="81"/>
      <c r="F6" s="81" t="s">
        <v>23</v>
      </c>
      <c r="G6" s="81"/>
      <c r="H6" s="81"/>
      <c r="I6" s="81" t="s">
        <v>22</v>
      </c>
      <c r="J6" s="81"/>
      <c r="K6" s="35" t="s">
        <v>21</v>
      </c>
      <c r="L6" s="35" t="s">
        <v>20</v>
      </c>
      <c r="M6" s="81" t="s">
        <v>19</v>
      </c>
      <c r="N6" s="81"/>
      <c r="O6" s="81"/>
      <c r="P6" s="81"/>
      <c r="Q6" s="81"/>
    </row>
    <row r="7" spans="1:17" ht="18.75" customHeight="1">
      <c r="A7" s="4"/>
      <c r="B7" s="79" t="s">
        <v>69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ht="21.75" customHeight="1">
      <c r="A8" s="4"/>
      <c r="B8" s="35" t="s">
        <v>75</v>
      </c>
      <c r="C8" s="36"/>
      <c r="D8" s="80"/>
      <c r="E8" s="80"/>
      <c r="F8" s="82" t="s">
        <v>76</v>
      </c>
      <c r="G8" s="82"/>
      <c r="H8" s="82"/>
      <c r="I8" s="84" t="s">
        <v>106</v>
      </c>
      <c r="J8" s="84"/>
      <c r="K8" s="37" t="s">
        <v>64</v>
      </c>
      <c r="L8" s="37" t="s">
        <v>107</v>
      </c>
      <c r="M8" s="84" t="s">
        <v>108</v>
      </c>
      <c r="N8" s="84"/>
      <c r="O8" s="84"/>
      <c r="P8" s="84"/>
      <c r="Q8" s="84"/>
    </row>
    <row r="9" spans="1:17" ht="29.25" customHeight="1">
      <c r="A9" s="4"/>
      <c r="B9" s="5"/>
      <c r="C9" s="36"/>
      <c r="D9" s="80"/>
      <c r="E9" s="80"/>
      <c r="F9" s="82" t="s">
        <v>65</v>
      </c>
      <c r="G9" s="82"/>
      <c r="H9" s="82"/>
      <c r="I9" s="84" t="s">
        <v>64</v>
      </c>
      <c r="J9" s="84"/>
      <c r="K9" s="37" t="s">
        <v>64</v>
      </c>
      <c r="L9" s="37" t="s">
        <v>64</v>
      </c>
      <c r="M9" s="84" t="s">
        <v>64</v>
      </c>
      <c r="N9" s="84"/>
      <c r="O9" s="84"/>
      <c r="P9" s="84"/>
      <c r="Q9" s="84"/>
    </row>
    <row r="10" spans="1:17" ht="21.75" customHeight="1">
      <c r="A10" s="4"/>
      <c r="B10" s="36"/>
      <c r="C10" s="35" t="s">
        <v>109</v>
      </c>
      <c r="D10" s="80"/>
      <c r="E10" s="80"/>
      <c r="F10" s="82" t="s">
        <v>110</v>
      </c>
      <c r="G10" s="82"/>
      <c r="H10" s="82"/>
      <c r="I10" s="84" t="s">
        <v>111</v>
      </c>
      <c r="J10" s="84"/>
      <c r="K10" s="37" t="s">
        <v>64</v>
      </c>
      <c r="L10" s="37" t="s">
        <v>107</v>
      </c>
      <c r="M10" s="84" t="s">
        <v>112</v>
      </c>
      <c r="N10" s="84"/>
      <c r="O10" s="84"/>
      <c r="P10" s="84"/>
      <c r="Q10" s="84"/>
    </row>
    <row r="11" spans="1:17" ht="27" customHeight="1">
      <c r="A11" s="4"/>
      <c r="B11" s="36"/>
      <c r="C11" s="5"/>
      <c r="D11" s="80"/>
      <c r="E11" s="80"/>
      <c r="F11" s="82" t="s">
        <v>65</v>
      </c>
      <c r="G11" s="82"/>
      <c r="H11" s="82"/>
      <c r="I11" s="84" t="s">
        <v>64</v>
      </c>
      <c r="J11" s="84"/>
      <c r="K11" s="37" t="s">
        <v>64</v>
      </c>
      <c r="L11" s="37" t="s">
        <v>64</v>
      </c>
      <c r="M11" s="84" t="s">
        <v>64</v>
      </c>
      <c r="N11" s="84"/>
      <c r="O11" s="84"/>
      <c r="P11" s="84"/>
      <c r="Q11" s="84"/>
    </row>
    <row r="12" spans="1:17" ht="33" customHeight="1">
      <c r="A12" s="4"/>
      <c r="B12" s="36"/>
      <c r="C12" s="36"/>
      <c r="D12" s="81" t="s">
        <v>81</v>
      </c>
      <c r="E12" s="81"/>
      <c r="F12" s="82" t="s">
        <v>82</v>
      </c>
      <c r="G12" s="82"/>
      <c r="H12" s="82"/>
      <c r="I12" s="84" t="s">
        <v>113</v>
      </c>
      <c r="J12" s="84"/>
      <c r="K12" s="37" t="s">
        <v>64</v>
      </c>
      <c r="L12" s="37" t="s">
        <v>107</v>
      </c>
      <c r="M12" s="84" t="s">
        <v>114</v>
      </c>
      <c r="N12" s="84"/>
      <c r="O12" s="84"/>
      <c r="P12" s="84"/>
      <c r="Q12" s="84"/>
    </row>
    <row r="13" spans="1:17" ht="18.75" customHeight="1">
      <c r="A13" s="4"/>
      <c r="B13" s="77" t="s">
        <v>69</v>
      </c>
      <c r="C13" s="77"/>
      <c r="D13" s="77"/>
      <c r="E13" s="77"/>
      <c r="F13" s="77"/>
      <c r="G13" s="77"/>
      <c r="H13" s="38" t="s">
        <v>67</v>
      </c>
      <c r="I13" s="75" t="s">
        <v>115</v>
      </c>
      <c r="J13" s="75"/>
      <c r="K13" s="39" t="s">
        <v>64</v>
      </c>
      <c r="L13" s="39" t="s">
        <v>107</v>
      </c>
      <c r="M13" s="75" t="s">
        <v>116</v>
      </c>
      <c r="N13" s="75"/>
      <c r="O13" s="75"/>
      <c r="P13" s="75"/>
      <c r="Q13" s="75"/>
    </row>
    <row r="14" spans="1:17" ht="27" customHeight="1">
      <c r="A14" s="4"/>
      <c r="B14" s="78"/>
      <c r="C14" s="78"/>
      <c r="D14" s="78"/>
      <c r="E14" s="78"/>
      <c r="F14" s="89" t="s">
        <v>65</v>
      </c>
      <c r="G14" s="89"/>
      <c r="H14" s="89"/>
      <c r="I14" s="83" t="s">
        <v>117</v>
      </c>
      <c r="J14" s="83"/>
      <c r="K14" s="40" t="s">
        <v>64</v>
      </c>
      <c r="L14" s="40" t="s">
        <v>64</v>
      </c>
      <c r="M14" s="83" t="s">
        <v>117</v>
      </c>
      <c r="N14" s="83"/>
      <c r="O14" s="83"/>
      <c r="P14" s="83"/>
      <c r="Q14" s="83"/>
    </row>
    <row r="15" spans="1:17" ht="20.25" customHeight="1">
      <c r="A15" s="4"/>
      <c r="B15" s="79" t="s">
        <v>68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19.5" customHeight="1">
      <c r="A16" s="4"/>
      <c r="B16" s="77" t="s">
        <v>68</v>
      </c>
      <c r="C16" s="77"/>
      <c r="D16" s="77"/>
      <c r="E16" s="77"/>
      <c r="F16" s="77"/>
      <c r="G16" s="77"/>
      <c r="H16" s="38" t="s">
        <v>67</v>
      </c>
      <c r="I16" s="75" t="s">
        <v>118</v>
      </c>
      <c r="J16" s="75"/>
      <c r="K16" s="39" t="s">
        <v>64</v>
      </c>
      <c r="L16" s="39" t="s">
        <v>64</v>
      </c>
      <c r="M16" s="75" t="s">
        <v>118</v>
      </c>
      <c r="N16" s="75"/>
      <c r="O16" s="75"/>
      <c r="P16" s="75"/>
      <c r="Q16" s="75"/>
    </row>
    <row r="17" spans="1:17" ht="30" customHeight="1">
      <c r="A17" s="4"/>
      <c r="B17" s="78"/>
      <c r="C17" s="78"/>
      <c r="D17" s="78"/>
      <c r="E17" s="78"/>
      <c r="F17" s="89" t="s">
        <v>65</v>
      </c>
      <c r="G17" s="89"/>
      <c r="H17" s="89"/>
      <c r="I17" s="83" t="s">
        <v>119</v>
      </c>
      <c r="J17" s="83"/>
      <c r="K17" s="40" t="s">
        <v>64</v>
      </c>
      <c r="L17" s="40" t="s">
        <v>64</v>
      </c>
      <c r="M17" s="83" t="s">
        <v>119</v>
      </c>
      <c r="N17" s="83"/>
      <c r="O17" s="83"/>
      <c r="P17" s="83"/>
      <c r="Q17" s="83"/>
    </row>
    <row r="18" spans="1:17" ht="17.25" customHeight="1">
      <c r="A18" s="4"/>
      <c r="B18" s="79" t="s">
        <v>66</v>
      </c>
      <c r="C18" s="79"/>
      <c r="D18" s="79"/>
      <c r="E18" s="79"/>
      <c r="F18" s="79"/>
      <c r="G18" s="79"/>
      <c r="H18" s="79"/>
      <c r="I18" s="75" t="s">
        <v>120</v>
      </c>
      <c r="J18" s="75"/>
      <c r="K18" s="39" t="s">
        <v>64</v>
      </c>
      <c r="L18" s="39" t="s">
        <v>107</v>
      </c>
      <c r="M18" s="75" t="s">
        <v>121</v>
      </c>
      <c r="N18" s="75"/>
      <c r="O18" s="75"/>
      <c r="P18" s="75"/>
      <c r="Q18" s="75"/>
    </row>
    <row r="19" spans="1:17" ht="37.5" customHeight="1">
      <c r="A19" s="4"/>
      <c r="B19" s="79"/>
      <c r="C19" s="79"/>
      <c r="D19" s="79"/>
      <c r="E19" s="79"/>
      <c r="F19" s="92" t="s">
        <v>65</v>
      </c>
      <c r="G19" s="92"/>
      <c r="H19" s="92"/>
      <c r="I19" s="76" t="s">
        <v>83</v>
      </c>
      <c r="J19" s="76"/>
      <c r="K19" s="41" t="s">
        <v>64</v>
      </c>
      <c r="L19" s="41" t="s">
        <v>64</v>
      </c>
      <c r="M19" s="76" t="s">
        <v>83</v>
      </c>
      <c r="N19" s="76"/>
      <c r="O19" s="76"/>
      <c r="P19" s="76"/>
      <c r="Q19" s="76"/>
    </row>
    <row r="20" spans="1:17" ht="15.75" customHeight="1">
      <c r="A20" s="4"/>
      <c r="B20" s="90" t="s">
        <v>63</v>
      </c>
      <c r="C20" s="90"/>
      <c r="D20" s="90"/>
      <c r="E20" s="90"/>
      <c r="F20" s="9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</sheetData>
  <sheetProtection/>
  <mergeCells count="56">
    <mergeCell ref="B20:F20"/>
    <mergeCell ref="G20:Q20"/>
    <mergeCell ref="I17:J17"/>
    <mergeCell ref="F17:H17"/>
    <mergeCell ref="M17:Q17"/>
    <mergeCell ref="I18:J18"/>
    <mergeCell ref="M18:Q18"/>
    <mergeCell ref="F19:H19"/>
    <mergeCell ref="F9:H9"/>
    <mergeCell ref="I9:J9"/>
    <mergeCell ref="F12:H12"/>
    <mergeCell ref="B13:G13"/>
    <mergeCell ref="B14:E14"/>
    <mergeCell ref="B15:Q15"/>
    <mergeCell ref="I12:J12"/>
    <mergeCell ref="D10:E10"/>
    <mergeCell ref="F10:H10"/>
    <mergeCell ref="D11:E11"/>
    <mergeCell ref="M8:Q8"/>
    <mergeCell ref="D6:E6"/>
    <mergeCell ref="F8:H8"/>
    <mergeCell ref="F14:H14"/>
    <mergeCell ref="M9:Q9"/>
    <mergeCell ref="M12:Q12"/>
    <mergeCell ref="M13:Q13"/>
    <mergeCell ref="I10:J10"/>
    <mergeCell ref="I13:J13"/>
    <mergeCell ref="M11:Q11"/>
    <mergeCell ref="K1:P1"/>
    <mergeCell ref="A2:P2"/>
    <mergeCell ref="I8:J8"/>
    <mergeCell ref="D5:E5"/>
    <mergeCell ref="M5:Q5"/>
    <mergeCell ref="M6:Q6"/>
    <mergeCell ref="O3:P3"/>
    <mergeCell ref="I5:J5"/>
    <mergeCell ref="F5:H5"/>
    <mergeCell ref="I6:J6"/>
    <mergeCell ref="D8:E8"/>
    <mergeCell ref="F6:H6"/>
    <mergeCell ref="D9:E9"/>
    <mergeCell ref="F11:H11"/>
    <mergeCell ref="M14:Q14"/>
    <mergeCell ref="B7:Q7"/>
    <mergeCell ref="D12:E12"/>
    <mergeCell ref="M10:Q10"/>
    <mergeCell ref="I11:J11"/>
    <mergeCell ref="I14:J14"/>
    <mergeCell ref="M16:Q16"/>
    <mergeCell ref="I16:J16"/>
    <mergeCell ref="M19:Q19"/>
    <mergeCell ref="I19:J19"/>
    <mergeCell ref="B16:G16"/>
    <mergeCell ref="B17:E17"/>
    <mergeCell ref="B18:H18"/>
    <mergeCell ref="B19:E19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61"/>
  <sheetViews>
    <sheetView view="pageLayout" workbookViewId="0" topLeftCell="A1">
      <selection activeCell="AB12" sqref="AB12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6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5" t="s">
        <v>139</v>
      </c>
      <c r="P1" s="95"/>
      <c r="Q1" s="95"/>
      <c r="R1" s="95"/>
      <c r="S1" s="95"/>
      <c r="T1" s="95"/>
      <c r="U1" s="95"/>
      <c r="V1" s="95"/>
      <c r="W1" s="95"/>
    </row>
    <row r="2" spans="1:23" ht="9.75" customHeight="1">
      <c r="A2" s="96" t="s">
        <v>62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spans="1:23" ht="5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ht="6" customHeight="1"/>
    <row r="5" spans="1:23" ht="12.75" customHeight="1">
      <c r="A5" s="93" t="s">
        <v>0</v>
      </c>
      <c r="B5" s="93" t="s">
        <v>1</v>
      </c>
      <c r="C5" s="93" t="s">
        <v>27</v>
      </c>
      <c r="D5" s="93" t="s">
        <v>2</v>
      </c>
      <c r="E5" s="93"/>
      <c r="F5" s="93"/>
      <c r="G5" s="93"/>
      <c r="H5" s="93" t="s">
        <v>3</v>
      </c>
      <c r="I5" s="93" t="s">
        <v>28</v>
      </c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</row>
    <row r="6" spans="1:23" ht="12.75" customHeight="1">
      <c r="A6" s="93"/>
      <c r="B6" s="93"/>
      <c r="C6" s="93"/>
      <c r="D6" s="93"/>
      <c r="E6" s="93"/>
      <c r="F6" s="93"/>
      <c r="G6" s="93"/>
      <c r="H6" s="93"/>
      <c r="I6" s="93" t="s">
        <v>29</v>
      </c>
      <c r="J6" s="93" t="s">
        <v>4</v>
      </c>
      <c r="K6" s="93"/>
      <c r="L6" s="93"/>
      <c r="M6" s="93"/>
      <c r="N6" s="93"/>
      <c r="O6" s="93"/>
      <c r="P6" s="93"/>
      <c r="Q6" s="93"/>
      <c r="R6" s="93" t="s">
        <v>5</v>
      </c>
      <c r="S6" s="93" t="s">
        <v>4</v>
      </c>
      <c r="T6" s="93"/>
      <c r="U6" s="93"/>
      <c r="V6" s="93"/>
      <c r="W6" s="93"/>
    </row>
    <row r="7" spans="1:23" ht="12.75" customHeight="1">
      <c r="A7" s="93"/>
      <c r="B7" s="93"/>
      <c r="C7" s="93"/>
      <c r="D7" s="93"/>
      <c r="E7" s="93"/>
      <c r="F7" s="93"/>
      <c r="G7" s="93"/>
      <c r="H7" s="93"/>
      <c r="I7" s="93"/>
      <c r="J7" s="93" t="s">
        <v>30</v>
      </c>
      <c r="K7" s="93" t="s">
        <v>4</v>
      </c>
      <c r="L7" s="93"/>
      <c r="M7" s="93" t="s">
        <v>8</v>
      </c>
      <c r="N7" s="93" t="s">
        <v>9</v>
      </c>
      <c r="O7" s="93" t="s">
        <v>10</v>
      </c>
      <c r="P7" s="93" t="s">
        <v>31</v>
      </c>
      <c r="Q7" s="93" t="s">
        <v>32</v>
      </c>
      <c r="R7" s="93"/>
      <c r="S7" s="93" t="s">
        <v>6</v>
      </c>
      <c r="T7" s="93" t="s">
        <v>7</v>
      </c>
      <c r="U7" s="93"/>
      <c r="V7" s="93" t="s">
        <v>33</v>
      </c>
      <c r="W7" s="93" t="s">
        <v>34</v>
      </c>
    </row>
    <row r="8" spans="1:23" ht="65.2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47" t="s">
        <v>11</v>
      </c>
      <c r="L8" s="47" t="s">
        <v>12</v>
      </c>
      <c r="M8" s="93"/>
      <c r="N8" s="93"/>
      <c r="O8" s="93"/>
      <c r="P8" s="93"/>
      <c r="Q8" s="93"/>
      <c r="R8" s="93"/>
      <c r="S8" s="93"/>
      <c r="T8" s="93" t="s">
        <v>18</v>
      </c>
      <c r="U8" s="93"/>
      <c r="V8" s="93"/>
      <c r="W8" s="93"/>
    </row>
    <row r="9" spans="1:23" ht="8.25" customHeight="1">
      <c r="A9" s="48" t="s">
        <v>26</v>
      </c>
      <c r="B9" s="48" t="s">
        <v>25</v>
      </c>
      <c r="C9" s="48" t="s">
        <v>24</v>
      </c>
      <c r="D9" s="94" t="s">
        <v>23</v>
      </c>
      <c r="E9" s="94"/>
      <c r="F9" s="94"/>
      <c r="G9" s="94"/>
      <c r="H9" s="48" t="s">
        <v>22</v>
      </c>
      <c r="I9" s="48" t="s">
        <v>21</v>
      </c>
      <c r="J9" s="48" t="s">
        <v>20</v>
      </c>
      <c r="K9" s="48" t="s">
        <v>19</v>
      </c>
      <c r="L9" s="48" t="s">
        <v>35</v>
      </c>
      <c r="M9" s="48" t="s">
        <v>36</v>
      </c>
      <c r="N9" s="48" t="s">
        <v>37</v>
      </c>
      <c r="O9" s="48" t="s">
        <v>38</v>
      </c>
      <c r="P9" s="48" t="s">
        <v>39</v>
      </c>
      <c r="Q9" s="48" t="s">
        <v>40</v>
      </c>
      <c r="R9" s="48" t="s">
        <v>41</v>
      </c>
      <c r="S9" s="48" t="s">
        <v>42</v>
      </c>
      <c r="T9" s="94" t="s">
        <v>43</v>
      </c>
      <c r="U9" s="94"/>
      <c r="V9" s="48" t="s">
        <v>44</v>
      </c>
      <c r="W9" s="48" t="s">
        <v>45</v>
      </c>
    </row>
    <row r="10" spans="1:23" ht="12.75" customHeight="1">
      <c r="A10" s="93" t="s">
        <v>79</v>
      </c>
      <c r="B10" s="93" t="s">
        <v>46</v>
      </c>
      <c r="C10" s="93" t="s">
        <v>46</v>
      </c>
      <c r="D10" s="98" t="s">
        <v>80</v>
      </c>
      <c r="E10" s="98"/>
      <c r="F10" s="98" t="s">
        <v>13</v>
      </c>
      <c r="G10" s="98"/>
      <c r="H10" s="72">
        <v>2604900</v>
      </c>
      <c r="I10" s="72">
        <v>1241948</v>
      </c>
      <c r="J10" s="72">
        <v>1222743</v>
      </c>
      <c r="K10" s="72">
        <v>460327</v>
      </c>
      <c r="L10" s="72">
        <v>762416</v>
      </c>
      <c r="M10" s="72">
        <v>0</v>
      </c>
      <c r="N10" s="72">
        <v>1205</v>
      </c>
      <c r="O10" s="72">
        <v>18000</v>
      </c>
      <c r="P10" s="72">
        <v>0</v>
      </c>
      <c r="Q10" s="72">
        <v>0</v>
      </c>
      <c r="R10" s="72">
        <v>1362952</v>
      </c>
      <c r="S10" s="72">
        <v>1362952</v>
      </c>
      <c r="T10" s="97">
        <v>1362952</v>
      </c>
      <c r="U10" s="97"/>
      <c r="V10" s="72">
        <v>0</v>
      </c>
      <c r="W10" s="72">
        <v>0</v>
      </c>
    </row>
    <row r="11" spans="1:23" ht="12.75" customHeight="1">
      <c r="A11" s="93"/>
      <c r="B11" s="93"/>
      <c r="C11" s="93"/>
      <c r="D11" s="98"/>
      <c r="E11" s="98"/>
      <c r="F11" s="98" t="s">
        <v>14</v>
      </c>
      <c r="G11" s="98"/>
      <c r="H11" s="72">
        <v>-26</v>
      </c>
      <c r="I11" s="72">
        <v>-26</v>
      </c>
      <c r="J11" s="72">
        <v>0</v>
      </c>
      <c r="K11" s="72">
        <v>0</v>
      </c>
      <c r="L11" s="72">
        <v>0</v>
      </c>
      <c r="M11" s="72">
        <v>0</v>
      </c>
      <c r="N11" s="72">
        <v>-26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97">
        <v>0</v>
      </c>
      <c r="U11" s="97"/>
      <c r="V11" s="72">
        <v>0</v>
      </c>
      <c r="W11" s="72">
        <v>0</v>
      </c>
    </row>
    <row r="12" spans="1:23" ht="12.75" customHeight="1">
      <c r="A12" s="93"/>
      <c r="B12" s="93"/>
      <c r="C12" s="93"/>
      <c r="D12" s="98"/>
      <c r="E12" s="98"/>
      <c r="F12" s="98" t="s">
        <v>15</v>
      </c>
      <c r="G12" s="98"/>
      <c r="H12" s="72">
        <v>26</v>
      </c>
      <c r="I12" s="72">
        <v>26</v>
      </c>
      <c r="J12" s="72">
        <v>26</v>
      </c>
      <c r="K12" s="72">
        <v>0</v>
      </c>
      <c r="L12" s="72">
        <v>26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97">
        <v>0</v>
      </c>
      <c r="U12" s="97"/>
      <c r="V12" s="72">
        <v>0</v>
      </c>
      <c r="W12" s="72">
        <v>0</v>
      </c>
    </row>
    <row r="13" spans="1:23" ht="12.75" customHeight="1">
      <c r="A13" s="93"/>
      <c r="B13" s="93"/>
      <c r="C13" s="93"/>
      <c r="D13" s="98"/>
      <c r="E13" s="98"/>
      <c r="F13" s="98" t="s">
        <v>16</v>
      </c>
      <c r="G13" s="98"/>
      <c r="H13" s="72">
        <v>2604900</v>
      </c>
      <c r="I13" s="72">
        <v>1241948</v>
      </c>
      <c r="J13" s="72">
        <v>1222769</v>
      </c>
      <c r="K13" s="72">
        <v>460327</v>
      </c>
      <c r="L13" s="72">
        <v>762442</v>
      </c>
      <c r="M13" s="72">
        <v>0</v>
      </c>
      <c r="N13" s="72">
        <v>1179</v>
      </c>
      <c r="O13" s="72">
        <v>18000</v>
      </c>
      <c r="P13" s="72">
        <v>0</v>
      </c>
      <c r="Q13" s="72">
        <v>0</v>
      </c>
      <c r="R13" s="72">
        <v>1362952</v>
      </c>
      <c r="S13" s="72">
        <v>1362952</v>
      </c>
      <c r="T13" s="97">
        <v>1362952</v>
      </c>
      <c r="U13" s="97"/>
      <c r="V13" s="72">
        <v>0</v>
      </c>
      <c r="W13" s="72">
        <v>0</v>
      </c>
    </row>
    <row r="14" spans="1:23" ht="12.75" customHeight="1">
      <c r="A14" s="93" t="s">
        <v>46</v>
      </c>
      <c r="B14" s="93" t="s">
        <v>84</v>
      </c>
      <c r="C14" s="93" t="s">
        <v>46</v>
      </c>
      <c r="D14" s="98" t="s">
        <v>85</v>
      </c>
      <c r="E14" s="98"/>
      <c r="F14" s="98" t="s">
        <v>13</v>
      </c>
      <c r="G14" s="98"/>
      <c r="H14" s="72">
        <v>429670</v>
      </c>
      <c r="I14" s="72">
        <v>429670</v>
      </c>
      <c r="J14" s="72">
        <v>428465</v>
      </c>
      <c r="K14" s="72">
        <v>356349</v>
      </c>
      <c r="L14" s="72">
        <v>72116</v>
      </c>
      <c r="M14" s="72">
        <v>0</v>
      </c>
      <c r="N14" s="72">
        <v>1205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97">
        <v>0</v>
      </c>
      <c r="U14" s="97"/>
      <c r="V14" s="72">
        <v>0</v>
      </c>
      <c r="W14" s="72">
        <v>0</v>
      </c>
    </row>
    <row r="15" spans="1:23" ht="12.75" customHeight="1">
      <c r="A15" s="93"/>
      <c r="B15" s="93"/>
      <c r="C15" s="93"/>
      <c r="D15" s="98"/>
      <c r="E15" s="98"/>
      <c r="F15" s="98" t="s">
        <v>14</v>
      </c>
      <c r="G15" s="98"/>
      <c r="H15" s="72">
        <v>-26</v>
      </c>
      <c r="I15" s="72">
        <v>-26</v>
      </c>
      <c r="J15" s="72">
        <v>0</v>
      </c>
      <c r="K15" s="72">
        <v>0</v>
      </c>
      <c r="L15" s="72">
        <v>0</v>
      </c>
      <c r="M15" s="72">
        <v>0</v>
      </c>
      <c r="N15" s="72">
        <v>-26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97">
        <v>0</v>
      </c>
      <c r="U15" s="97"/>
      <c r="V15" s="72">
        <v>0</v>
      </c>
      <c r="W15" s="72">
        <v>0</v>
      </c>
    </row>
    <row r="16" spans="1:23" ht="12.75" customHeight="1">
      <c r="A16" s="93"/>
      <c r="B16" s="93"/>
      <c r="C16" s="93"/>
      <c r="D16" s="98"/>
      <c r="E16" s="98"/>
      <c r="F16" s="98" t="s">
        <v>15</v>
      </c>
      <c r="G16" s="98"/>
      <c r="H16" s="72">
        <v>26</v>
      </c>
      <c r="I16" s="72">
        <v>26</v>
      </c>
      <c r="J16" s="72">
        <v>26</v>
      </c>
      <c r="K16" s="72">
        <v>0</v>
      </c>
      <c r="L16" s="72">
        <v>26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97">
        <v>0</v>
      </c>
      <c r="U16" s="97"/>
      <c r="V16" s="72">
        <v>0</v>
      </c>
      <c r="W16" s="72">
        <v>0</v>
      </c>
    </row>
    <row r="17" spans="1:23" ht="12.75" customHeight="1">
      <c r="A17" s="93"/>
      <c r="B17" s="93"/>
      <c r="C17" s="93"/>
      <c r="D17" s="98"/>
      <c r="E17" s="98"/>
      <c r="F17" s="98" t="s">
        <v>16</v>
      </c>
      <c r="G17" s="98"/>
      <c r="H17" s="72">
        <v>429670</v>
      </c>
      <c r="I17" s="72">
        <v>429670</v>
      </c>
      <c r="J17" s="72">
        <v>428491</v>
      </c>
      <c r="K17" s="72">
        <v>356349</v>
      </c>
      <c r="L17" s="72">
        <v>72142</v>
      </c>
      <c r="M17" s="72">
        <v>0</v>
      </c>
      <c r="N17" s="72">
        <v>1179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97">
        <v>0</v>
      </c>
      <c r="U17" s="97"/>
      <c r="V17" s="72">
        <v>0</v>
      </c>
      <c r="W17" s="72">
        <v>0</v>
      </c>
    </row>
    <row r="18" spans="1:23" ht="12.75" customHeight="1">
      <c r="A18" s="93" t="s">
        <v>122</v>
      </c>
      <c r="B18" s="93" t="s">
        <v>46</v>
      </c>
      <c r="C18" s="93" t="s">
        <v>46</v>
      </c>
      <c r="D18" s="98" t="s">
        <v>123</v>
      </c>
      <c r="E18" s="98"/>
      <c r="F18" s="98" t="s">
        <v>13</v>
      </c>
      <c r="G18" s="98"/>
      <c r="H18" s="72">
        <v>30372582</v>
      </c>
      <c r="I18" s="72">
        <v>28852732</v>
      </c>
      <c r="J18" s="72">
        <v>25831281.2</v>
      </c>
      <c r="K18" s="72">
        <v>22676040.2</v>
      </c>
      <c r="L18" s="72">
        <v>3155241</v>
      </c>
      <c r="M18" s="72">
        <v>2357794.8</v>
      </c>
      <c r="N18" s="72">
        <v>517169</v>
      </c>
      <c r="O18" s="72">
        <v>146487</v>
      </c>
      <c r="P18" s="72">
        <v>0</v>
      </c>
      <c r="Q18" s="72">
        <v>0</v>
      </c>
      <c r="R18" s="72">
        <v>1519850</v>
      </c>
      <c r="S18" s="72">
        <v>1519850</v>
      </c>
      <c r="T18" s="97">
        <v>0</v>
      </c>
      <c r="U18" s="97"/>
      <c r="V18" s="72">
        <v>0</v>
      </c>
      <c r="W18" s="72">
        <v>0</v>
      </c>
    </row>
    <row r="19" spans="1:23" ht="12.75" customHeight="1">
      <c r="A19" s="93"/>
      <c r="B19" s="93"/>
      <c r="C19" s="93"/>
      <c r="D19" s="98"/>
      <c r="E19" s="98"/>
      <c r="F19" s="98" t="s">
        <v>14</v>
      </c>
      <c r="G19" s="98"/>
      <c r="H19" s="72">
        <v>-15400</v>
      </c>
      <c r="I19" s="72">
        <v>-15400</v>
      </c>
      <c r="J19" s="72">
        <v>-15400</v>
      </c>
      <c r="K19" s="72">
        <v>-15000</v>
      </c>
      <c r="L19" s="72">
        <v>-400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97">
        <v>0</v>
      </c>
      <c r="U19" s="97"/>
      <c r="V19" s="72">
        <v>0</v>
      </c>
      <c r="W19" s="72">
        <v>0</v>
      </c>
    </row>
    <row r="20" spans="1:23" ht="12.75" customHeight="1">
      <c r="A20" s="93"/>
      <c r="B20" s="93"/>
      <c r="C20" s="93"/>
      <c r="D20" s="98"/>
      <c r="E20" s="98"/>
      <c r="F20" s="98" t="s">
        <v>15</v>
      </c>
      <c r="G20" s="98"/>
      <c r="H20" s="72">
        <v>15400</v>
      </c>
      <c r="I20" s="72">
        <v>15400</v>
      </c>
      <c r="J20" s="72">
        <v>15000</v>
      </c>
      <c r="K20" s="72">
        <v>15000</v>
      </c>
      <c r="L20" s="72">
        <v>0</v>
      </c>
      <c r="M20" s="72">
        <v>0</v>
      </c>
      <c r="N20" s="72">
        <v>400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97">
        <v>0</v>
      </c>
      <c r="U20" s="97"/>
      <c r="V20" s="72">
        <v>0</v>
      </c>
      <c r="W20" s="72">
        <v>0</v>
      </c>
    </row>
    <row r="21" spans="1:23" ht="12.75" customHeight="1">
      <c r="A21" s="93"/>
      <c r="B21" s="93"/>
      <c r="C21" s="93"/>
      <c r="D21" s="98"/>
      <c r="E21" s="98"/>
      <c r="F21" s="98" t="s">
        <v>16</v>
      </c>
      <c r="G21" s="98"/>
      <c r="H21" s="72">
        <v>30372582</v>
      </c>
      <c r="I21" s="72">
        <v>28852732</v>
      </c>
      <c r="J21" s="72">
        <v>25830881.2</v>
      </c>
      <c r="K21" s="72">
        <v>22676040.2</v>
      </c>
      <c r="L21" s="72">
        <v>3154841</v>
      </c>
      <c r="M21" s="72">
        <v>2357794.8</v>
      </c>
      <c r="N21" s="72">
        <v>517569</v>
      </c>
      <c r="O21" s="72">
        <v>146487</v>
      </c>
      <c r="P21" s="72">
        <v>0</v>
      </c>
      <c r="Q21" s="72">
        <v>0</v>
      </c>
      <c r="R21" s="72">
        <v>1519850</v>
      </c>
      <c r="S21" s="72">
        <v>1519850</v>
      </c>
      <c r="T21" s="97">
        <v>0</v>
      </c>
      <c r="U21" s="97"/>
      <c r="V21" s="72">
        <v>0</v>
      </c>
      <c r="W21" s="72">
        <v>0</v>
      </c>
    </row>
    <row r="22" spans="1:23" ht="12.75" customHeight="1">
      <c r="A22" s="93" t="s">
        <v>46</v>
      </c>
      <c r="B22" s="93" t="s">
        <v>124</v>
      </c>
      <c r="C22" s="93" t="s">
        <v>46</v>
      </c>
      <c r="D22" s="98" t="s">
        <v>125</v>
      </c>
      <c r="E22" s="98"/>
      <c r="F22" s="98" t="s">
        <v>13</v>
      </c>
      <c r="G22" s="98"/>
      <c r="H22" s="72">
        <v>11716457.5</v>
      </c>
      <c r="I22" s="72">
        <v>11677097.5</v>
      </c>
      <c r="J22" s="72">
        <v>10330381.7</v>
      </c>
      <c r="K22" s="72">
        <v>9105180.7</v>
      </c>
      <c r="L22" s="72">
        <v>1225201</v>
      </c>
      <c r="M22" s="72">
        <v>1255423.8</v>
      </c>
      <c r="N22" s="72">
        <v>91292</v>
      </c>
      <c r="O22" s="72">
        <v>0</v>
      </c>
      <c r="P22" s="72">
        <v>0</v>
      </c>
      <c r="Q22" s="72">
        <v>0</v>
      </c>
      <c r="R22" s="72">
        <v>39360</v>
      </c>
      <c r="S22" s="72">
        <v>39360</v>
      </c>
      <c r="T22" s="97">
        <v>0</v>
      </c>
      <c r="U22" s="97"/>
      <c r="V22" s="72">
        <v>0</v>
      </c>
      <c r="W22" s="72">
        <v>0</v>
      </c>
    </row>
    <row r="23" spans="1:23" ht="12.75" customHeight="1">
      <c r="A23" s="93"/>
      <c r="B23" s="93"/>
      <c r="C23" s="93"/>
      <c r="D23" s="98"/>
      <c r="E23" s="98"/>
      <c r="F23" s="98" t="s">
        <v>14</v>
      </c>
      <c r="G23" s="98"/>
      <c r="H23" s="72">
        <v>-15400</v>
      </c>
      <c r="I23" s="72">
        <v>-15400</v>
      </c>
      <c r="J23" s="72">
        <v>-15400</v>
      </c>
      <c r="K23" s="72">
        <v>-15000</v>
      </c>
      <c r="L23" s="72">
        <v>-400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97">
        <v>0</v>
      </c>
      <c r="U23" s="97"/>
      <c r="V23" s="72">
        <v>0</v>
      </c>
      <c r="W23" s="72">
        <v>0</v>
      </c>
    </row>
    <row r="24" spans="1:23" ht="12.75" customHeight="1">
      <c r="A24" s="93"/>
      <c r="B24" s="93"/>
      <c r="C24" s="93"/>
      <c r="D24" s="98"/>
      <c r="E24" s="98"/>
      <c r="F24" s="98" t="s">
        <v>15</v>
      </c>
      <c r="G24" s="98"/>
      <c r="H24" s="72">
        <v>15400</v>
      </c>
      <c r="I24" s="72">
        <v>15400</v>
      </c>
      <c r="J24" s="72">
        <v>15000</v>
      </c>
      <c r="K24" s="72">
        <v>15000</v>
      </c>
      <c r="L24" s="72">
        <v>0</v>
      </c>
      <c r="M24" s="72">
        <v>0</v>
      </c>
      <c r="N24" s="72">
        <v>400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97">
        <v>0</v>
      </c>
      <c r="U24" s="97"/>
      <c r="V24" s="72">
        <v>0</v>
      </c>
      <c r="W24" s="72">
        <v>0</v>
      </c>
    </row>
    <row r="25" spans="1:23" ht="12.75" customHeight="1">
      <c r="A25" s="93"/>
      <c r="B25" s="93"/>
      <c r="C25" s="93"/>
      <c r="D25" s="98"/>
      <c r="E25" s="98"/>
      <c r="F25" s="98" t="s">
        <v>16</v>
      </c>
      <c r="G25" s="98"/>
      <c r="H25" s="72">
        <v>11716457.5</v>
      </c>
      <c r="I25" s="72">
        <v>11677097.5</v>
      </c>
      <c r="J25" s="72">
        <v>10329981.7</v>
      </c>
      <c r="K25" s="72">
        <v>9105180.7</v>
      </c>
      <c r="L25" s="72">
        <v>1224801</v>
      </c>
      <c r="M25" s="72">
        <v>1255423.8</v>
      </c>
      <c r="N25" s="72">
        <v>91692</v>
      </c>
      <c r="O25" s="72">
        <v>0</v>
      </c>
      <c r="P25" s="72">
        <v>0</v>
      </c>
      <c r="Q25" s="72">
        <v>0</v>
      </c>
      <c r="R25" s="72">
        <v>39360</v>
      </c>
      <c r="S25" s="72">
        <v>39360</v>
      </c>
      <c r="T25" s="97">
        <v>0</v>
      </c>
      <c r="U25" s="97"/>
      <c r="V25" s="72">
        <v>0</v>
      </c>
      <c r="W25" s="72">
        <v>0</v>
      </c>
    </row>
    <row r="26" spans="1:23" ht="12.75" customHeight="1">
      <c r="A26" s="93" t="s">
        <v>75</v>
      </c>
      <c r="B26" s="93" t="s">
        <v>46</v>
      </c>
      <c r="C26" s="93" t="s">
        <v>46</v>
      </c>
      <c r="D26" s="98" t="s">
        <v>76</v>
      </c>
      <c r="E26" s="98"/>
      <c r="F26" s="98" t="s">
        <v>13</v>
      </c>
      <c r="G26" s="98"/>
      <c r="H26" s="72">
        <v>31063381.32</v>
      </c>
      <c r="I26" s="72">
        <v>29517004.32</v>
      </c>
      <c r="J26" s="72">
        <v>29442554.32</v>
      </c>
      <c r="K26" s="72">
        <v>21522851.96</v>
      </c>
      <c r="L26" s="72">
        <v>7919702.36</v>
      </c>
      <c r="M26" s="72">
        <v>0</v>
      </c>
      <c r="N26" s="72">
        <v>74450</v>
      </c>
      <c r="O26" s="72">
        <v>0</v>
      </c>
      <c r="P26" s="72">
        <v>0</v>
      </c>
      <c r="Q26" s="72">
        <v>0</v>
      </c>
      <c r="R26" s="72">
        <v>1546377</v>
      </c>
      <c r="S26" s="72">
        <v>1546377</v>
      </c>
      <c r="T26" s="97">
        <v>0</v>
      </c>
      <c r="U26" s="97"/>
      <c r="V26" s="72">
        <v>0</v>
      </c>
      <c r="W26" s="72">
        <v>0</v>
      </c>
    </row>
    <row r="27" spans="1:23" ht="12.75" customHeight="1">
      <c r="A27" s="93"/>
      <c r="B27" s="93"/>
      <c r="C27" s="93"/>
      <c r="D27" s="98"/>
      <c r="E27" s="98"/>
      <c r="F27" s="98" t="s">
        <v>14</v>
      </c>
      <c r="G27" s="98"/>
      <c r="H27" s="72">
        <v>-15767</v>
      </c>
      <c r="I27" s="72">
        <v>-15767</v>
      </c>
      <c r="J27" s="72">
        <v>-15767</v>
      </c>
      <c r="K27" s="72">
        <v>-15767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97">
        <v>0</v>
      </c>
      <c r="U27" s="97"/>
      <c r="V27" s="72">
        <v>0</v>
      </c>
      <c r="W27" s="72">
        <v>0</v>
      </c>
    </row>
    <row r="28" spans="1:23" ht="12.75" customHeight="1">
      <c r="A28" s="93"/>
      <c r="B28" s="93"/>
      <c r="C28" s="93"/>
      <c r="D28" s="98"/>
      <c r="E28" s="98"/>
      <c r="F28" s="98" t="s">
        <v>15</v>
      </c>
      <c r="G28" s="98"/>
      <c r="H28" s="72">
        <v>69977</v>
      </c>
      <c r="I28" s="72">
        <v>69977</v>
      </c>
      <c r="J28" s="72">
        <v>69977</v>
      </c>
      <c r="K28" s="72">
        <v>0</v>
      </c>
      <c r="L28" s="72">
        <v>69977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97">
        <v>0</v>
      </c>
      <c r="U28" s="97"/>
      <c r="V28" s="72">
        <v>0</v>
      </c>
      <c r="W28" s="72">
        <v>0</v>
      </c>
    </row>
    <row r="29" spans="1:23" ht="12.75" customHeight="1">
      <c r="A29" s="93"/>
      <c r="B29" s="93"/>
      <c r="C29" s="93"/>
      <c r="D29" s="98"/>
      <c r="E29" s="98"/>
      <c r="F29" s="98" t="s">
        <v>16</v>
      </c>
      <c r="G29" s="98"/>
      <c r="H29" s="72">
        <v>31117591.32</v>
      </c>
      <c r="I29" s="72">
        <v>29571214.32</v>
      </c>
      <c r="J29" s="72">
        <v>29496764.32</v>
      </c>
      <c r="K29" s="72">
        <v>21507084.96</v>
      </c>
      <c r="L29" s="72">
        <v>7989679.36</v>
      </c>
      <c r="M29" s="72">
        <v>0</v>
      </c>
      <c r="N29" s="72">
        <v>74450</v>
      </c>
      <c r="O29" s="72">
        <v>0</v>
      </c>
      <c r="P29" s="72">
        <v>0</v>
      </c>
      <c r="Q29" s="72">
        <v>0</v>
      </c>
      <c r="R29" s="72">
        <v>1546377</v>
      </c>
      <c r="S29" s="72">
        <v>1546377</v>
      </c>
      <c r="T29" s="97">
        <v>0</v>
      </c>
      <c r="U29" s="97"/>
      <c r="V29" s="72">
        <v>0</v>
      </c>
      <c r="W29" s="72">
        <v>0</v>
      </c>
    </row>
    <row r="30" spans="1:23" ht="12.75">
      <c r="A30" s="93" t="s">
        <v>46</v>
      </c>
      <c r="B30" s="93" t="s">
        <v>126</v>
      </c>
      <c r="C30" s="93" t="s">
        <v>46</v>
      </c>
      <c r="D30" s="98" t="s">
        <v>127</v>
      </c>
      <c r="E30" s="98"/>
      <c r="F30" s="98" t="s">
        <v>13</v>
      </c>
      <c r="G30" s="98"/>
      <c r="H30" s="72">
        <v>2852901.32</v>
      </c>
      <c r="I30" s="72">
        <v>1440022.32</v>
      </c>
      <c r="J30" s="72">
        <v>1440022.32</v>
      </c>
      <c r="K30" s="72">
        <v>892984.96</v>
      </c>
      <c r="L30" s="72">
        <v>547037.36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1412879</v>
      </c>
      <c r="S30" s="72">
        <v>1412879</v>
      </c>
      <c r="T30" s="97">
        <v>0</v>
      </c>
      <c r="U30" s="97"/>
      <c r="V30" s="72">
        <v>0</v>
      </c>
      <c r="W30" s="72">
        <v>0</v>
      </c>
    </row>
    <row r="31" spans="1:23" ht="12.75">
      <c r="A31" s="93"/>
      <c r="B31" s="93"/>
      <c r="C31" s="93"/>
      <c r="D31" s="98"/>
      <c r="E31" s="98"/>
      <c r="F31" s="98" t="s">
        <v>14</v>
      </c>
      <c r="G31" s="98"/>
      <c r="H31" s="72">
        <v>-767</v>
      </c>
      <c r="I31" s="72">
        <v>-767</v>
      </c>
      <c r="J31" s="72">
        <v>-767</v>
      </c>
      <c r="K31" s="72">
        <v>-767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97">
        <v>0</v>
      </c>
      <c r="U31" s="97"/>
      <c r="V31" s="72">
        <v>0</v>
      </c>
      <c r="W31" s="72">
        <v>0</v>
      </c>
    </row>
    <row r="32" spans="1:23" ht="12.75">
      <c r="A32" s="93"/>
      <c r="B32" s="93"/>
      <c r="C32" s="93"/>
      <c r="D32" s="98"/>
      <c r="E32" s="98"/>
      <c r="F32" s="98" t="s">
        <v>15</v>
      </c>
      <c r="G32" s="98"/>
      <c r="H32" s="72">
        <v>767</v>
      </c>
      <c r="I32" s="72">
        <v>767</v>
      </c>
      <c r="J32" s="72">
        <v>767</v>
      </c>
      <c r="K32" s="72">
        <v>0</v>
      </c>
      <c r="L32" s="72">
        <v>767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97">
        <v>0</v>
      </c>
      <c r="U32" s="97"/>
      <c r="V32" s="72">
        <v>0</v>
      </c>
      <c r="W32" s="72">
        <v>0</v>
      </c>
    </row>
    <row r="33" spans="1:23" ht="12.75">
      <c r="A33" s="93"/>
      <c r="B33" s="93"/>
      <c r="C33" s="93"/>
      <c r="D33" s="98"/>
      <c r="E33" s="98"/>
      <c r="F33" s="98" t="s">
        <v>16</v>
      </c>
      <c r="G33" s="98"/>
      <c r="H33" s="72">
        <v>2852901.32</v>
      </c>
      <c r="I33" s="72">
        <v>1440022.32</v>
      </c>
      <c r="J33" s="72">
        <v>1440022.32</v>
      </c>
      <c r="K33" s="72">
        <v>892217.96</v>
      </c>
      <c r="L33" s="72">
        <v>547804.36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1412879</v>
      </c>
      <c r="S33" s="72">
        <v>1412879</v>
      </c>
      <c r="T33" s="97">
        <v>0</v>
      </c>
      <c r="U33" s="97"/>
      <c r="V33" s="72">
        <v>0</v>
      </c>
      <c r="W33" s="72">
        <v>0</v>
      </c>
    </row>
    <row r="34" spans="1:23" ht="12.75">
      <c r="A34" s="93" t="s">
        <v>46</v>
      </c>
      <c r="B34" s="93" t="s">
        <v>128</v>
      </c>
      <c r="C34" s="93" t="s">
        <v>46</v>
      </c>
      <c r="D34" s="98" t="s">
        <v>129</v>
      </c>
      <c r="E34" s="98"/>
      <c r="F34" s="98" t="s">
        <v>13</v>
      </c>
      <c r="G34" s="98"/>
      <c r="H34" s="72">
        <v>980464</v>
      </c>
      <c r="I34" s="72">
        <v>980464</v>
      </c>
      <c r="J34" s="72">
        <v>978514</v>
      </c>
      <c r="K34" s="72">
        <v>796506</v>
      </c>
      <c r="L34" s="72">
        <v>182008</v>
      </c>
      <c r="M34" s="72">
        <v>0</v>
      </c>
      <c r="N34" s="72">
        <v>1950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97">
        <v>0</v>
      </c>
      <c r="U34" s="97"/>
      <c r="V34" s="72">
        <v>0</v>
      </c>
      <c r="W34" s="72">
        <v>0</v>
      </c>
    </row>
    <row r="35" spans="1:23" ht="12.75">
      <c r="A35" s="93"/>
      <c r="B35" s="93"/>
      <c r="C35" s="93"/>
      <c r="D35" s="98"/>
      <c r="E35" s="98"/>
      <c r="F35" s="98" t="s">
        <v>14</v>
      </c>
      <c r="G35" s="98"/>
      <c r="H35" s="72">
        <v>-9500</v>
      </c>
      <c r="I35" s="72">
        <v>-9500</v>
      </c>
      <c r="J35" s="72">
        <v>-9500</v>
      </c>
      <c r="K35" s="72">
        <v>-9500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97">
        <v>0</v>
      </c>
      <c r="U35" s="97"/>
      <c r="V35" s="72">
        <v>0</v>
      </c>
      <c r="W35" s="72">
        <v>0</v>
      </c>
    </row>
    <row r="36" spans="1:23" ht="12.75">
      <c r="A36" s="93"/>
      <c r="B36" s="93"/>
      <c r="C36" s="93"/>
      <c r="D36" s="98"/>
      <c r="E36" s="98"/>
      <c r="F36" s="98" t="s">
        <v>15</v>
      </c>
      <c r="G36" s="98"/>
      <c r="H36" s="72">
        <v>9500</v>
      </c>
      <c r="I36" s="72">
        <v>9500</v>
      </c>
      <c r="J36" s="72">
        <v>9500</v>
      </c>
      <c r="K36" s="72">
        <v>0</v>
      </c>
      <c r="L36" s="72">
        <v>9500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97">
        <v>0</v>
      </c>
      <c r="U36" s="97"/>
      <c r="V36" s="72">
        <v>0</v>
      </c>
      <c r="W36" s="72">
        <v>0</v>
      </c>
    </row>
    <row r="37" spans="1:23" ht="12.75">
      <c r="A37" s="93"/>
      <c r="B37" s="93"/>
      <c r="C37" s="93"/>
      <c r="D37" s="98"/>
      <c r="E37" s="98"/>
      <c r="F37" s="98" t="s">
        <v>16</v>
      </c>
      <c r="G37" s="98"/>
      <c r="H37" s="72">
        <v>980464</v>
      </c>
      <c r="I37" s="72">
        <v>980464</v>
      </c>
      <c r="J37" s="72">
        <v>978514</v>
      </c>
      <c r="K37" s="72">
        <v>787006</v>
      </c>
      <c r="L37" s="72">
        <v>191508</v>
      </c>
      <c r="M37" s="72">
        <v>0</v>
      </c>
      <c r="N37" s="72">
        <v>1950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97">
        <v>0</v>
      </c>
      <c r="U37" s="97"/>
      <c r="V37" s="72">
        <v>0</v>
      </c>
      <c r="W37" s="72">
        <v>0</v>
      </c>
    </row>
    <row r="38" spans="1:23" ht="12.75">
      <c r="A38" s="93" t="s">
        <v>46</v>
      </c>
      <c r="B38" s="93" t="s">
        <v>109</v>
      </c>
      <c r="C38" s="93" t="s">
        <v>46</v>
      </c>
      <c r="D38" s="98" t="s">
        <v>110</v>
      </c>
      <c r="E38" s="98"/>
      <c r="F38" s="98" t="s">
        <v>13</v>
      </c>
      <c r="G38" s="98"/>
      <c r="H38" s="72">
        <v>1335186</v>
      </c>
      <c r="I38" s="72">
        <v>1335186</v>
      </c>
      <c r="J38" s="72">
        <v>1335186</v>
      </c>
      <c r="K38" s="72">
        <v>365288</v>
      </c>
      <c r="L38" s="72">
        <v>969898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97">
        <v>0</v>
      </c>
      <c r="U38" s="97"/>
      <c r="V38" s="72">
        <v>0</v>
      </c>
      <c r="W38" s="72">
        <v>0</v>
      </c>
    </row>
    <row r="39" spans="1:23" ht="12.75">
      <c r="A39" s="93"/>
      <c r="B39" s="93"/>
      <c r="C39" s="93"/>
      <c r="D39" s="98"/>
      <c r="E39" s="98"/>
      <c r="F39" s="98" t="s">
        <v>14</v>
      </c>
      <c r="G39" s="98"/>
      <c r="H39" s="72">
        <v>-5500</v>
      </c>
      <c r="I39" s="72">
        <v>-5500</v>
      </c>
      <c r="J39" s="72">
        <v>-5500</v>
      </c>
      <c r="K39" s="72">
        <v>-5500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97">
        <v>0</v>
      </c>
      <c r="U39" s="97"/>
      <c r="V39" s="72">
        <v>0</v>
      </c>
      <c r="W39" s="72">
        <v>0</v>
      </c>
    </row>
    <row r="40" spans="1:23" ht="12.75">
      <c r="A40" s="93"/>
      <c r="B40" s="93"/>
      <c r="C40" s="93"/>
      <c r="D40" s="98"/>
      <c r="E40" s="98"/>
      <c r="F40" s="98" t="s">
        <v>15</v>
      </c>
      <c r="G40" s="98"/>
      <c r="H40" s="72">
        <v>59710</v>
      </c>
      <c r="I40" s="72">
        <v>59710</v>
      </c>
      <c r="J40" s="72">
        <v>59710</v>
      </c>
      <c r="K40" s="72">
        <v>0</v>
      </c>
      <c r="L40" s="72">
        <v>59710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97">
        <v>0</v>
      </c>
      <c r="U40" s="97"/>
      <c r="V40" s="72">
        <v>0</v>
      </c>
      <c r="W40" s="72">
        <v>0</v>
      </c>
    </row>
    <row r="41" spans="1:23" ht="12.75">
      <c r="A41" s="93"/>
      <c r="B41" s="93"/>
      <c r="C41" s="93"/>
      <c r="D41" s="98"/>
      <c r="E41" s="98"/>
      <c r="F41" s="98" t="s">
        <v>16</v>
      </c>
      <c r="G41" s="98"/>
      <c r="H41" s="72">
        <v>1389396</v>
      </c>
      <c r="I41" s="72">
        <v>1389396</v>
      </c>
      <c r="J41" s="72">
        <v>1389396</v>
      </c>
      <c r="K41" s="72">
        <v>359788</v>
      </c>
      <c r="L41" s="72">
        <v>1029608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97">
        <v>0</v>
      </c>
      <c r="U41" s="97"/>
      <c r="V41" s="72">
        <v>0</v>
      </c>
      <c r="W41" s="72">
        <v>0</v>
      </c>
    </row>
    <row r="42" spans="1:23" ht="12.75">
      <c r="A42" s="93" t="s">
        <v>130</v>
      </c>
      <c r="B42" s="93" t="s">
        <v>46</v>
      </c>
      <c r="C42" s="93" t="s">
        <v>46</v>
      </c>
      <c r="D42" s="98" t="s">
        <v>131</v>
      </c>
      <c r="E42" s="98"/>
      <c r="F42" s="98" t="s">
        <v>13</v>
      </c>
      <c r="G42" s="98"/>
      <c r="H42" s="72">
        <v>4359864.79</v>
      </c>
      <c r="I42" s="72">
        <v>3938814.79</v>
      </c>
      <c r="J42" s="72">
        <v>3422708.79</v>
      </c>
      <c r="K42" s="72">
        <v>2683593.25</v>
      </c>
      <c r="L42" s="72">
        <v>739115.54</v>
      </c>
      <c r="M42" s="72">
        <v>498271</v>
      </c>
      <c r="N42" s="72">
        <v>2500</v>
      </c>
      <c r="O42" s="72">
        <v>15335</v>
      </c>
      <c r="P42" s="72">
        <v>0</v>
      </c>
      <c r="Q42" s="72">
        <v>0</v>
      </c>
      <c r="R42" s="72">
        <v>421050</v>
      </c>
      <c r="S42" s="72">
        <v>421050</v>
      </c>
      <c r="T42" s="97">
        <v>136950</v>
      </c>
      <c r="U42" s="97"/>
      <c r="V42" s="72">
        <v>0</v>
      </c>
      <c r="W42" s="72">
        <v>0</v>
      </c>
    </row>
    <row r="43" spans="1:23" ht="12.75">
      <c r="A43" s="93"/>
      <c r="B43" s="93"/>
      <c r="C43" s="93"/>
      <c r="D43" s="98"/>
      <c r="E43" s="98"/>
      <c r="F43" s="98" t="s">
        <v>14</v>
      </c>
      <c r="G43" s="98"/>
      <c r="H43" s="72">
        <v>-500</v>
      </c>
      <c r="I43" s="72">
        <v>-500</v>
      </c>
      <c r="J43" s="72">
        <v>0</v>
      </c>
      <c r="K43" s="72">
        <v>0</v>
      </c>
      <c r="L43" s="72">
        <v>0</v>
      </c>
      <c r="M43" s="72">
        <v>0</v>
      </c>
      <c r="N43" s="72">
        <v>-500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97">
        <v>0</v>
      </c>
      <c r="U43" s="97"/>
      <c r="V43" s="72">
        <v>0</v>
      </c>
      <c r="W43" s="72">
        <v>0</v>
      </c>
    </row>
    <row r="44" spans="1:23" ht="12.75">
      <c r="A44" s="93"/>
      <c r="B44" s="93"/>
      <c r="C44" s="93"/>
      <c r="D44" s="98"/>
      <c r="E44" s="98"/>
      <c r="F44" s="98" t="s">
        <v>15</v>
      </c>
      <c r="G44" s="98"/>
      <c r="H44" s="72">
        <v>500</v>
      </c>
      <c r="I44" s="72">
        <v>500</v>
      </c>
      <c r="J44" s="72">
        <v>500</v>
      </c>
      <c r="K44" s="72">
        <v>359.97</v>
      </c>
      <c r="L44" s="72">
        <v>140.03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97">
        <v>0</v>
      </c>
      <c r="U44" s="97"/>
      <c r="V44" s="72">
        <v>0</v>
      </c>
      <c r="W44" s="72">
        <v>0</v>
      </c>
    </row>
    <row r="45" spans="1:23" ht="12.75">
      <c r="A45" s="93"/>
      <c r="B45" s="93"/>
      <c r="C45" s="93"/>
      <c r="D45" s="98"/>
      <c r="E45" s="98"/>
      <c r="F45" s="98" t="s">
        <v>16</v>
      </c>
      <c r="G45" s="98"/>
      <c r="H45" s="72">
        <v>4359864.79</v>
      </c>
      <c r="I45" s="72">
        <v>3938814.79</v>
      </c>
      <c r="J45" s="72">
        <v>3423208.79</v>
      </c>
      <c r="K45" s="72">
        <v>2683953.22</v>
      </c>
      <c r="L45" s="72">
        <v>739255.57</v>
      </c>
      <c r="M45" s="72">
        <v>498271</v>
      </c>
      <c r="N45" s="72">
        <v>2000</v>
      </c>
      <c r="O45" s="72">
        <v>15335</v>
      </c>
      <c r="P45" s="72">
        <v>0</v>
      </c>
      <c r="Q45" s="72">
        <v>0</v>
      </c>
      <c r="R45" s="72">
        <v>421050</v>
      </c>
      <c r="S45" s="72">
        <v>421050</v>
      </c>
      <c r="T45" s="97">
        <v>136950</v>
      </c>
      <c r="U45" s="97"/>
      <c r="V45" s="72">
        <v>0</v>
      </c>
      <c r="W45" s="72">
        <v>0</v>
      </c>
    </row>
    <row r="46" spans="1:23" ht="12.75">
      <c r="A46" s="93" t="s">
        <v>46</v>
      </c>
      <c r="B46" s="93" t="s">
        <v>132</v>
      </c>
      <c r="C46" s="93" t="s">
        <v>46</v>
      </c>
      <c r="D46" s="98" t="s">
        <v>133</v>
      </c>
      <c r="E46" s="98"/>
      <c r="F46" s="98" t="s">
        <v>13</v>
      </c>
      <c r="G46" s="98"/>
      <c r="H46" s="72">
        <v>821494.79</v>
      </c>
      <c r="I46" s="72">
        <v>821494.79</v>
      </c>
      <c r="J46" s="72">
        <v>820494.79</v>
      </c>
      <c r="K46" s="72">
        <v>620215.25</v>
      </c>
      <c r="L46" s="72">
        <v>200279.54</v>
      </c>
      <c r="M46" s="72">
        <v>0</v>
      </c>
      <c r="N46" s="72">
        <v>1000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97">
        <v>0</v>
      </c>
      <c r="U46" s="97"/>
      <c r="V46" s="72">
        <v>0</v>
      </c>
      <c r="W46" s="72">
        <v>0</v>
      </c>
    </row>
    <row r="47" spans="1:23" ht="12.75">
      <c r="A47" s="93"/>
      <c r="B47" s="93"/>
      <c r="C47" s="93"/>
      <c r="D47" s="98"/>
      <c r="E47" s="98"/>
      <c r="F47" s="98" t="s">
        <v>14</v>
      </c>
      <c r="G47" s="98"/>
      <c r="H47" s="72">
        <v>-500</v>
      </c>
      <c r="I47" s="72">
        <v>-500</v>
      </c>
      <c r="J47" s="72">
        <v>0</v>
      </c>
      <c r="K47" s="72">
        <v>0</v>
      </c>
      <c r="L47" s="72">
        <v>0</v>
      </c>
      <c r="M47" s="72">
        <v>0</v>
      </c>
      <c r="N47" s="72">
        <v>-500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97">
        <v>0</v>
      </c>
      <c r="U47" s="97"/>
      <c r="V47" s="72">
        <v>0</v>
      </c>
      <c r="W47" s="72">
        <v>0</v>
      </c>
    </row>
    <row r="48" spans="1:23" ht="12.75">
      <c r="A48" s="93"/>
      <c r="B48" s="93"/>
      <c r="C48" s="93"/>
      <c r="D48" s="98"/>
      <c r="E48" s="98"/>
      <c r="F48" s="98" t="s">
        <v>15</v>
      </c>
      <c r="G48" s="98"/>
      <c r="H48" s="72">
        <v>500</v>
      </c>
      <c r="I48" s="72">
        <v>500</v>
      </c>
      <c r="J48" s="72">
        <v>500</v>
      </c>
      <c r="K48" s="72">
        <v>359.97</v>
      </c>
      <c r="L48" s="72">
        <v>140.03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97">
        <v>0</v>
      </c>
      <c r="U48" s="97"/>
      <c r="V48" s="72">
        <v>0</v>
      </c>
      <c r="W48" s="72">
        <v>0</v>
      </c>
    </row>
    <row r="49" spans="1:23" ht="12.75">
      <c r="A49" s="93"/>
      <c r="B49" s="93"/>
      <c r="C49" s="93"/>
      <c r="D49" s="98"/>
      <c r="E49" s="98"/>
      <c r="F49" s="98" t="s">
        <v>16</v>
      </c>
      <c r="G49" s="98"/>
      <c r="H49" s="72">
        <v>821494.79</v>
      </c>
      <c r="I49" s="72">
        <v>821494.79</v>
      </c>
      <c r="J49" s="72">
        <v>820994.79</v>
      </c>
      <c r="K49" s="72">
        <v>620575.22</v>
      </c>
      <c r="L49" s="72">
        <v>200419.57</v>
      </c>
      <c r="M49" s="72">
        <v>0</v>
      </c>
      <c r="N49" s="72">
        <v>500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97">
        <v>0</v>
      </c>
      <c r="U49" s="97"/>
      <c r="V49" s="72">
        <v>0</v>
      </c>
      <c r="W49" s="72">
        <v>0</v>
      </c>
    </row>
    <row r="50" spans="1:23" ht="12.75">
      <c r="A50" s="93" t="s">
        <v>134</v>
      </c>
      <c r="B50" s="93" t="s">
        <v>46</v>
      </c>
      <c r="C50" s="93" t="s">
        <v>46</v>
      </c>
      <c r="D50" s="98" t="s">
        <v>135</v>
      </c>
      <c r="E50" s="98"/>
      <c r="F50" s="98" t="s">
        <v>13</v>
      </c>
      <c r="G50" s="98"/>
      <c r="H50" s="72">
        <v>10862494</v>
      </c>
      <c r="I50" s="72">
        <v>10291465</v>
      </c>
      <c r="J50" s="72">
        <v>10091315</v>
      </c>
      <c r="K50" s="72">
        <v>7687138</v>
      </c>
      <c r="L50" s="72">
        <v>2404177</v>
      </c>
      <c r="M50" s="72">
        <v>0</v>
      </c>
      <c r="N50" s="72">
        <v>200150</v>
      </c>
      <c r="O50" s="72">
        <v>0</v>
      </c>
      <c r="P50" s="72">
        <v>0</v>
      </c>
      <c r="Q50" s="72">
        <v>0</v>
      </c>
      <c r="R50" s="72">
        <v>571029</v>
      </c>
      <c r="S50" s="72">
        <v>571029</v>
      </c>
      <c r="T50" s="97">
        <v>0</v>
      </c>
      <c r="U50" s="97"/>
      <c r="V50" s="72">
        <v>0</v>
      </c>
      <c r="W50" s="72">
        <v>0</v>
      </c>
    </row>
    <row r="51" spans="1:23" ht="12.75">
      <c r="A51" s="93"/>
      <c r="B51" s="93"/>
      <c r="C51" s="93"/>
      <c r="D51" s="98"/>
      <c r="E51" s="98"/>
      <c r="F51" s="98" t="s">
        <v>14</v>
      </c>
      <c r="G51" s="98"/>
      <c r="H51" s="72">
        <v>-4500</v>
      </c>
      <c r="I51" s="72">
        <v>-4500</v>
      </c>
      <c r="J51" s="72">
        <v>-4500</v>
      </c>
      <c r="K51" s="72">
        <v>-4500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97">
        <v>0</v>
      </c>
      <c r="U51" s="97"/>
      <c r="V51" s="72">
        <v>0</v>
      </c>
      <c r="W51" s="72">
        <v>0</v>
      </c>
    </row>
    <row r="52" spans="1:23" ht="12.75">
      <c r="A52" s="93"/>
      <c r="B52" s="93"/>
      <c r="C52" s="93"/>
      <c r="D52" s="98"/>
      <c r="E52" s="98"/>
      <c r="F52" s="98" t="s">
        <v>15</v>
      </c>
      <c r="G52" s="98"/>
      <c r="H52" s="72">
        <v>4500</v>
      </c>
      <c r="I52" s="72">
        <v>4500</v>
      </c>
      <c r="J52" s="72">
        <v>4500</v>
      </c>
      <c r="K52" s="72">
        <v>0</v>
      </c>
      <c r="L52" s="72">
        <v>4500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97">
        <v>0</v>
      </c>
      <c r="U52" s="97"/>
      <c r="V52" s="72">
        <v>0</v>
      </c>
      <c r="W52" s="72">
        <v>0</v>
      </c>
    </row>
    <row r="53" spans="1:23" ht="12.75">
      <c r="A53" s="93"/>
      <c r="B53" s="93"/>
      <c r="C53" s="93"/>
      <c r="D53" s="98"/>
      <c r="E53" s="98"/>
      <c r="F53" s="98" t="s">
        <v>16</v>
      </c>
      <c r="G53" s="98"/>
      <c r="H53" s="72">
        <v>10862494</v>
      </c>
      <c r="I53" s="72">
        <v>10291465</v>
      </c>
      <c r="J53" s="72">
        <v>10091315</v>
      </c>
      <c r="K53" s="72">
        <v>7682638</v>
      </c>
      <c r="L53" s="72">
        <v>2408677</v>
      </c>
      <c r="M53" s="72">
        <v>0</v>
      </c>
      <c r="N53" s="72">
        <v>200150</v>
      </c>
      <c r="O53" s="72">
        <v>0</v>
      </c>
      <c r="P53" s="72">
        <v>0</v>
      </c>
      <c r="Q53" s="72">
        <v>0</v>
      </c>
      <c r="R53" s="72">
        <v>571029</v>
      </c>
      <c r="S53" s="72">
        <v>571029</v>
      </c>
      <c r="T53" s="97">
        <v>0</v>
      </c>
      <c r="U53" s="97"/>
      <c r="V53" s="72">
        <v>0</v>
      </c>
      <c r="W53" s="72">
        <v>0</v>
      </c>
    </row>
    <row r="54" spans="1:23" ht="12.75">
      <c r="A54" s="93" t="s">
        <v>46</v>
      </c>
      <c r="B54" s="93" t="s">
        <v>136</v>
      </c>
      <c r="C54" s="93" t="s">
        <v>46</v>
      </c>
      <c r="D54" s="98" t="s">
        <v>137</v>
      </c>
      <c r="E54" s="98"/>
      <c r="F54" s="98" t="s">
        <v>13</v>
      </c>
      <c r="G54" s="98"/>
      <c r="H54" s="72">
        <v>6835881</v>
      </c>
      <c r="I54" s="72">
        <v>6614271</v>
      </c>
      <c r="J54" s="72">
        <v>6490271</v>
      </c>
      <c r="K54" s="72">
        <v>4829282</v>
      </c>
      <c r="L54" s="72">
        <v>1660989</v>
      </c>
      <c r="M54" s="72">
        <v>0</v>
      </c>
      <c r="N54" s="72">
        <v>124000</v>
      </c>
      <c r="O54" s="72">
        <v>0</v>
      </c>
      <c r="P54" s="72">
        <v>0</v>
      </c>
      <c r="Q54" s="72">
        <v>0</v>
      </c>
      <c r="R54" s="72">
        <v>221610</v>
      </c>
      <c r="S54" s="72">
        <v>221610</v>
      </c>
      <c r="T54" s="97">
        <v>0</v>
      </c>
      <c r="U54" s="97"/>
      <c r="V54" s="72">
        <v>0</v>
      </c>
      <c r="W54" s="72">
        <v>0</v>
      </c>
    </row>
    <row r="55" spans="1:23" ht="12.75">
      <c r="A55" s="93"/>
      <c r="B55" s="93"/>
      <c r="C55" s="93"/>
      <c r="D55" s="98"/>
      <c r="E55" s="98"/>
      <c r="F55" s="98" t="s">
        <v>14</v>
      </c>
      <c r="G55" s="98"/>
      <c r="H55" s="72">
        <v>-4500</v>
      </c>
      <c r="I55" s="72">
        <v>-4500</v>
      </c>
      <c r="J55" s="72">
        <v>-4500</v>
      </c>
      <c r="K55" s="72">
        <v>-4500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97">
        <v>0</v>
      </c>
      <c r="U55" s="97"/>
      <c r="V55" s="72">
        <v>0</v>
      </c>
      <c r="W55" s="72">
        <v>0</v>
      </c>
    </row>
    <row r="56" spans="1:23" ht="12.75">
      <c r="A56" s="93"/>
      <c r="B56" s="93"/>
      <c r="C56" s="93"/>
      <c r="D56" s="98"/>
      <c r="E56" s="98"/>
      <c r="F56" s="98" t="s">
        <v>15</v>
      </c>
      <c r="G56" s="98"/>
      <c r="H56" s="72">
        <v>4500</v>
      </c>
      <c r="I56" s="72">
        <v>4500</v>
      </c>
      <c r="J56" s="72">
        <v>4500</v>
      </c>
      <c r="K56" s="72">
        <v>0</v>
      </c>
      <c r="L56" s="72">
        <v>4500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97">
        <v>0</v>
      </c>
      <c r="U56" s="97"/>
      <c r="V56" s="72">
        <v>0</v>
      </c>
      <c r="W56" s="72">
        <v>0</v>
      </c>
    </row>
    <row r="57" spans="1:23" ht="12.75">
      <c r="A57" s="93"/>
      <c r="B57" s="93"/>
      <c r="C57" s="93"/>
      <c r="D57" s="98"/>
      <c r="E57" s="98"/>
      <c r="F57" s="98" t="s">
        <v>16</v>
      </c>
      <c r="G57" s="98"/>
      <c r="H57" s="72">
        <v>6835881</v>
      </c>
      <c r="I57" s="72">
        <v>6614271</v>
      </c>
      <c r="J57" s="72">
        <v>6490271</v>
      </c>
      <c r="K57" s="72">
        <v>4824782</v>
      </c>
      <c r="L57" s="72">
        <v>1665489</v>
      </c>
      <c r="M57" s="72">
        <v>0</v>
      </c>
      <c r="N57" s="72">
        <v>124000</v>
      </c>
      <c r="O57" s="72">
        <v>0</v>
      </c>
      <c r="P57" s="72">
        <v>0</v>
      </c>
      <c r="Q57" s="72">
        <v>0</v>
      </c>
      <c r="R57" s="72">
        <v>221610</v>
      </c>
      <c r="S57" s="72">
        <v>221610</v>
      </c>
      <c r="T57" s="97">
        <v>0</v>
      </c>
      <c r="U57" s="97"/>
      <c r="V57" s="72">
        <v>0</v>
      </c>
      <c r="W57" s="72">
        <v>0</v>
      </c>
    </row>
    <row r="58" spans="1:23" ht="12.75">
      <c r="A58" s="100" t="s">
        <v>17</v>
      </c>
      <c r="B58" s="100"/>
      <c r="C58" s="100"/>
      <c r="D58" s="100"/>
      <c r="E58" s="100"/>
      <c r="F58" s="98" t="s">
        <v>13</v>
      </c>
      <c r="G58" s="98"/>
      <c r="H58" s="73">
        <v>148736975.42</v>
      </c>
      <c r="I58" s="74"/>
      <c r="J58" s="74"/>
      <c r="K58" s="73">
        <v>73265205.75</v>
      </c>
      <c r="L58" s="73">
        <v>38375815.56</v>
      </c>
      <c r="M58" s="73">
        <v>3978085.8</v>
      </c>
      <c r="N58" s="73">
        <v>3032712</v>
      </c>
      <c r="O58" s="73">
        <v>293718</v>
      </c>
      <c r="P58" s="73">
        <v>202255</v>
      </c>
      <c r="Q58" s="73">
        <v>0</v>
      </c>
      <c r="R58" s="73">
        <v>29589183.31</v>
      </c>
      <c r="S58" s="73">
        <v>22849183.31</v>
      </c>
      <c r="T58" s="99">
        <v>3221342</v>
      </c>
      <c r="U58" s="99"/>
      <c r="V58" s="74"/>
      <c r="W58" s="72">
        <v>0</v>
      </c>
    </row>
    <row r="59" spans="1:23" ht="12.75">
      <c r="A59" s="100"/>
      <c r="B59" s="100"/>
      <c r="C59" s="100"/>
      <c r="D59" s="100"/>
      <c r="E59" s="100"/>
      <c r="F59" s="98" t="s">
        <v>14</v>
      </c>
      <c r="G59" s="98"/>
      <c r="H59" s="73">
        <v>-36193</v>
      </c>
      <c r="I59" s="73">
        <v>-36193</v>
      </c>
      <c r="J59" s="73">
        <v>-35667</v>
      </c>
      <c r="K59" s="73">
        <v>-35267</v>
      </c>
      <c r="L59" s="73">
        <v>-400</v>
      </c>
      <c r="M59" s="73">
        <v>0</v>
      </c>
      <c r="N59" s="73">
        <v>-526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99">
        <v>0</v>
      </c>
      <c r="U59" s="99"/>
      <c r="V59" s="73">
        <v>0</v>
      </c>
      <c r="W59" s="72">
        <v>0</v>
      </c>
    </row>
    <row r="60" spans="1:23" ht="12.75">
      <c r="A60" s="100"/>
      <c r="B60" s="100"/>
      <c r="C60" s="100"/>
      <c r="D60" s="100"/>
      <c r="E60" s="100"/>
      <c r="F60" s="98" t="s">
        <v>15</v>
      </c>
      <c r="G60" s="98"/>
      <c r="H60" s="73">
        <v>90403</v>
      </c>
      <c r="I60" s="73">
        <v>90403</v>
      </c>
      <c r="J60" s="73">
        <v>90003</v>
      </c>
      <c r="K60" s="73">
        <v>15359.97</v>
      </c>
      <c r="L60" s="73">
        <v>74643.03</v>
      </c>
      <c r="M60" s="73">
        <v>0</v>
      </c>
      <c r="N60" s="73">
        <v>400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99">
        <v>0</v>
      </c>
      <c r="U60" s="99"/>
      <c r="V60" s="73">
        <v>0</v>
      </c>
      <c r="W60" s="72">
        <v>0</v>
      </c>
    </row>
    <row r="61" spans="1:23" ht="12.75">
      <c r="A61" s="100"/>
      <c r="B61" s="100"/>
      <c r="C61" s="100"/>
      <c r="D61" s="100"/>
      <c r="E61" s="100"/>
      <c r="F61" s="98" t="s">
        <v>16</v>
      </c>
      <c r="G61" s="98"/>
      <c r="H61" s="73">
        <v>148791185.42</v>
      </c>
      <c r="I61" s="74"/>
      <c r="J61" s="74"/>
      <c r="K61" s="73">
        <v>73245298.72</v>
      </c>
      <c r="L61" s="73">
        <v>38450058.59</v>
      </c>
      <c r="M61" s="73">
        <v>3978085.8</v>
      </c>
      <c r="N61" s="73">
        <v>3032586</v>
      </c>
      <c r="O61" s="73">
        <v>293718</v>
      </c>
      <c r="P61" s="73">
        <v>202255</v>
      </c>
      <c r="Q61" s="73">
        <v>0</v>
      </c>
      <c r="R61" s="73">
        <v>29589183.31</v>
      </c>
      <c r="S61" s="73">
        <v>22849183.31</v>
      </c>
      <c r="T61" s="99">
        <v>3221342</v>
      </c>
      <c r="U61" s="99"/>
      <c r="V61" s="74"/>
      <c r="W61" s="72">
        <v>0</v>
      </c>
    </row>
  </sheetData>
  <sheetProtection/>
  <mergeCells count="179">
    <mergeCell ref="T61:U61"/>
    <mergeCell ref="F57:G57"/>
    <mergeCell ref="T57:U57"/>
    <mergeCell ref="A58:E61"/>
    <mergeCell ref="F58:G58"/>
    <mergeCell ref="T58:U58"/>
    <mergeCell ref="F59:G59"/>
    <mergeCell ref="T59:U59"/>
    <mergeCell ref="F60:G60"/>
    <mergeCell ref="T60:U60"/>
    <mergeCell ref="F61:G61"/>
    <mergeCell ref="A54:A57"/>
    <mergeCell ref="B54:B57"/>
    <mergeCell ref="C54:C57"/>
    <mergeCell ref="D54:E57"/>
    <mergeCell ref="F54:G54"/>
    <mergeCell ref="T54:U54"/>
    <mergeCell ref="F55:G55"/>
    <mergeCell ref="T55:U55"/>
    <mergeCell ref="F56:G56"/>
    <mergeCell ref="T56:U56"/>
    <mergeCell ref="F51:G51"/>
    <mergeCell ref="T51:U51"/>
    <mergeCell ref="F52:G52"/>
    <mergeCell ref="T52:U52"/>
    <mergeCell ref="F53:G53"/>
    <mergeCell ref="T53:U53"/>
    <mergeCell ref="F48:G48"/>
    <mergeCell ref="T48:U48"/>
    <mergeCell ref="F49:G49"/>
    <mergeCell ref="T49:U49"/>
    <mergeCell ref="A50:A53"/>
    <mergeCell ref="B50:B53"/>
    <mergeCell ref="C50:C53"/>
    <mergeCell ref="D50:E53"/>
    <mergeCell ref="F50:G50"/>
    <mergeCell ref="T50:U50"/>
    <mergeCell ref="F45:G45"/>
    <mergeCell ref="T45:U45"/>
    <mergeCell ref="A46:A49"/>
    <mergeCell ref="B46:B49"/>
    <mergeCell ref="C46:C49"/>
    <mergeCell ref="D46:E49"/>
    <mergeCell ref="F46:G46"/>
    <mergeCell ref="T46:U46"/>
    <mergeCell ref="F47:G47"/>
    <mergeCell ref="T47:U47"/>
    <mergeCell ref="A42:A45"/>
    <mergeCell ref="B42:B45"/>
    <mergeCell ref="C42:C45"/>
    <mergeCell ref="D42:E45"/>
    <mergeCell ref="F42:G42"/>
    <mergeCell ref="T42:U42"/>
    <mergeCell ref="F43:G43"/>
    <mergeCell ref="T43:U43"/>
    <mergeCell ref="F44:G44"/>
    <mergeCell ref="T44:U44"/>
    <mergeCell ref="F39:G39"/>
    <mergeCell ref="T39:U39"/>
    <mergeCell ref="F40:G40"/>
    <mergeCell ref="T40:U40"/>
    <mergeCell ref="F41:G41"/>
    <mergeCell ref="T41:U41"/>
    <mergeCell ref="F36:G36"/>
    <mergeCell ref="T36:U36"/>
    <mergeCell ref="F37:G37"/>
    <mergeCell ref="T37:U37"/>
    <mergeCell ref="A38:A41"/>
    <mergeCell ref="B38:B41"/>
    <mergeCell ref="C38:C41"/>
    <mergeCell ref="D38:E41"/>
    <mergeCell ref="F38:G38"/>
    <mergeCell ref="T38:U38"/>
    <mergeCell ref="F33:G33"/>
    <mergeCell ref="T33:U33"/>
    <mergeCell ref="A34:A37"/>
    <mergeCell ref="B34:B37"/>
    <mergeCell ref="C34:C37"/>
    <mergeCell ref="D34:E37"/>
    <mergeCell ref="F34:G34"/>
    <mergeCell ref="T34:U34"/>
    <mergeCell ref="F35:G35"/>
    <mergeCell ref="T35:U35"/>
    <mergeCell ref="F30:G30"/>
    <mergeCell ref="T30:U30"/>
    <mergeCell ref="F31:G31"/>
    <mergeCell ref="T31:U31"/>
    <mergeCell ref="F32:G32"/>
    <mergeCell ref="T32:U32"/>
    <mergeCell ref="A26:A29"/>
    <mergeCell ref="B26:B29"/>
    <mergeCell ref="C26:C29"/>
    <mergeCell ref="D26:E29"/>
    <mergeCell ref="A30:A33"/>
    <mergeCell ref="B30:B33"/>
    <mergeCell ref="C30:C33"/>
    <mergeCell ref="D30:E33"/>
    <mergeCell ref="F28:G28"/>
    <mergeCell ref="T28:U28"/>
    <mergeCell ref="F29:G29"/>
    <mergeCell ref="T29:U29"/>
    <mergeCell ref="F25:G25"/>
    <mergeCell ref="T25:U25"/>
    <mergeCell ref="F26:G26"/>
    <mergeCell ref="T26:U26"/>
    <mergeCell ref="F27:G27"/>
    <mergeCell ref="T27:U27"/>
    <mergeCell ref="F22:G22"/>
    <mergeCell ref="T22:U22"/>
    <mergeCell ref="F23:G23"/>
    <mergeCell ref="T23:U23"/>
    <mergeCell ref="F24:G24"/>
    <mergeCell ref="T24:U24"/>
    <mergeCell ref="A18:A21"/>
    <mergeCell ref="B18:B21"/>
    <mergeCell ref="C18:C21"/>
    <mergeCell ref="D18:E21"/>
    <mergeCell ref="A22:A25"/>
    <mergeCell ref="B22:B25"/>
    <mergeCell ref="C22:C25"/>
    <mergeCell ref="D22:E25"/>
    <mergeCell ref="F21:G21"/>
    <mergeCell ref="T21:U21"/>
    <mergeCell ref="A10:A13"/>
    <mergeCell ref="B10:B13"/>
    <mergeCell ref="C10:C13"/>
    <mergeCell ref="D10:E13"/>
    <mergeCell ref="F10:G10"/>
    <mergeCell ref="T18:U18"/>
    <mergeCell ref="F19:G19"/>
    <mergeCell ref="T19:U19"/>
    <mergeCell ref="F20:G20"/>
    <mergeCell ref="F13:G13"/>
    <mergeCell ref="T10:U10"/>
    <mergeCell ref="F11:G11"/>
    <mergeCell ref="T17:U17"/>
    <mergeCell ref="F18:G18"/>
    <mergeCell ref="T20:U20"/>
    <mergeCell ref="T13:U13"/>
    <mergeCell ref="T15:U15"/>
    <mergeCell ref="F16:G16"/>
    <mergeCell ref="T16:U16"/>
    <mergeCell ref="F17:G17"/>
    <mergeCell ref="T11:U11"/>
    <mergeCell ref="F12:G12"/>
    <mergeCell ref="T12:U12"/>
    <mergeCell ref="A14:A17"/>
    <mergeCell ref="B14:B17"/>
    <mergeCell ref="C14:C17"/>
    <mergeCell ref="D14:E17"/>
    <mergeCell ref="F14:G14"/>
    <mergeCell ref="T14:U14"/>
    <mergeCell ref="F15:G15"/>
    <mergeCell ref="T9:U9"/>
    <mergeCell ref="N7:N8"/>
    <mergeCell ref="O7:O8"/>
    <mergeCell ref="P7:P8"/>
    <mergeCell ref="Q7:Q8"/>
    <mergeCell ref="S7:S8"/>
    <mergeCell ref="T7:U7"/>
    <mergeCell ref="R6:R8"/>
    <mergeCell ref="D9:G9"/>
    <mergeCell ref="S6:W6"/>
    <mergeCell ref="C5:C8"/>
    <mergeCell ref="O1:W1"/>
    <mergeCell ref="H5:H8"/>
    <mergeCell ref="I5:W5"/>
    <mergeCell ref="I6:I8"/>
    <mergeCell ref="J6:Q6"/>
    <mergeCell ref="V7:V8"/>
    <mergeCell ref="A2:W3"/>
    <mergeCell ref="A5:A8"/>
    <mergeCell ref="B5:B8"/>
    <mergeCell ref="K7:L7"/>
    <mergeCell ref="M7:M8"/>
    <mergeCell ref="D5:G8"/>
    <mergeCell ref="W7:W8"/>
    <mergeCell ref="T8:U8"/>
    <mergeCell ref="J7:J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view="pageLayout" zoomScale="90" zoomScalePageLayoutView="90" workbookViewId="0" topLeftCell="A1">
      <selection activeCell="V23" sqref="V22:V23"/>
    </sheetView>
  </sheetViews>
  <sheetFormatPr defaultColWidth="9.33203125" defaultRowHeight="12.75"/>
  <cols>
    <col min="1" max="1" width="5.66015625" style="12" customWidth="1"/>
    <col min="2" max="2" width="11" style="12" customWidth="1"/>
    <col min="3" max="3" width="8.66015625" style="12" customWidth="1"/>
    <col min="4" max="4" width="15" style="12" customWidth="1"/>
    <col min="5" max="5" width="16.83203125" style="12" customWidth="1"/>
    <col min="6" max="6" width="14.16015625" style="12" customWidth="1"/>
    <col min="7" max="7" width="14.33203125" style="12" customWidth="1"/>
    <col min="8" max="8" width="14.5" style="12" customWidth="1"/>
    <col min="9" max="9" width="10.66015625" style="12" customWidth="1"/>
    <col min="10" max="10" width="12.66015625" style="12" customWidth="1"/>
    <col min="11" max="11" width="10.83203125" style="10" customWidth="1"/>
    <col min="12" max="12" width="15" style="10" customWidth="1"/>
    <col min="13" max="14" width="12.33203125" style="10" bestFit="1" customWidth="1"/>
    <col min="15" max="15" width="12.16015625" style="10" customWidth="1"/>
    <col min="16" max="16384" width="9.33203125" style="10" customWidth="1"/>
  </cols>
  <sheetData>
    <row r="1" spans="1:17" ht="27" customHeight="1">
      <c r="A1" s="111" t="s">
        <v>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9"/>
    </row>
    <row r="2" spans="1:7" ht="18.75">
      <c r="A2" s="11"/>
      <c r="B2" s="11"/>
      <c r="C2" s="11"/>
      <c r="D2" s="11"/>
      <c r="E2" s="11"/>
      <c r="F2" s="11"/>
      <c r="G2" s="11"/>
    </row>
    <row r="3" spans="1:16" ht="18.75" customHeight="1">
      <c r="A3" s="13"/>
      <c r="B3" s="13"/>
      <c r="C3" s="13"/>
      <c r="D3" s="13"/>
      <c r="E3" s="13"/>
      <c r="F3" s="13"/>
      <c r="K3" s="12"/>
      <c r="P3" s="14" t="s">
        <v>60</v>
      </c>
    </row>
    <row r="4" spans="1:16" ht="12.75">
      <c r="A4" s="112" t="s">
        <v>0</v>
      </c>
      <c r="B4" s="112" t="s">
        <v>1</v>
      </c>
      <c r="C4" s="112" t="s">
        <v>47</v>
      </c>
      <c r="D4" s="112" t="s">
        <v>59</v>
      </c>
      <c r="E4" s="101" t="s">
        <v>61</v>
      </c>
      <c r="F4" s="107" t="s">
        <v>4</v>
      </c>
      <c r="G4" s="115"/>
      <c r="H4" s="115"/>
      <c r="I4" s="115"/>
      <c r="J4" s="115"/>
      <c r="K4" s="115"/>
      <c r="L4" s="115"/>
      <c r="M4" s="115"/>
      <c r="N4" s="115"/>
      <c r="O4" s="115"/>
      <c r="P4" s="108"/>
    </row>
    <row r="5" spans="1:16" ht="12.75">
      <c r="A5" s="113"/>
      <c r="B5" s="113"/>
      <c r="C5" s="113"/>
      <c r="D5" s="113"/>
      <c r="E5" s="102"/>
      <c r="F5" s="101" t="s">
        <v>29</v>
      </c>
      <c r="G5" s="109" t="s">
        <v>4</v>
      </c>
      <c r="H5" s="109"/>
      <c r="I5" s="109"/>
      <c r="J5" s="109"/>
      <c r="K5" s="109"/>
      <c r="L5" s="101" t="s">
        <v>58</v>
      </c>
      <c r="M5" s="104" t="s">
        <v>4</v>
      </c>
      <c r="N5" s="105"/>
      <c r="O5" s="105"/>
      <c r="P5" s="106"/>
    </row>
    <row r="6" spans="1:16" ht="25.5" customHeight="1">
      <c r="A6" s="113"/>
      <c r="B6" s="113"/>
      <c r="C6" s="113"/>
      <c r="D6" s="113"/>
      <c r="E6" s="102"/>
      <c r="F6" s="102"/>
      <c r="G6" s="107" t="s">
        <v>57</v>
      </c>
      <c r="H6" s="108"/>
      <c r="I6" s="101" t="s">
        <v>56</v>
      </c>
      <c r="J6" s="101" t="s">
        <v>55</v>
      </c>
      <c r="K6" s="101" t="s">
        <v>54</v>
      </c>
      <c r="L6" s="102"/>
      <c r="M6" s="107" t="s">
        <v>6</v>
      </c>
      <c r="N6" s="45" t="s">
        <v>7</v>
      </c>
      <c r="O6" s="109" t="s">
        <v>33</v>
      </c>
      <c r="P6" s="109" t="s">
        <v>53</v>
      </c>
    </row>
    <row r="7" spans="1:16" ht="72">
      <c r="A7" s="114"/>
      <c r="B7" s="114"/>
      <c r="C7" s="114"/>
      <c r="D7" s="114"/>
      <c r="E7" s="103"/>
      <c r="F7" s="103"/>
      <c r="G7" s="44" t="s">
        <v>11</v>
      </c>
      <c r="H7" s="44" t="s">
        <v>52</v>
      </c>
      <c r="I7" s="103"/>
      <c r="J7" s="103"/>
      <c r="K7" s="103"/>
      <c r="L7" s="103"/>
      <c r="M7" s="109"/>
      <c r="N7" s="46" t="s">
        <v>10</v>
      </c>
      <c r="O7" s="109"/>
      <c r="P7" s="109"/>
    </row>
    <row r="8" spans="1:16" ht="10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</row>
    <row r="9" spans="1:16" ht="12.75">
      <c r="A9" s="16" t="s">
        <v>51</v>
      </c>
      <c r="B9" s="17"/>
      <c r="C9" s="18"/>
      <c r="D9" s="19">
        <f>SUM(D10:D10)</f>
        <v>5000</v>
      </c>
      <c r="E9" s="19">
        <f>SUM(E10:E10)</f>
        <v>5000</v>
      </c>
      <c r="F9" s="19">
        <f>SUM(F10:F10)</f>
        <v>5000</v>
      </c>
      <c r="G9" s="19">
        <f>SUM(G10:G10)</f>
        <v>0</v>
      </c>
      <c r="H9" s="19">
        <f>SUM(H10:H10)</f>
        <v>5000</v>
      </c>
      <c r="I9" s="19">
        <v>0</v>
      </c>
      <c r="J9" s="19">
        <v>0</v>
      </c>
      <c r="K9" s="19">
        <v>0</v>
      </c>
      <c r="L9" s="19">
        <f>SUM(L10:L10)</f>
        <v>0</v>
      </c>
      <c r="M9" s="19">
        <f>SUM(M10:M10)</f>
        <v>0</v>
      </c>
      <c r="N9" s="19">
        <f>SUM(N10:N10)</f>
        <v>0</v>
      </c>
      <c r="O9" s="19">
        <v>0</v>
      </c>
      <c r="P9" s="19">
        <v>0</v>
      </c>
    </row>
    <row r="10" spans="1:16" ht="12.75">
      <c r="A10" s="20" t="s">
        <v>51</v>
      </c>
      <c r="B10" s="21" t="s">
        <v>50</v>
      </c>
      <c r="C10" s="22">
        <v>2110</v>
      </c>
      <c r="D10" s="23">
        <v>5000</v>
      </c>
      <c r="E10" s="23">
        <f>F10+L10</f>
        <v>5000</v>
      </c>
      <c r="F10" s="23">
        <f>H10</f>
        <v>5000</v>
      </c>
      <c r="G10" s="24">
        <v>0</v>
      </c>
      <c r="H10" s="24">
        <v>5000</v>
      </c>
      <c r="I10" s="24">
        <v>0</v>
      </c>
      <c r="J10" s="24">
        <v>0</v>
      </c>
      <c r="K10" s="24">
        <f>-T10</f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</row>
    <row r="11" spans="1:16" ht="12.75">
      <c r="A11" s="25">
        <v>600</v>
      </c>
      <c r="B11" s="26"/>
      <c r="C11" s="18"/>
      <c r="D11" s="19">
        <f aca="true" t="shared" si="0" ref="D11:N11">SUM(D12:D12)</f>
        <v>1942</v>
      </c>
      <c r="E11" s="19">
        <f t="shared" si="0"/>
        <v>1942</v>
      </c>
      <c r="F11" s="19">
        <f t="shared" si="0"/>
        <v>1942</v>
      </c>
      <c r="G11" s="19">
        <f t="shared" si="0"/>
        <v>1942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>O13+O15</f>
        <v>0</v>
      </c>
      <c r="P11" s="19">
        <f>P13+P15</f>
        <v>0</v>
      </c>
    </row>
    <row r="12" spans="1:16" ht="12.75">
      <c r="A12" s="27">
        <v>600</v>
      </c>
      <c r="B12" s="28">
        <v>60095</v>
      </c>
      <c r="C12" s="22">
        <v>2110</v>
      </c>
      <c r="D12" s="23">
        <v>1942</v>
      </c>
      <c r="E12" s="23">
        <f>SUM(F12)</f>
        <v>1942</v>
      </c>
      <c r="F12" s="23">
        <f>SUM(G12:H12)</f>
        <v>1942</v>
      </c>
      <c r="G12" s="24">
        <v>1942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f>SUM(O12+Q12+R12)</f>
        <v>0</v>
      </c>
      <c r="O12" s="24">
        <v>0</v>
      </c>
      <c r="P12" s="24">
        <v>0</v>
      </c>
    </row>
    <row r="13" spans="1:16" ht="12.75">
      <c r="A13" s="16" t="s">
        <v>49</v>
      </c>
      <c r="B13" s="43"/>
      <c r="C13" s="18"/>
      <c r="D13" s="19">
        <f aca="true" t="shared" si="1" ref="D13:M13">SUM(D14)</f>
        <v>108836</v>
      </c>
      <c r="E13" s="19">
        <f t="shared" si="1"/>
        <v>108836</v>
      </c>
      <c r="F13" s="19">
        <f t="shared" si="1"/>
        <v>108836</v>
      </c>
      <c r="G13" s="19">
        <f t="shared" si="1"/>
        <v>47856</v>
      </c>
      <c r="H13" s="19">
        <f t="shared" si="1"/>
        <v>60980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v>0</v>
      </c>
      <c r="O13" s="19">
        <f>SUM(O14)</f>
        <v>0</v>
      </c>
      <c r="P13" s="19">
        <f>SUM(P14)</f>
        <v>0</v>
      </c>
    </row>
    <row r="14" spans="1:18" ht="12.75">
      <c r="A14" s="27">
        <v>700</v>
      </c>
      <c r="B14" s="28">
        <v>70005</v>
      </c>
      <c r="C14" s="22">
        <v>2110</v>
      </c>
      <c r="D14" s="23">
        <v>108836</v>
      </c>
      <c r="E14" s="23">
        <f>SUM(F14)</f>
        <v>108836</v>
      </c>
      <c r="F14" s="23">
        <f>SUM(G14:H14)</f>
        <v>108836</v>
      </c>
      <c r="G14" s="24">
        <v>47856</v>
      </c>
      <c r="H14" s="24">
        <v>60980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f>SUM(O14+Q14+R14)</f>
        <v>0</v>
      </c>
      <c r="O14" s="24">
        <v>0</v>
      </c>
      <c r="P14" s="24">
        <v>0</v>
      </c>
      <c r="Q14" s="29"/>
      <c r="R14" s="29"/>
    </row>
    <row r="15" spans="1:16" ht="12.75">
      <c r="A15" s="25">
        <v>710</v>
      </c>
      <c r="B15" s="26"/>
      <c r="C15" s="18"/>
      <c r="D15" s="19">
        <f aca="true" t="shared" si="2" ref="D15:P15">SUM(D16:D17)</f>
        <v>744648</v>
      </c>
      <c r="E15" s="19">
        <f t="shared" si="2"/>
        <v>744648</v>
      </c>
      <c r="F15" s="19">
        <f t="shared" si="2"/>
        <v>744648</v>
      </c>
      <c r="G15" s="19">
        <f t="shared" si="2"/>
        <v>460327</v>
      </c>
      <c r="H15" s="19">
        <f t="shared" si="2"/>
        <v>283142</v>
      </c>
      <c r="I15" s="19">
        <f t="shared" si="2"/>
        <v>0</v>
      </c>
      <c r="J15" s="19">
        <f t="shared" si="2"/>
        <v>1179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19">
        <f t="shared" si="2"/>
        <v>0</v>
      </c>
      <c r="O15" s="19">
        <f t="shared" si="2"/>
        <v>0</v>
      </c>
      <c r="P15" s="19">
        <f t="shared" si="2"/>
        <v>0</v>
      </c>
    </row>
    <row r="16" spans="1:18" ht="12.75">
      <c r="A16" s="27">
        <v>710</v>
      </c>
      <c r="B16" s="28">
        <v>71012</v>
      </c>
      <c r="C16" s="22">
        <v>2110</v>
      </c>
      <c r="D16" s="23">
        <v>314978</v>
      </c>
      <c r="E16" s="23">
        <f>SUM(N16+F16)</f>
        <v>314978</v>
      </c>
      <c r="F16" s="23">
        <f>SUM(G16:K16)</f>
        <v>314978</v>
      </c>
      <c r="G16" s="24">
        <v>103978</v>
      </c>
      <c r="H16" s="24">
        <v>211000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f>SUM(O16+Q16+R16)</f>
        <v>0</v>
      </c>
      <c r="O16" s="24">
        <v>0</v>
      </c>
      <c r="P16" s="24">
        <v>0</v>
      </c>
      <c r="Q16" s="29"/>
      <c r="R16" s="29"/>
    </row>
    <row r="17" spans="1:16" ht="12.75">
      <c r="A17" s="27">
        <v>710</v>
      </c>
      <c r="B17" s="28">
        <v>71015</v>
      </c>
      <c r="C17" s="22">
        <v>2110</v>
      </c>
      <c r="D17" s="23">
        <v>429670</v>
      </c>
      <c r="E17" s="23">
        <f>SUM(F17)</f>
        <v>429670</v>
      </c>
      <c r="F17" s="23">
        <f>SUM(G17:J17)</f>
        <v>429670</v>
      </c>
      <c r="G17" s="24">
        <v>356349</v>
      </c>
      <c r="H17" s="24">
        <v>72142</v>
      </c>
      <c r="I17" s="24">
        <v>0</v>
      </c>
      <c r="J17" s="24">
        <v>1179</v>
      </c>
      <c r="K17" s="24">
        <v>0</v>
      </c>
      <c r="L17" s="24">
        <v>0</v>
      </c>
      <c r="M17" s="24">
        <v>0</v>
      </c>
      <c r="N17" s="24">
        <f>SUM(O17+Q17+R17)</f>
        <v>0</v>
      </c>
      <c r="O17" s="24">
        <v>0</v>
      </c>
      <c r="P17" s="24">
        <v>0</v>
      </c>
    </row>
    <row r="18" spans="1:16" ht="12.75">
      <c r="A18" s="25">
        <v>750</v>
      </c>
      <c r="B18" s="26"/>
      <c r="C18" s="18"/>
      <c r="D18" s="19">
        <f aca="true" t="shared" si="3" ref="D18:P18">SUM(D19:D19)</f>
        <v>25051</v>
      </c>
      <c r="E18" s="19">
        <f t="shared" si="3"/>
        <v>25051</v>
      </c>
      <c r="F18" s="19">
        <f t="shared" si="3"/>
        <v>25051</v>
      </c>
      <c r="G18" s="19">
        <f t="shared" si="3"/>
        <v>16422.34</v>
      </c>
      <c r="H18" s="19">
        <f t="shared" si="3"/>
        <v>8628.66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</row>
    <row r="19" spans="1:16" ht="12.75">
      <c r="A19" s="27">
        <v>750</v>
      </c>
      <c r="B19" s="28">
        <v>75045</v>
      </c>
      <c r="C19" s="22">
        <v>2110</v>
      </c>
      <c r="D19" s="23">
        <v>25051</v>
      </c>
      <c r="E19" s="23">
        <f>SUM(F19)</f>
        <v>25051</v>
      </c>
      <c r="F19" s="23">
        <f>SUM(G19:H19)</f>
        <v>25051</v>
      </c>
      <c r="G19" s="24">
        <v>16422.34</v>
      </c>
      <c r="H19" s="24">
        <v>8628.66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f>SUM(O19+Q19+R19)</f>
        <v>0</v>
      </c>
      <c r="O19" s="24">
        <v>0</v>
      </c>
      <c r="P19" s="24">
        <v>0</v>
      </c>
    </row>
    <row r="20" spans="1:16" s="13" customFormat="1" ht="14.25" customHeight="1">
      <c r="A20" s="25">
        <v>754</v>
      </c>
      <c r="B20" s="26"/>
      <c r="C20" s="18"/>
      <c r="D20" s="19">
        <f>SUM(D21:D21)</f>
        <v>5489669</v>
      </c>
      <c r="E20" s="19">
        <f>E21</f>
        <v>5489669</v>
      </c>
      <c r="F20" s="19">
        <f aca="true" t="shared" si="4" ref="F20:K20">SUM(F21)</f>
        <v>5489669</v>
      </c>
      <c r="G20" s="19">
        <f t="shared" si="4"/>
        <v>4891101</v>
      </c>
      <c r="H20" s="19">
        <f t="shared" si="4"/>
        <v>407693</v>
      </c>
      <c r="I20" s="19">
        <f t="shared" si="4"/>
        <v>0</v>
      </c>
      <c r="J20" s="19">
        <f t="shared" si="4"/>
        <v>190875</v>
      </c>
      <c r="K20" s="19">
        <f t="shared" si="4"/>
        <v>0</v>
      </c>
      <c r="L20" s="19">
        <f>SUM(L21:L21)</f>
        <v>0</v>
      </c>
      <c r="M20" s="19">
        <f>SUM(M21:M21)</f>
        <v>0</v>
      </c>
      <c r="N20" s="19">
        <f>SUM(N21)</f>
        <v>0</v>
      </c>
      <c r="O20" s="19">
        <f>SUM(O21)</f>
        <v>0</v>
      </c>
      <c r="P20" s="19">
        <f>SUM(P21)</f>
        <v>0</v>
      </c>
    </row>
    <row r="21" spans="1:16" ht="12.75" customHeight="1">
      <c r="A21" s="27">
        <v>754</v>
      </c>
      <c r="B21" s="28">
        <v>75411</v>
      </c>
      <c r="C21" s="22">
        <v>2110</v>
      </c>
      <c r="D21" s="23">
        <v>5489669</v>
      </c>
      <c r="E21" s="23">
        <f>SUM(F21)</f>
        <v>5489669</v>
      </c>
      <c r="F21" s="23">
        <f>SUM(G21:J21)</f>
        <v>5489669</v>
      </c>
      <c r="G21" s="24">
        <v>4891101</v>
      </c>
      <c r="H21" s="24">
        <v>407693</v>
      </c>
      <c r="I21" s="24">
        <v>0</v>
      </c>
      <c r="J21" s="24">
        <v>190875</v>
      </c>
      <c r="K21" s="24">
        <v>0</v>
      </c>
      <c r="L21" s="24">
        <v>0</v>
      </c>
      <c r="M21" s="24">
        <v>0</v>
      </c>
      <c r="N21" s="24">
        <f>SUM(O21+Q21+R21)</f>
        <v>0</v>
      </c>
      <c r="O21" s="24">
        <v>0</v>
      </c>
      <c r="P21" s="24">
        <v>0</v>
      </c>
    </row>
    <row r="22" spans="1:16" ht="12.75" customHeight="1">
      <c r="A22" s="25">
        <v>755</v>
      </c>
      <c r="B22" s="26"/>
      <c r="C22" s="18"/>
      <c r="D22" s="19">
        <f>SUM(D23:D23)</f>
        <v>132000</v>
      </c>
      <c r="E22" s="19">
        <f>E23</f>
        <v>132000</v>
      </c>
      <c r="F22" s="19">
        <f aca="true" t="shared" si="5" ref="F22:K22">SUM(F23)</f>
        <v>132000</v>
      </c>
      <c r="G22" s="19">
        <f t="shared" si="5"/>
        <v>30030</v>
      </c>
      <c r="H22" s="19">
        <f t="shared" si="5"/>
        <v>37950</v>
      </c>
      <c r="I22" s="19">
        <f t="shared" si="5"/>
        <v>64020</v>
      </c>
      <c r="J22" s="19">
        <f t="shared" si="5"/>
        <v>0</v>
      </c>
      <c r="K22" s="19">
        <f t="shared" si="5"/>
        <v>0</v>
      </c>
      <c r="L22" s="19">
        <f>SUM(L23:L23)</f>
        <v>0</v>
      </c>
      <c r="M22" s="19">
        <f>SUM(M23:M23)</f>
        <v>0</v>
      </c>
      <c r="N22" s="19">
        <f>SUM(N23)</f>
        <v>0</v>
      </c>
      <c r="O22" s="19">
        <f>SUM(O23)</f>
        <v>0</v>
      </c>
      <c r="P22" s="19">
        <f>SUM(P23)</f>
        <v>0</v>
      </c>
    </row>
    <row r="23" spans="1:16" ht="17.25" customHeight="1">
      <c r="A23" s="27">
        <v>755</v>
      </c>
      <c r="B23" s="28">
        <v>75515</v>
      </c>
      <c r="C23" s="22">
        <v>2110</v>
      </c>
      <c r="D23" s="23">
        <v>132000</v>
      </c>
      <c r="E23" s="23">
        <f>SUM(F23)</f>
        <v>132000</v>
      </c>
      <c r="F23" s="23">
        <f>SUM(G23:J23)</f>
        <v>132000</v>
      </c>
      <c r="G23" s="24">
        <v>30030</v>
      </c>
      <c r="H23" s="24">
        <v>37950</v>
      </c>
      <c r="I23" s="24">
        <v>64020</v>
      </c>
      <c r="J23" s="24">
        <v>0</v>
      </c>
      <c r="K23" s="24">
        <v>0</v>
      </c>
      <c r="L23" s="24">
        <v>0</v>
      </c>
      <c r="M23" s="24">
        <v>0</v>
      </c>
      <c r="N23" s="24">
        <f>SUM(O23+Q23+R23)</f>
        <v>0</v>
      </c>
      <c r="O23" s="24">
        <v>0</v>
      </c>
      <c r="P23" s="24">
        <v>0</v>
      </c>
    </row>
    <row r="24" spans="1:16" ht="17.25" customHeight="1">
      <c r="A24" s="25">
        <v>801</v>
      </c>
      <c r="B24" s="26"/>
      <c r="C24" s="18"/>
      <c r="D24" s="19">
        <f>SUM(D25:D25)</f>
        <v>30091</v>
      </c>
      <c r="E24" s="19">
        <f>E25</f>
        <v>30091</v>
      </c>
      <c r="F24" s="19">
        <f aca="true" t="shared" si="6" ref="F24:K24">SUM(F25)</f>
        <v>30091</v>
      </c>
      <c r="G24" s="19">
        <f t="shared" si="6"/>
        <v>0</v>
      </c>
      <c r="H24" s="19">
        <f t="shared" si="6"/>
        <v>30091</v>
      </c>
      <c r="I24" s="19">
        <f t="shared" si="6"/>
        <v>0</v>
      </c>
      <c r="J24" s="19">
        <f t="shared" si="6"/>
        <v>0</v>
      </c>
      <c r="K24" s="19">
        <f t="shared" si="6"/>
        <v>0</v>
      </c>
      <c r="L24" s="19">
        <f>SUM(L25:L25)</f>
        <v>0</v>
      </c>
      <c r="M24" s="19">
        <f>SUM(M25:M25)</f>
        <v>0</v>
      </c>
      <c r="N24" s="19">
        <f>SUM(N25)</f>
        <v>0</v>
      </c>
      <c r="O24" s="19">
        <f>SUM(O25)</f>
        <v>0</v>
      </c>
      <c r="P24" s="19">
        <f>SUM(P25)</f>
        <v>0</v>
      </c>
    </row>
    <row r="25" spans="1:16" ht="17.25" customHeight="1">
      <c r="A25" s="27">
        <v>801</v>
      </c>
      <c r="B25" s="28">
        <v>80153</v>
      </c>
      <c r="C25" s="22">
        <v>2110</v>
      </c>
      <c r="D25" s="23">
        <v>30091</v>
      </c>
      <c r="E25" s="23">
        <f>SUM(F25)</f>
        <v>30091</v>
      </c>
      <c r="F25" s="23">
        <f>SUM(G25:J25)</f>
        <v>30091</v>
      </c>
      <c r="G25" s="24">
        <v>0</v>
      </c>
      <c r="H25" s="24">
        <v>30091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f>SUM(O25+Q25+R25)</f>
        <v>0</v>
      </c>
      <c r="O25" s="24">
        <v>0</v>
      </c>
      <c r="P25" s="24">
        <v>0</v>
      </c>
    </row>
    <row r="26" spans="1:16" ht="12.75">
      <c r="A26" s="25">
        <v>851</v>
      </c>
      <c r="B26" s="42"/>
      <c r="C26" s="18"/>
      <c r="D26" s="30">
        <f>D27</f>
        <v>3096816</v>
      </c>
      <c r="E26" s="30">
        <f aca="true" t="shared" si="7" ref="E26:P26">SUM(E27)</f>
        <v>3096816</v>
      </c>
      <c r="F26" s="30">
        <f t="shared" si="7"/>
        <v>3096816</v>
      </c>
      <c r="G26" s="30">
        <f t="shared" si="7"/>
        <v>0</v>
      </c>
      <c r="H26" s="30">
        <f t="shared" si="7"/>
        <v>3096816</v>
      </c>
      <c r="I26" s="30">
        <f t="shared" si="7"/>
        <v>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7"/>
        <v>0</v>
      </c>
      <c r="O26" s="30">
        <f t="shared" si="7"/>
        <v>0</v>
      </c>
      <c r="P26" s="30">
        <f t="shared" si="7"/>
        <v>0</v>
      </c>
    </row>
    <row r="27" spans="1:17" ht="12.75">
      <c r="A27" s="27">
        <v>851</v>
      </c>
      <c r="B27" s="28">
        <v>85156</v>
      </c>
      <c r="C27" s="22">
        <v>2110</v>
      </c>
      <c r="D27" s="24">
        <v>3096816</v>
      </c>
      <c r="E27" s="23">
        <f>SUM(H27)</f>
        <v>3096816</v>
      </c>
      <c r="F27" s="23">
        <f>SUM(H27)</f>
        <v>3096816</v>
      </c>
      <c r="G27" s="24">
        <v>0</v>
      </c>
      <c r="H27" s="24">
        <v>3096816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f>SUM(O27+Q27+R27)</f>
        <v>0</v>
      </c>
      <c r="O27" s="24">
        <v>0</v>
      </c>
      <c r="P27" s="24">
        <v>0</v>
      </c>
      <c r="Q27" s="29"/>
    </row>
    <row r="28" spans="1:17" ht="12.75">
      <c r="A28" s="25">
        <v>852</v>
      </c>
      <c r="B28" s="42"/>
      <c r="C28" s="18"/>
      <c r="D28" s="30">
        <f aca="true" t="shared" si="8" ref="D28:P28">SUM(D29:D30)</f>
        <v>1170166.32</v>
      </c>
      <c r="E28" s="30">
        <f t="shared" si="8"/>
        <v>1170166.3199999998</v>
      </c>
      <c r="F28" s="30">
        <f t="shared" si="8"/>
        <v>1170166.3199999998</v>
      </c>
      <c r="G28" s="30">
        <f t="shared" si="8"/>
        <v>623617.96</v>
      </c>
      <c r="H28" s="30">
        <f t="shared" si="8"/>
        <v>546548.36</v>
      </c>
      <c r="I28" s="30">
        <f t="shared" si="8"/>
        <v>0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8"/>
        <v>0</v>
      </c>
      <c r="O28" s="30">
        <f t="shared" si="8"/>
        <v>0</v>
      </c>
      <c r="P28" s="30">
        <f t="shared" si="8"/>
        <v>0</v>
      </c>
      <c r="Q28" s="29"/>
    </row>
    <row r="29" spans="1:17" ht="12.75">
      <c r="A29" s="27">
        <v>852</v>
      </c>
      <c r="B29" s="28">
        <v>85203</v>
      </c>
      <c r="C29" s="22">
        <v>2110</v>
      </c>
      <c r="D29" s="24">
        <v>1170166.32</v>
      </c>
      <c r="E29" s="23">
        <f>SUM(F29)</f>
        <v>1170166.3199999998</v>
      </c>
      <c r="F29" s="23">
        <f>SUM(G29:J29)</f>
        <v>1170166.3199999998</v>
      </c>
      <c r="G29" s="24">
        <v>623617.96</v>
      </c>
      <c r="H29" s="24">
        <v>546548.36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f>SUM(O29+Q29+R29)</f>
        <v>0</v>
      </c>
      <c r="O29" s="24">
        <v>0</v>
      </c>
      <c r="P29" s="24">
        <v>0</v>
      </c>
      <c r="Q29" s="29"/>
    </row>
    <row r="30" spans="1:17" ht="12.75">
      <c r="A30" s="27">
        <v>852</v>
      </c>
      <c r="B30" s="28">
        <v>85205</v>
      </c>
      <c r="C30" s="22">
        <v>2110</v>
      </c>
      <c r="D30" s="24">
        <v>0</v>
      </c>
      <c r="E30" s="23">
        <f>SUM(F30)</f>
        <v>0</v>
      </c>
      <c r="F30" s="23">
        <f>SUM(G30:J30)</f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f>SUM(O30+Q30+R30)</f>
        <v>0</v>
      </c>
      <c r="O30" s="24">
        <v>0</v>
      </c>
      <c r="P30" s="24">
        <v>0</v>
      </c>
      <c r="Q30" s="29"/>
    </row>
    <row r="31" spans="1:16" ht="12.75">
      <c r="A31" s="25">
        <v>853</v>
      </c>
      <c r="B31" s="42"/>
      <c r="C31" s="18"/>
      <c r="D31" s="30">
        <f>SUM(D32)</f>
        <v>808234.79</v>
      </c>
      <c r="E31" s="30">
        <f>E32</f>
        <v>808234.79</v>
      </c>
      <c r="F31" s="30">
        <f>F32</f>
        <v>808234.79</v>
      </c>
      <c r="G31" s="30">
        <f>G32</f>
        <v>618115.22</v>
      </c>
      <c r="H31" s="30">
        <f>H32</f>
        <v>189619.57</v>
      </c>
      <c r="I31" s="30">
        <f aca="true" t="shared" si="9" ref="I31:P31">SUM(I32)</f>
        <v>0</v>
      </c>
      <c r="J31" s="30">
        <f t="shared" si="9"/>
        <v>500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</row>
    <row r="32" spans="1:16" ht="12.75">
      <c r="A32" s="27">
        <v>853</v>
      </c>
      <c r="B32" s="28">
        <v>85321</v>
      </c>
      <c r="C32" s="22">
        <v>2110</v>
      </c>
      <c r="D32" s="24">
        <v>808234.79</v>
      </c>
      <c r="E32" s="23">
        <f>SUM(H32+G32+E40+J32)</f>
        <v>808234.79</v>
      </c>
      <c r="F32" s="24">
        <f>SUM(G32:K32)</f>
        <v>808234.79</v>
      </c>
      <c r="G32" s="24">
        <v>618115.22</v>
      </c>
      <c r="H32" s="24">
        <v>189619.57</v>
      </c>
      <c r="I32" s="24">
        <v>0</v>
      </c>
      <c r="J32" s="24">
        <v>500</v>
      </c>
      <c r="K32" s="24">
        <v>0</v>
      </c>
      <c r="L32" s="24">
        <v>0</v>
      </c>
      <c r="M32" s="24">
        <f>SUM(N32+P32+Q32)</f>
        <v>0</v>
      </c>
      <c r="N32" s="24">
        <v>0</v>
      </c>
      <c r="O32" s="24">
        <v>0</v>
      </c>
      <c r="P32" s="24">
        <v>0</v>
      </c>
    </row>
    <row r="33" spans="1:16" ht="12.75">
      <c r="A33" s="25">
        <v>855</v>
      </c>
      <c r="B33" s="42"/>
      <c r="C33" s="18"/>
      <c r="D33" s="30">
        <f aca="true" t="shared" si="10" ref="D33:P33">SUM(D34:D35)</f>
        <v>220798</v>
      </c>
      <c r="E33" s="30">
        <f t="shared" si="10"/>
        <v>220798</v>
      </c>
      <c r="F33" s="30">
        <f t="shared" si="10"/>
        <v>220798</v>
      </c>
      <c r="G33" s="30">
        <f t="shared" si="10"/>
        <v>2170</v>
      </c>
      <c r="H33" s="30">
        <f t="shared" si="10"/>
        <v>37</v>
      </c>
      <c r="I33" s="30">
        <f t="shared" si="10"/>
        <v>0</v>
      </c>
      <c r="J33" s="30">
        <f t="shared" si="10"/>
        <v>218591</v>
      </c>
      <c r="K33" s="30">
        <f t="shared" si="10"/>
        <v>0</v>
      </c>
      <c r="L33" s="30">
        <f t="shared" si="10"/>
        <v>0</v>
      </c>
      <c r="M33" s="30">
        <f t="shared" si="10"/>
        <v>0</v>
      </c>
      <c r="N33" s="30">
        <f t="shared" si="10"/>
        <v>0</v>
      </c>
      <c r="O33" s="30">
        <f t="shared" si="10"/>
        <v>0</v>
      </c>
      <c r="P33" s="30">
        <f t="shared" si="10"/>
        <v>0</v>
      </c>
    </row>
    <row r="34" spans="1:16" ht="12.75">
      <c r="A34" s="27">
        <v>855</v>
      </c>
      <c r="B34" s="28">
        <v>85508</v>
      </c>
      <c r="C34" s="22">
        <v>2160</v>
      </c>
      <c r="D34" s="24">
        <v>83727</v>
      </c>
      <c r="E34" s="23">
        <f>SUM(H34+G34+J34)</f>
        <v>83727</v>
      </c>
      <c r="F34" s="24">
        <f>SUM(G34:K34)</f>
        <v>83727</v>
      </c>
      <c r="G34" s="24">
        <v>800</v>
      </c>
      <c r="H34" s="24">
        <v>37</v>
      </c>
      <c r="I34" s="24">
        <v>0</v>
      </c>
      <c r="J34" s="24">
        <v>82890</v>
      </c>
      <c r="K34" s="24">
        <v>0</v>
      </c>
      <c r="L34" s="24">
        <v>0</v>
      </c>
      <c r="M34" s="24">
        <f>SUM(N34+P34+Q34)</f>
        <v>0</v>
      </c>
      <c r="N34" s="24">
        <v>0</v>
      </c>
      <c r="O34" s="24">
        <v>0</v>
      </c>
      <c r="P34" s="24">
        <v>0</v>
      </c>
    </row>
    <row r="35" spans="1:16" ht="12.75">
      <c r="A35" s="27">
        <v>855</v>
      </c>
      <c r="B35" s="28">
        <v>85510</v>
      </c>
      <c r="C35" s="22">
        <v>2160</v>
      </c>
      <c r="D35" s="24">
        <v>137071</v>
      </c>
      <c r="E35" s="23">
        <f>SUM(H35+G35+J35)</f>
        <v>137071</v>
      </c>
      <c r="F35" s="24">
        <f>SUM(G35:K35)</f>
        <v>137071</v>
      </c>
      <c r="G35" s="24">
        <v>1370</v>
      </c>
      <c r="H35" s="24">
        <v>0</v>
      </c>
      <c r="I35" s="24">
        <v>0</v>
      </c>
      <c r="J35" s="24">
        <v>135701</v>
      </c>
      <c r="K35" s="24">
        <v>0</v>
      </c>
      <c r="L35" s="24">
        <v>0</v>
      </c>
      <c r="M35" s="24">
        <f>SUM(N35+P35+Q35)</f>
        <v>0</v>
      </c>
      <c r="N35" s="24">
        <v>0</v>
      </c>
      <c r="O35" s="24">
        <v>0</v>
      </c>
      <c r="P35" s="24">
        <v>0</v>
      </c>
    </row>
    <row r="36" spans="1:16" ht="15">
      <c r="A36" s="110" t="s">
        <v>48</v>
      </c>
      <c r="B36" s="110"/>
      <c r="C36" s="110"/>
      <c r="D36" s="31">
        <f aca="true" t="shared" si="11" ref="D36:P36">SUM(D9+D11+D13+D15+D18+D20+D22+D24+D26+D28+D31+D33)</f>
        <v>11833252.11</v>
      </c>
      <c r="E36" s="31">
        <f t="shared" si="11"/>
        <v>11833252.11</v>
      </c>
      <c r="F36" s="31">
        <f t="shared" si="11"/>
        <v>11833252.11</v>
      </c>
      <c r="G36" s="31">
        <f t="shared" si="11"/>
        <v>6691581.52</v>
      </c>
      <c r="H36" s="31">
        <f t="shared" si="11"/>
        <v>4666505.590000001</v>
      </c>
      <c r="I36" s="31">
        <f t="shared" si="11"/>
        <v>64020</v>
      </c>
      <c r="J36" s="31">
        <f t="shared" si="11"/>
        <v>411145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1"/>
        <v>0</v>
      </c>
      <c r="O36" s="31">
        <f t="shared" si="11"/>
        <v>0</v>
      </c>
      <c r="P36" s="31">
        <f t="shared" si="11"/>
        <v>0</v>
      </c>
    </row>
    <row r="37" ht="12.75">
      <c r="E37" s="13"/>
    </row>
    <row r="39" spans="7:8" ht="12.75">
      <c r="G39" s="32"/>
      <c r="H39" s="32"/>
    </row>
    <row r="40" spans="1:16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4"/>
      <c r="L40" s="34"/>
      <c r="M40" s="34"/>
      <c r="N40" s="34"/>
      <c r="O40" s="34"/>
      <c r="P40" s="34"/>
    </row>
    <row r="46" spans="1:10" ht="12.75">
      <c r="A46" s="10"/>
      <c r="B46" s="10"/>
      <c r="C46" s="10"/>
      <c r="D46" s="10"/>
      <c r="E46" s="10"/>
      <c r="F46" s="10"/>
      <c r="G46" s="10"/>
      <c r="H46" s="10"/>
      <c r="I46" s="10"/>
      <c r="J46" s="32"/>
    </row>
  </sheetData>
  <sheetProtection/>
  <mergeCells count="19">
    <mergeCell ref="A36:C36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&amp;R&amp;"-,Standardowy"&amp;9Załącznik nr &amp;A
do uchwały Zarządu Powiatu w Opatowie Nr 208.126.2022 
z dnia 15 grudnia  2022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view="pageLayout" workbookViewId="0" topLeftCell="A1">
      <selection activeCell="I7" sqref="I7"/>
    </sheetView>
  </sheetViews>
  <sheetFormatPr defaultColWidth="9.33203125" defaultRowHeight="12.75"/>
  <cols>
    <col min="1" max="1" width="5.5" style="49" customWidth="1"/>
    <col min="2" max="2" width="9.33203125" style="49" customWidth="1"/>
    <col min="3" max="3" width="12.33203125" style="49" customWidth="1"/>
    <col min="4" max="4" width="27" style="49" customWidth="1"/>
    <col min="5" max="5" width="28.33203125" style="49" customWidth="1"/>
    <col min="6" max="6" width="17.16015625" style="49" customWidth="1"/>
    <col min="7" max="16384" width="9.33203125" style="49" customWidth="1"/>
  </cols>
  <sheetData>
    <row r="1" spans="1:6" ht="12.75">
      <c r="A1" s="71"/>
      <c r="B1" s="71"/>
      <c r="C1" s="71"/>
      <c r="D1" s="71"/>
      <c r="E1" s="71"/>
      <c r="F1" s="71"/>
    </row>
    <row r="2" spans="1:6" ht="18">
      <c r="A2" s="116" t="s">
        <v>105</v>
      </c>
      <c r="B2" s="116"/>
      <c r="C2" s="116"/>
      <c r="D2" s="116"/>
      <c r="E2" s="116"/>
      <c r="F2" s="116"/>
    </row>
    <row r="3" spans="4:6" ht="12.75">
      <c r="D3" s="70"/>
      <c r="E3" s="70"/>
      <c r="F3" s="69" t="s">
        <v>74</v>
      </c>
    </row>
    <row r="4" spans="1:6" ht="43.5" customHeight="1">
      <c r="A4" s="68" t="s">
        <v>104</v>
      </c>
      <c r="B4" s="68" t="s">
        <v>0</v>
      </c>
      <c r="C4" s="68" t="s">
        <v>1</v>
      </c>
      <c r="D4" s="67" t="s">
        <v>103</v>
      </c>
      <c r="E4" s="68" t="s">
        <v>102</v>
      </c>
      <c r="F4" s="67" t="s">
        <v>101</v>
      </c>
    </row>
    <row r="5" spans="1:6" ht="12.75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</row>
    <row r="6" spans="1:6" ht="26.25" customHeight="1">
      <c r="A6" s="120" t="s">
        <v>100</v>
      </c>
      <c r="B6" s="121"/>
      <c r="C6" s="121"/>
      <c r="D6" s="121"/>
      <c r="E6" s="122"/>
      <c r="F6" s="65">
        <f>SUM(F7:F10)</f>
        <v>328669</v>
      </c>
    </row>
    <row r="7" spans="1:6" ht="55.5" customHeight="1">
      <c r="A7" s="61" t="s">
        <v>88</v>
      </c>
      <c r="B7" s="64">
        <v>853</v>
      </c>
      <c r="C7" s="64">
        <v>85311</v>
      </c>
      <c r="D7" s="63" t="s">
        <v>99</v>
      </c>
      <c r="E7" s="63" t="s">
        <v>96</v>
      </c>
      <c r="F7" s="62">
        <v>24695</v>
      </c>
    </row>
    <row r="8" spans="1:6" ht="55.5" customHeight="1">
      <c r="A8" s="61" t="s">
        <v>98</v>
      </c>
      <c r="B8" s="64">
        <v>853</v>
      </c>
      <c r="C8" s="64">
        <v>85311</v>
      </c>
      <c r="D8" s="63" t="s">
        <v>97</v>
      </c>
      <c r="E8" s="63" t="s">
        <v>96</v>
      </c>
      <c r="F8" s="62">
        <v>15974</v>
      </c>
    </row>
    <row r="9" spans="1:6" ht="43.5" customHeight="1">
      <c r="A9" s="61" t="s">
        <v>95</v>
      </c>
      <c r="B9" s="61">
        <v>855</v>
      </c>
      <c r="C9" s="61">
        <v>85508</v>
      </c>
      <c r="D9" s="60" t="s">
        <v>94</v>
      </c>
      <c r="E9" s="60" t="s">
        <v>93</v>
      </c>
      <c r="F9" s="59">
        <v>263000</v>
      </c>
    </row>
    <row r="10" spans="1:6" ht="33.75" customHeight="1">
      <c r="A10" s="58" t="s">
        <v>92</v>
      </c>
      <c r="B10" s="58">
        <v>921</v>
      </c>
      <c r="C10" s="58">
        <v>92116</v>
      </c>
      <c r="D10" s="57" t="s">
        <v>91</v>
      </c>
      <c r="E10" s="57" t="s">
        <v>90</v>
      </c>
      <c r="F10" s="56">
        <v>25000</v>
      </c>
    </row>
    <row r="11" spans="1:6" ht="33.75" customHeight="1">
      <c r="A11" s="123" t="s">
        <v>89</v>
      </c>
      <c r="B11" s="124"/>
      <c r="C11" s="124"/>
      <c r="D11" s="124"/>
      <c r="E11" s="125"/>
      <c r="F11" s="55">
        <f>SUM(F12:F12)</f>
        <v>64020</v>
      </c>
    </row>
    <row r="12" spans="1:6" ht="47.25" customHeight="1">
      <c r="A12" s="54" t="s">
        <v>88</v>
      </c>
      <c r="B12" s="54">
        <v>755</v>
      </c>
      <c r="C12" s="54">
        <v>75515</v>
      </c>
      <c r="D12" s="53" t="s">
        <v>87</v>
      </c>
      <c r="E12" s="53" t="s">
        <v>86</v>
      </c>
      <c r="F12" s="52">
        <v>64020</v>
      </c>
    </row>
    <row r="13" spans="1:6" ht="21" customHeight="1">
      <c r="A13" s="117" t="s">
        <v>48</v>
      </c>
      <c r="B13" s="118"/>
      <c r="C13" s="118"/>
      <c r="D13" s="119"/>
      <c r="E13" s="51"/>
      <c r="F13" s="50">
        <f>SUM(F6+F11)</f>
        <v>392689</v>
      </c>
    </row>
  </sheetData>
  <sheetProtection/>
  <mergeCells count="4">
    <mergeCell ref="A2:F2"/>
    <mergeCell ref="A13:D13"/>
    <mergeCell ref="A6:E6"/>
    <mergeCell ref="A11:E11"/>
  </mergeCells>
  <printOptions/>
  <pageMargins left="0.75" right="0.75" top="1.09375" bottom="1" header="0.5" footer="0.5"/>
  <pageSetup orientation="portrait" paperSize="9" r:id="rId1"/>
  <headerFooter alignWithMargins="0">
    <oddHeader xml:space="preserve">&amp;RZałącznik nr &amp;A
do uchwały Zarządu Powiatu w Opatowie nr 208.126.2022 
z dnia 15 grudnia 2022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2022-12-14T09:50:27Z</cp:lastPrinted>
  <dcterms:modified xsi:type="dcterms:W3CDTF">2023-02-27T09:27:16Z</dcterms:modified>
  <cp:category/>
  <cp:version/>
  <cp:contentType/>
  <cp:contentStatus/>
</cp:coreProperties>
</file>