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0" windowWidth="12315" windowHeight="7320" activeTab="0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<sst xmlns="http://schemas.openxmlformats.org/spreadsheetml/2006/main" count="192" uniqueCount="104">
  <si>
    <t>Dział</t>
  </si>
  <si>
    <t>Rozdział</t>
  </si>
  <si>
    <t>Nazwa</t>
  </si>
  <si>
    <t>Plan</t>
  </si>
  <si>
    <t>z tego:</t>
  </si>
  <si>
    <t>Wydatki 
majątkowe</t>
  </si>
  <si>
    <t>inwestycje i zakupy inwestycyjne</t>
  </si>
  <si>
    <t>w tym:</t>
  </si>
  <si>
    <t>dotacje na zadania bieżące</t>
  </si>
  <si>
    <t>świadczenia na rzecz osób fizycznych;</t>
  </si>
  <si>
    <t>wydatki na programy finansowane z udziałem środków, o których mowa w art. 5 ust. 1 pkt 2 i 3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</si>
  <si>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</si>
  <si>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</si>
  <si>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</si>
  <si>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</si>
  <si>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</si>
  <si>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</si>
  <si>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Wydatki razem:</t>
  </si>
  <si>
    <t>na programy finansowane z udziałem środków, o których mowa w art. 5 ust. 1 pkt 2 i 3,</t>
  </si>
  <si>
    <t>8</t>
  </si>
  <si>
    <t>7</t>
  </si>
  <si>
    <t>6</t>
  </si>
  <si>
    <t>5</t>
  </si>
  <si>
    <t>4</t>
  </si>
  <si>
    <t>3</t>
  </si>
  <si>
    <t>2</t>
  </si>
  <si>
    <t>1</t>
  </si>
  <si>
    <t>§
/
grupa</t>
  </si>
  <si>
    <t>Z tego:</t>
  </si>
  <si>
    <t>Wydatki bieżące</t>
  </si>
  <si>
    <t>wydatki 
jednostek
budżetowych</t>
  </si>
  <si>
    <t>wypłaty z tytułu poręczeń i gwarancji</t>
  </si>
  <si>
    <t>obsługa długu</t>
  </si>
  <si>
    <t>zakup i objęcie akcji i udziałów</t>
  </si>
  <si>
    <t>Wniesienie wkładów do spółek prawa handlowego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</si>
  <si>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</si>
  <si>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</si>
  <si>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</si>
  <si>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</si>
  <si>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</si>
  <si>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</si>
  <si>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</si>
  <si>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</si>
  <si>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</si>
  <si>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</si>
  <si>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</si>
  <si>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/>
  </si>
  <si>
    <t>§</t>
  </si>
  <si>
    <t>Ogółem</t>
  </si>
  <si>
    <t>700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</si>
  <si>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</si>
  <si>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</si>
  <si>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</si>
  <si>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</si>
  <si>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</si>
  <si>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</si>
  <si>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</si>
  <si>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</si>
  <si>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</si>
  <si>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Dotacje ogółem</t>
  </si>
  <si>
    <t>w  złotych</t>
  </si>
  <si>
    <t>Wydatki
na 2022 r.</t>
  </si>
  <si>
    <t>Zmiany w planie wydatków budżetowych w 2022 roku</t>
  </si>
  <si>
    <t>(* kol 2 do wykorzystania fakultatywnego)</t>
  </si>
  <si>
    <t>0,00</t>
  </si>
  <si>
    <t xml:space="preserve">w tym z tytułu dotacji i środków na finansowanie wydatków na realizację zadań finansowanych z udziałem środków, o których mowa w art. 5 ust. 1 pkt 2 i 3 
</t>
  </si>
  <si>
    <t>Ogółem:</t>
  </si>
  <si>
    <t>razem:</t>
  </si>
  <si>
    <t>majątkowe</t>
  </si>
  <si>
    <t>bieżące</t>
  </si>
  <si>
    <t>Plan po zmianach 
(5+6+7)</t>
  </si>
  <si>
    <t>Zwiększenie</t>
  </si>
  <si>
    <t>Zmniejszenie</t>
  </si>
  <si>
    <t>Plan przed zmianą</t>
  </si>
  <si>
    <t>w złotych</t>
  </si>
  <si>
    <t>852</t>
  </si>
  <si>
    <t>Pomoc społeczna</t>
  </si>
  <si>
    <t>Dochody budżetu powiatu na 2022 rok</t>
  </si>
  <si>
    <t>85202</t>
  </si>
  <si>
    <t>Domy pomocy społecznej</t>
  </si>
  <si>
    <t>Dochody i wydatki związane z realizacją zadań z zakresu administracji rządowej i innych zadań zleconych odrębnymi ustawami w 2022 r.</t>
  </si>
  <si>
    <t>710</t>
  </si>
  <si>
    <t>Działalność usługowa</t>
  </si>
  <si>
    <t>27 369 725,32</t>
  </si>
  <si>
    <t>133 885,00</t>
  </si>
  <si>
    <t>27 503 610,32</t>
  </si>
  <si>
    <t>25 813 250,00</t>
  </si>
  <si>
    <t>25 947 135,00</t>
  </si>
  <si>
    <t>2130</t>
  </si>
  <si>
    <t>Dotacja celowa otrzymana z budżetu państwa na realizację bieżących zadań własnych powiatu</t>
  </si>
  <si>
    <t>5 353 199,00</t>
  </si>
  <si>
    <t>5 487 084,00</t>
  </si>
  <si>
    <t>116 961 835,11</t>
  </si>
  <si>
    <t>117 095 720,11</t>
  </si>
  <si>
    <t>338 295,00</t>
  </si>
  <si>
    <t>5 420 913,00</t>
  </si>
  <si>
    <t>2 316 155,00</t>
  </si>
  <si>
    <t>122 382 748,11</t>
  </si>
  <si>
    <t>122 516 633,11</t>
  </si>
  <si>
    <t>2 654 450,00</t>
  </si>
  <si>
    <t>71015</t>
  </si>
  <si>
    <t>Nadzór budowlany</t>
  </si>
  <si>
    <t>Załącznik Nr 1                                                                                                          do uchwały Zarządu Powiatu w Opatowie Nr 207.123.2022                                                     z dnia 7 grudnia 2022 r.</t>
  </si>
  <si>
    <t>Załącznik Nr 2                                                                                                                                        do uchwały Zarządu Powiatu w Opatowie Nr 207.123.2022                                                                             z dnia 7 grudnia 2022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</si>
</sst>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6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4"/>
      <name val="Calibri"/>
      <family val="2"/>
    </font>
    <font>
      <sz val="10"/>
      <name val="Calibri"/>
      <family val="2"/>
    </font>
    <font>
      <sz val="14"/>
      <name val="Calibri"/>
      <family val="2"/>
    </font>
    <font>
      <i/>
      <sz val="10"/>
      <name val="Calibri"/>
      <family val="2"/>
    </font>
    <font>
      <sz val="5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0"/>
      <color indexed="53"/>
      <name val="Calibri"/>
      <family val="2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7"/>
      <name val="Calibri"/>
      <family val="2"/>
    </font>
    <font>
      <b/>
      <sz val="5"/>
      <color indexed="8"/>
      <name val="Arial"/>
      <family val="2"/>
    </font>
    <font>
      <sz val="9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7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9" fillId="27" borderId="1" applyNumberFormat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64" fillId="32" borderId="0" applyNumberFormat="0" applyBorder="0" applyAlignment="0" applyProtection="0"/>
  </cellStyleXfs>
  <cellXfs count="9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49" applyNumberFormat="1" applyFont="1" applyFill="1" applyBorder="1" applyAlignment="1" applyProtection="1">
      <alignment horizontal="left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49" fontId="8" fillId="34" borderId="0" xfId="49" applyNumberFormat="1" applyFont="1" applyFill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/>
      <protection locked="0"/>
    </xf>
    <xf numFmtId="49" fontId="5" fillId="34" borderId="0" xfId="49" applyNumberFormat="1" applyFont="1" applyFill="1" applyAlignment="1" applyProtection="1">
      <alignment horizontal="center" vertical="center" wrapText="1"/>
      <protection locked="0"/>
    </xf>
    <xf numFmtId="0" fontId="29" fillId="0" borderId="0" xfId="50" applyFont="1" applyAlignment="1">
      <alignment vertical="center" wrapText="1"/>
      <protection/>
    </xf>
    <xf numFmtId="0" fontId="30" fillId="0" borderId="0" xfId="50" applyFont="1">
      <alignment/>
      <protection/>
    </xf>
    <xf numFmtId="0" fontId="31" fillId="0" borderId="0" xfId="50" applyFont="1" applyAlignment="1">
      <alignment horizontal="center" vertical="center"/>
      <protection/>
    </xf>
    <xf numFmtId="0" fontId="30" fillId="0" borderId="0" xfId="50" applyFont="1" applyAlignment="1">
      <alignment vertical="center"/>
      <protection/>
    </xf>
    <xf numFmtId="0" fontId="30" fillId="0" borderId="0" xfId="50" applyFont="1" applyAlignment="1">
      <alignment horizontal="center" vertical="center"/>
      <protection/>
    </xf>
    <xf numFmtId="0" fontId="32" fillId="0" borderId="0" xfId="50" applyFont="1" applyAlignment="1">
      <alignment horizontal="center"/>
      <protection/>
    </xf>
    <xf numFmtId="0" fontId="33" fillId="0" borderId="11" xfId="50" applyFont="1" applyBorder="1" applyAlignment="1">
      <alignment horizontal="center" vertical="center" wrapText="1"/>
      <protection/>
    </xf>
    <xf numFmtId="49" fontId="34" fillId="35" borderId="12" xfId="50" applyNumberFormat="1" applyFont="1" applyFill="1" applyBorder="1" applyAlignment="1">
      <alignment horizontal="center" vertical="center" wrapText="1"/>
      <protection/>
    </xf>
    <xf numFmtId="49" fontId="35" fillId="35" borderId="12" xfId="50" applyNumberFormat="1" applyFont="1" applyFill="1" applyBorder="1" applyAlignment="1">
      <alignment horizontal="center" vertical="center" wrapText="1"/>
      <protection/>
    </xf>
    <xf numFmtId="0" fontId="36" fillId="35" borderId="12" xfId="50" applyFont="1" applyFill="1" applyBorder="1" applyAlignment="1">
      <alignment horizontal="center" vertical="center"/>
      <protection/>
    </xf>
    <xf numFmtId="170" fontId="36" fillId="35" borderId="12" xfId="50" applyNumberFormat="1" applyFont="1" applyFill="1" applyBorder="1" applyAlignment="1">
      <alignment vertical="center" wrapText="1"/>
      <protection/>
    </xf>
    <xf numFmtId="49" fontId="30" fillId="35" borderId="12" xfId="50" applyNumberFormat="1" applyFont="1" applyFill="1" applyBorder="1" applyAlignment="1">
      <alignment horizontal="center" vertical="center" wrapText="1"/>
      <protection/>
    </xf>
    <xf numFmtId="49" fontId="37" fillId="35" borderId="12" xfId="50" applyNumberFormat="1" applyFont="1" applyFill="1" applyBorder="1" applyAlignment="1">
      <alignment horizontal="center" vertical="center" wrapText="1"/>
      <protection/>
    </xf>
    <xf numFmtId="0" fontId="37" fillId="35" borderId="12" xfId="50" applyFont="1" applyFill="1" applyBorder="1" applyAlignment="1">
      <alignment horizontal="center" vertical="center"/>
      <protection/>
    </xf>
    <xf numFmtId="170" fontId="37" fillId="35" borderId="12" xfId="50" applyNumberFormat="1" applyFont="1" applyFill="1" applyBorder="1" applyAlignment="1">
      <alignment vertical="center" wrapText="1"/>
      <protection/>
    </xf>
    <xf numFmtId="170" fontId="37" fillId="35" borderId="12" xfId="50" applyNumberFormat="1" applyFont="1" applyFill="1" applyBorder="1" applyAlignment="1">
      <alignment vertical="center"/>
      <protection/>
    </xf>
    <xf numFmtId="0" fontId="34" fillId="35" borderId="12" xfId="50" applyFont="1" applyFill="1" applyBorder="1" applyAlignment="1">
      <alignment horizontal="center" vertical="center" wrapText="1"/>
      <protection/>
    </xf>
    <xf numFmtId="0" fontId="35" fillId="35" borderId="12" xfId="50" applyFont="1" applyFill="1" applyBorder="1" applyAlignment="1">
      <alignment horizontal="center" vertical="center" wrapText="1"/>
      <protection/>
    </xf>
    <xf numFmtId="0" fontId="30" fillId="35" borderId="12" xfId="50" applyFont="1" applyFill="1" applyBorder="1" applyAlignment="1">
      <alignment horizontal="center" vertical="center" wrapText="1"/>
      <protection/>
    </xf>
    <xf numFmtId="0" fontId="37" fillId="35" borderId="12" xfId="50" applyFont="1" applyFill="1" applyBorder="1" applyAlignment="1">
      <alignment horizontal="center" vertical="center" wrapText="1"/>
      <protection/>
    </xf>
    <xf numFmtId="164" fontId="37" fillId="0" borderId="0" xfId="50" applyNumberFormat="1" applyFont="1">
      <alignment/>
      <protection/>
    </xf>
    <xf numFmtId="170" fontId="36" fillId="35" borderId="12" xfId="50" applyNumberFormat="1" applyFont="1" applyFill="1" applyBorder="1" applyAlignment="1">
      <alignment vertical="center"/>
      <protection/>
    </xf>
    <xf numFmtId="170" fontId="36" fillId="0" borderId="12" xfId="50" applyNumberFormat="1" applyFont="1" applyBorder="1" applyAlignment="1">
      <alignment vertical="center"/>
      <protection/>
    </xf>
    <xf numFmtId="164" fontId="30" fillId="0" borderId="0" xfId="50" applyNumberFormat="1" applyFont="1" applyAlignment="1">
      <alignment vertical="center"/>
      <protection/>
    </xf>
    <xf numFmtId="0" fontId="65" fillId="0" borderId="0" xfId="50" applyFont="1" applyAlignment="1">
      <alignment vertical="center"/>
      <protection/>
    </xf>
    <xf numFmtId="0" fontId="65" fillId="0" borderId="0" xfId="50" applyFont="1">
      <alignment/>
      <protection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6" fillId="35" borderId="12" xfId="50" applyFont="1" applyFill="1" applyBorder="1" applyAlignment="1">
      <alignment horizontal="center" vertical="center" wrapText="1"/>
      <protection/>
    </xf>
    <xf numFmtId="49" fontId="36" fillId="35" borderId="12" xfId="50" applyNumberFormat="1" applyFont="1" applyFill="1" applyBorder="1" applyAlignment="1">
      <alignment horizontal="center" vertical="center" wrapText="1"/>
      <protection/>
    </xf>
    <xf numFmtId="0" fontId="66" fillId="36" borderId="14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41" fillId="0" borderId="15" xfId="50" applyFont="1" applyBorder="1" applyAlignment="1">
      <alignment horizontal="center" vertical="center" wrapText="1"/>
      <protection/>
    </xf>
    <xf numFmtId="0" fontId="41" fillId="0" borderId="16" xfId="50" applyFont="1" applyBorder="1" applyAlignment="1">
      <alignment horizontal="center" vertical="center" wrapText="1"/>
      <protection/>
    </xf>
    <xf numFmtId="0" fontId="41" fillId="0" borderId="12" xfId="50" applyFont="1" applyBorder="1" applyAlignment="1">
      <alignment horizontal="center" vertical="center" wrapText="1"/>
      <protection/>
    </xf>
    <xf numFmtId="39" fontId="66" fillId="36" borderId="14" xfId="0" applyNumberFormat="1" applyFont="1" applyFill="1" applyBorder="1" applyAlignment="1">
      <alignment horizontal="center" vertical="center" wrapText="1"/>
    </xf>
    <xf numFmtId="39" fontId="68" fillId="36" borderId="14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 horizontal="left" vertical="top" wrapText="1"/>
    </xf>
    <xf numFmtId="49" fontId="9" fillId="34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9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0" fillId="34" borderId="17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49" applyNumberFormat="1" applyFont="1" applyFill="1" applyBorder="1" applyAlignment="1" applyProtection="1">
      <alignment horizontal="right" wrapText="1"/>
      <protection locked="0"/>
    </xf>
    <xf numFmtId="0" fontId="44" fillId="0" borderId="0" xfId="49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49" applyNumberFormat="1" applyFont="1" applyFill="1" applyBorder="1" applyAlignment="1" applyProtection="1">
      <alignment horizontal="left"/>
      <protection locked="0"/>
    </xf>
    <xf numFmtId="49" fontId="11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1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68" fillId="36" borderId="14" xfId="0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left" vertical="center" wrapText="1"/>
    </xf>
    <xf numFmtId="39" fontId="68" fillId="36" borderId="14" xfId="0" applyNumberFormat="1" applyFont="1" applyFill="1" applyBorder="1" applyAlignment="1">
      <alignment horizontal="center" vertical="center" wrapText="1"/>
    </xf>
    <xf numFmtId="39" fontId="66" fillId="36" borderId="14" xfId="0" applyNumberFormat="1" applyFont="1" applyFill="1" applyBorder="1" applyAlignment="1">
      <alignment horizontal="center" vertical="center" wrapText="1"/>
    </xf>
    <xf numFmtId="0" fontId="66" fillId="36" borderId="14" xfId="0" applyFont="1" applyFill="1" applyBorder="1" applyAlignment="1">
      <alignment horizontal="center" vertical="center" wrapText="1"/>
    </xf>
    <xf numFmtId="0" fontId="67" fillId="36" borderId="14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 applyProtection="1">
      <alignment horizontal="right" wrapText="1"/>
      <protection locked="0"/>
    </xf>
    <xf numFmtId="0" fontId="46" fillId="0" borderId="0" xfId="0" applyNumberFormat="1" applyFont="1" applyFill="1" applyBorder="1" applyAlignment="1" applyProtection="1">
      <alignment horizontal="center"/>
      <protection locked="0"/>
    </xf>
    <xf numFmtId="0" fontId="44" fillId="0" borderId="12" xfId="50" applyFont="1" applyBorder="1" applyAlignment="1">
      <alignment horizontal="center" vertical="center"/>
      <protection/>
    </xf>
    <xf numFmtId="0" fontId="44" fillId="0" borderId="0" xfId="50" applyFont="1" applyAlignment="1">
      <alignment horizontal="center" vertical="center" wrapText="1"/>
      <protection/>
    </xf>
    <xf numFmtId="0" fontId="36" fillId="0" borderId="18" xfId="50" applyFont="1" applyBorder="1" applyAlignment="1">
      <alignment horizontal="center" vertical="center" wrapText="1"/>
      <protection/>
    </xf>
    <xf numFmtId="0" fontId="36" fillId="0" borderId="11" xfId="50" applyFont="1" applyBorder="1" applyAlignment="1">
      <alignment horizontal="center" vertical="center" wrapText="1"/>
      <protection/>
    </xf>
    <xf numFmtId="0" fontId="36" fillId="0" borderId="15" xfId="50" applyFont="1" applyBorder="1" applyAlignment="1">
      <alignment horizontal="center" vertical="center" wrapText="1"/>
      <protection/>
    </xf>
    <xf numFmtId="0" fontId="41" fillId="0" borderId="18" xfId="50" applyFont="1" applyBorder="1" applyAlignment="1">
      <alignment horizontal="center" vertical="center" wrapText="1"/>
      <protection/>
    </xf>
    <xf numFmtId="0" fontId="41" fillId="0" borderId="11" xfId="50" applyFont="1" applyBorder="1" applyAlignment="1">
      <alignment horizontal="center" vertical="center" wrapText="1"/>
      <protection/>
    </xf>
    <xf numFmtId="0" fontId="41" fillId="0" borderId="15" xfId="50" applyFont="1" applyBorder="1" applyAlignment="1">
      <alignment horizontal="center" vertical="center" wrapText="1"/>
      <protection/>
    </xf>
    <xf numFmtId="0" fontId="41" fillId="0" borderId="19" xfId="50" applyFont="1" applyBorder="1" applyAlignment="1">
      <alignment horizontal="center" vertical="center" wrapText="1"/>
      <protection/>
    </xf>
    <xf numFmtId="0" fontId="41" fillId="0" borderId="20" xfId="50" applyFont="1" applyBorder="1" applyAlignment="1">
      <alignment horizontal="center" vertical="center" wrapText="1"/>
      <protection/>
    </xf>
    <xf numFmtId="0" fontId="41" fillId="0" borderId="16" xfId="50" applyFont="1" applyBorder="1" applyAlignment="1">
      <alignment horizontal="center" vertical="center" wrapText="1"/>
      <protection/>
    </xf>
    <xf numFmtId="0" fontId="41" fillId="0" borderId="12" xfId="50" applyFont="1" applyBorder="1" applyAlignment="1">
      <alignment horizontal="center" vertical="center" wrapText="1"/>
      <protection/>
    </xf>
    <xf numFmtId="0" fontId="47" fillId="0" borderId="19" xfId="50" applyFont="1" applyBorder="1" applyAlignment="1">
      <alignment horizontal="center" vertical="center"/>
      <protection/>
    </xf>
    <xf numFmtId="0" fontId="47" fillId="0" borderId="20" xfId="50" applyFont="1" applyBorder="1" applyAlignment="1">
      <alignment horizontal="center" vertical="center"/>
      <protection/>
    </xf>
    <xf numFmtId="0" fontId="47" fillId="0" borderId="16" xfId="50" applyFont="1" applyBorder="1" applyAlignment="1">
      <alignment horizontal="center" vertical="center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2" xfId="49"/>
    <cellStyle name="Normalny 3" xfId="50"/>
    <cellStyle name="Obliczenia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25</xdr:row>
      <xdr:rowOff>0</xdr:rowOff>
    </xdr:from>
    <xdr:to>
      <xdr:col>8</xdr:col>
      <xdr:colOff>476250</xdr:colOff>
      <xdr:row>25</xdr:row>
      <xdr:rowOff>104775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434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25</xdr:row>
      <xdr:rowOff>0</xdr:rowOff>
    </xdr:from>
    <xdr:to>
      <xdr:col>9</xdr:col>
      <xdr:colOff>476250</xdr:colOff>
      <xdr:row>25</xdr:row>
      <xdr:rowOff>104775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4743450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25</xdr:row>
      <xdr:rowOff>0</xdr:rowOff>
    </xdr:from>
    <xdr:to>
      <xdr:col>22</xdr:col>
      <xdr:colOff>66675</xdr:colOff>
      <xdr:row>25</xdr:row>
      <xdr:rowOff>104775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4743450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476250</xdr:colOff>
      <xdr:row>28</xdr:row>
      <xdr:rowOff>104775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71750" y="52292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476250</xdr:colOff>
      <xdr:row>28</xdr:row>
      <xdr:rowOff>104775</xdr:rowOff>
    </xdr:to>
    <xdr:pic>
      <xdr:nvPicPr>
        <xdr:cNvPr id="5" name="Obraz 5" descr="image5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52775" y="5229225"/>
          <a:ext cx="4762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28</xdr:row>
      <xdr:rowOff>0</xdr:rowOff>
    </xdr:from>
    <xdr:to>
      <xdr:col>22</xdr:col>
      <xdr:colOff>66675</xdr:colOff>
      <xdr:row>28</xdr:row>
      <xdr:rowOff>104775</xdr:rowOff>
    </xdr:to>
    <xdr:pic>
      <xdr:nvPicPr>
        <xdr:cNvPr id="6" name="Obraz 6" descr="image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20150" y="5229225"/>
          <a:ext cx="438150" cy="10477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showGridLines="0" tabSelected="1" zoomScalePageLayoutView="0" workbookViewId="0" topLeftCell="A1">
      <selection activeCell="Z11" sqref="Z11:Z12"/>
    </sheetView>
  </sheetViews>
  <sheetFormatPr defaultColWidth="9.33203125" defaultRowHeight="12.75"/>
  <cols>
    <col min="1" max="1" width="7.33203125" style="3" customWidth="1"/>
    <col min="2" max="2" width="6.66015625" style="3" customWidth="1"/>
    <col min="3" max="3" width="9.83203125" style="3" customWidth="1"/>
    <col min="4" max="4" width="5" style="3" customWidth="1"/>
    <col min="5" max="5" width="4.33203125" style="3" customWidth="1"/>
    <col min="6" max="6" width="21" style="3" customWidth="1"/>
    <col min="7" max="7" width="9.33203125" style="3" customWidth="1"/>
    <col min="8" max="8" width="9.66015625" style="3" customWidth="1"/>
    <col min="9" max="9" width="12.16015625" style="3" customWidth="1"/>
    <col min="10" max="10" width="8.16015625" style="3" customWidth="1"/>
    <col min="11" max="11" width="19.16015625" style="3" customWidth="1"/>
    <col min="12" max="12" width="20.5" style="3" customWidth="1"/>
    <col min="13" max="13" width="5.66015625" style="3" customWidth="1"/>
    <col min="14" max="14" width="9" style="3" customWidth="1"/>
    <col min="15" max="15" width="2.66015625" style="3" customWidth="1"/>
    <col min="16" max="16" width="4.66015625" style="3" customWidth="1"/>
    <col min="17" max="17" width="0.65625" style="3" customWidth="1"/>
    <col min="18" max="16384" width="9.33203125" style="3" customWidth="1"/>
  </cols>
  <sheetData>
    <row r="1" spans="1:17" ht="36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64" t="s">
        <v>102</v>
      </c>
      <c r="L1" s="64"/>
      <c r="M1" s="64"/>
      <c r="N1" s="64"/>
      <c r="O1" s="64"/>
      <c r="P1" s="64"/>
      <c r="Q1" s="6"/>
    </row>
    <row r="2" spans="1:17" ht="25.5" customHeight="1">
      <c r="A2" s="65" t="s">
        <v>77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"/>
    </row>
    <row r="3" spans="1:17" ht="13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74</v>
      </c>
      <c r="O3" s="67"/>
      <c r="P3" s="67"/>
      <c r="Q3" s="6"/>
    </row>
    <row r="4" spans="1:17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6"/>
    </row>
    <row r="5" spans="1:17" ht="34.5" customHeight="1">
      <c r="A5" s="4"/>
      <c r="B5" s="5" t="s">
        <v>0</v>
      </c>
      <c r="C5" s="5" t="s">
        <v>1</v>
      </c>
      <c r="D5" s="66" t="s">
        <v>47</v>
      </c>
      <c r="E5" s="66"/>
      <c r="F5" s="66" t="s">
        <v>2</v>
      </c>
      <c r="G5" s="66"/>
      <c r="H5" s="66"/>
      <c r="I5" s="66" t="s">
        <v>73</v>
      </c>
      <c r="J5" s="66"/>
      <c r="K5" s="5" t="s">
        <v>72</v>
      </c>
      <c r="L5" s="5" t="s">
        <v>71</v>
      </c>
      <c r="M5" s="66" t="s">
        <v>70</v>
      </c>
      <c r="N5" s="66"/>
      <c r="O5" s="66"/>
      <c r="P5" s="66"/>
      <c r="Q5" s="66"/>
    </row>
    <row r="6" spans="1:17" ht="11.25" customHeight="1">
      <c r="A6" s="4"/>
      <c r="B6" s="35" t="s">
        <v>26</v>
      </c>
      <c r="C6" s="35" t="s">
        <v>25</v>
      </c>
      <c r="D6" s="63" t="s">
        <v>24</v>
      </c>
      <c r="E6" s="63"/>
      <c r="F6" s="63" t="s">
        <v>23</v>
      </c>
      <c r="G6" s="63"/>
      <c r="H6" s="63"/>
      <c r="I6" s="63" t="s">
        <v>22</v>
      </c>
      <c r="J6" s="63"/>
      <c r="K6" s="35" t="s">
        <v>21</v>
      </c>
      <c r="L6" s="35" t="s">
        <v>20</v>
      </c>
      <c r="M6" s="63" t="s">
        <v>19</v>
      </c>
      <c r="N6" s="63"/>
      <c r="O6" s="63"/>
      <c r="P6" s="63"/>
      <c r="Q6" s="63"/>
    </row>
    <row r="7" spans="1:17" ht="18.75" customHeight="1">
      <c r="A7" s="4"/>
      <c r="B7" s="61" t="s">
        <v>69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21.75" customHeight="1">
      <c r="A8" s="4"/>
      <c r="B8" s="35" t="s">
        <v>75</v>
      </c>
      <c r="C8" s="36"/>
      <c r="D8" s="62"/>
      <c r="E8" s="62"/>
      <c r="F8" s="57" t="s">
        <v>76</v>
      </c>
      <c r="G8" s="57"/>
      <c r="H8" s="57"/>
      <c r="I8" s="58" t="s">
        <v>83</v>
      </c>
      <c r="J8" s="58"/>
      <c r="K8" s="37" t="s">
        <v>64</v>
      </c>
      <c r="L8" s="37" t="s">
        <v>84</v>
      </c>
      <c r="M8" s="58" t="s">
        <v>85</v>
      </c>
      <c r="N8" s="58"/>
      <c r="O8" s="58"/>
      <c r="P8" s="58"/>
      <c r="Q8" s="58"/>
    </row>
    <row r="9" spans="1:17" ht="29.25" customHeight="1">
      <c r="A9" s="4"/>
      <c r="B9" s="5"/>
      <c r="C9" s="36"/>
      <c r="D9" s="62"/>
      <c r="E9" s="62"/>
      <c r="F9" s="57" t="s">
        <v>65</v>
      </c>
      <c r="G9" s="57"/>
      <c r="H9" s="57"/>
      <c r="I9" s="58" t="s">
        <v>64</v>
      </c>
      <c r="J9" s="58"/>
      <c r="K9" s="37" t="s">
        <v>64</v>
      </c>
      <c r="L9" s="37" t="s">
        <v>64</v>
      </c>
      <c r="M9" s="58" t="s">
        <v>64</v>
      </c>
      <c r="N9" s="58"/>
      <c r="O9" s="58"/>
      <c r="P9" s="58"/>
      <c r="Q9" s="58"/>
    </row>
    <row r="10" spans="1:17" ht="21.75" customHeight="1">
      <c r="A10" s="4"/>
      <c r="B10" s="36"/>
      <c r="C10" s="35" t="s">
        <v>78</v>
      </c>
      <c r="D10" s="62"/>
      <c r="E10" s="62"/>
      <c r="F10" s="57" t="s">
        <v>79</v>
      </c>
      <c r="G10" s="57"/>
      <c r="H10" s="57"/>
      <c r="I10" s="58" t="s">
        <v>86</v>
      </c>
      <c r="J10" s="58"/>
      <c r="K10" s="37" t="s">
        <v>64</v>
      </c>
      <c r="L10" s="37" t="s">
        <v>84</v>
      </c>
      <c r="M10" s="58" t="s">
        <v>87</v>
      </c>
      <c r="N10" s="58"/>
      <c r="O10" s="58"/>
      <c r="P10" s="58"/>
      <c r="Q10" s="58"/>
    </row>
    <row r="11" spans="1:17" ht="27" customHeight="1">
      <c r="A11" s="4"/>
      <c r="B11" s="36"/>
      <c r="C11" s="5"/>
      <c r="D11" s="62"/>
      <c r="E11" s="62"/>
      <c r="F11" s="57" t="s">
        <v>65</v>
      </c>
      <c r="G11" s="57"/>
      <c r="H11" s="57"/>
      <c r="I11" s="58" t="s">
        <v>64</v>
      </c>
      <c r="J11" s="58"/>
      <c r="K11" s="37" t="s">
        <v>64</v>
      </c>
      <c r="L11" s="37" t="s">
        <v>64</v>
      </c>
      <c r="M11" s="58" t="s">
        <v>64</v>
      </c>
      <c r="N11" s="58"/>
      <c r="O11" s="58"/>
      <c r="P11" s="58"/>
      <c r="Q11" s="58"/>
    </row>
    <row r="12" spans="1:17" ht="33" customHeight="1">
      <c r="A12" s="4"/>
      <c r="B12" s="36"/>
      <c r="C12" s="36"/>
      <c r="D12" s="63" t="s">
        <v>88</v>
      </c>
      <c r="E12" s="63"/>
      <c r="F12" s="57" t="s">
        <v>89</v>
      </c>
      <c r="G12" s="57"/>
      <c r="H12" s="57"/>
      <c r="I12" s="58" t="s">
        <v>90</v>
      </c>
      <c r="J12" s="58"/>
      <c r="K12" s="37" t="s">
        <v>64</v>
      </c>
      <c r="L12" s="37" t="s">
        <v>84</v>
      </c>
      <c r="M12" s="58" t="s">
        <v>91</v>
      </c>
      <c r="N12" s="58"/>
      <c r="O12" s="58"/>
      <c r="P12" s="58"/>
      <c r="Q12" s="58"/>
    </row>
    <row r="13" spans="1:17" ht="18.75" customHeight="1">
      <c r="A13" s="4"/>
      <c r="B13" s="59" t="s">
        <v>69</v>
      </c>
      <c r="C13" s="59"/>
      <c r="D13" s="59"/>
      <c r="E13" s="59"/>
      <c r="F13" s="59"/>
      <c r="G13" s="59"/>
      <c r="H13" s="38" t="s">
        <v>67</v>
      </c>
      <c r="I13" s="56" t="s">
        <v>92</v>
      </c>
      <c r="J13" s="56"/>
      <c r="K13" s="39" t="s">
        <v>64</v>
      </c>
      <c r="L13" s="39" t="s">
        <v>84</v>
      </c>
      <c r="M13" s="56" t="s">
        <v>93</v>
      </c>
      <c r="N13" s="56"/>
      <c r="O13" s="56"/>
      <c r="P13" s="56"/>
      <c r="Q13" s="56"/>
    </row>
    <row r="14" spans="1:17" ht="27" customHeight="1">
      <c r="A14" s="4"/>
      <c r="B14" s="60"/>
      <c r="C14" s="60"/>
      <c r="D14" s="60"/>
      <c r="E14" s="60"/>
      <c r="F14" s="55" t="s">
        <v>65</v>
      </c>
      <c r="G14" s="55"/>
      <c r="H14" s="55"/>
      <c r="I14" s="54" t="s">
        <v>94</v>
      </c>
      <c r="J14" s="54"/>
      <c r="K14" s="40" t="s">
        <v>64</v>
      </c>
      <c r="L14" s="40" t="s">
        <v>64</v>
      </c>
      <c r="M14" s="54" t="s">
        <v>94</v>
      </c>
      <c r="N14" s="54"/>
      <c r="O14" s="54"/>
      <c r="P14" s="54"/>
      <c r="Q14" s="54"/>
    </row>
    <row r="15" spans="1:17" ht="20.25" customHeight="1">
      <c r="A15" s="4"/>
      <c r="B15" s="61" t="s">
        <v>68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</row>
    <row r="16" spans="1:17" ht="19.5" customHeight="1">
      <c r="A16" s="4"/>
      <c r="B16" s="59" t="s">
        <v>68</v>
      </c>
      <c r="C16" s="59"/>
      <c r="D16" s="59"/>
      <c r="E16" s="59"/>
      <c r="F16" s="59"/>
      <c r="G16" s="59"/>
      <c r="H16" s="38" t="s">
        <v>67</v>
      </c>
      <c r="I16" s="56" t="s">
        <v>95</v>
      </c>
      <c r="J16" s="56"/>
      <c r="K16" s="39" t="s">
        <v>64</v>
      </c>
      <c r="L16" s="39" t="s">
        <v>64</v>
      </c>
      <c r="M16" s="56" t="s">
        <v>95</v>
      </c>
      <c r="N16" s="56"/>
      <c r="O16" s="56"/>
      <c r="P16" s="56"/>
      <c r="Q16" s="56"/>
    </row>
    <row r="17" spans="1:17" ht="30" customHeight="1">
      <c r="A17" s="4"/>
      <c r="B17" s="60"/>
      <c r="C17" s="60"/>
      <c r="D17" s="60"/>
      <c r="E17" s="60"/>
      <c r="F17" s="55" t="s">
        <v>65</v>
      </c>
      <c r="G17" s="55"/>
      <c r="H17" s="55"/>
      <c r="I17" s="54" t="s">
        <v>96</v>
      </c>
      <c r="J17" s="54"/>
      <c r="K17" s="40" t="s">
        <v>64</v>
      </c>
      <c r="L17" s="40" t="s">
        <v>64</v>
      </c>
      <c r="M17" s="54" t="s">
        <v>96</v>
      </c>
      <c r="N17" s="54"/>
      <c r="O17" s="54"/>
      <c r="P17" s="54"/>
      <c r="Q17" s="54"/>
    </row>
    <row r="18" spans="1:17" ht="17.25" customHeight="1">
      <c r="A18" s="4"/>
      <c r="B18" s="61" t="s">
        <v>66</v>
      </c>
      <c r="C18" s="61"/>
      <c r="D18" s="61"/>
      <c r="E18" s="61"/>
      <c r="F18" s="61"/>
      <c r="G18" s="61"/>
      <c r="H18" s="61"/>
      <c r="I18" s="56" t="s">
        <v>97</v>
      </c>
      <c r="J18" s="56"/>
      <c r="K18" s="39" t="s">
        <v>64</v>
      </c>
      <c r="L18" s="39" t="s">
        <v>84</v>
      </c>
      <c r="M18" s="56" t="s">
        <v>98</v>
      </c>
      <c r="N18" s="56"/>
      <c r="O18" s="56"/>
      <c r="P18" s="56"/>
      <c r="Q18" s="56"/>
    </row>
    <row r="19" spans="1:17" ht="37.5" customHeight="1">
      <c r="A19" s="4"/>
      <c r="B19" s="61"/>
      <c r="C19" s="61"/>
      <c r="D19" s="61"/>
      <c r="E19" s="61"/>
      <c r="F19" s="68" t="s">
        <v>65</v>
      </c>
      <c r="G19" s="68"/>
      <c r="H19" s="68"/>
      <c r="I19" s="69" t="s">
        <v>99</v>
      </c>
      <c r="J19" s="69"/>
      <c r="K19" s="41" t="s">
        <v>64</v>
      </c>
      <c r="L19" s="41" t="s">
        <v>64</v>
      </c>
      <c r="M19" s="69" t="s">
        <v>99</v>
      </c>
      <c r="N19" s="69"/>
      <c r="O19" s="69"/>
      <c r="P19" s="69"/>
      <c r="Q19" s="69"/>
    </row>
    <row r="20" spans="1:17" ht="15.75" customHeight="1">
      <c r="A20" s="4"/>
      <c r="B20" s="52" t="s">
        <v>63</v>
      </c>
      <c r="C20" s="52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</row>
  </sheetData>
  <sheetProtection/>
  <mergeCells count="56">
    <mergeCell ref="M16:Q16"/>
    <mergeCell ref="I16:J16"/>
    <mergeCell ref="M19:Q19"/>
    <mergeCell ref="I19:J19"/>
    <mergeCell ref="B16:G16"/>
    <mergeCell ref="B17:E17"/>
    <mergeCell ref="B18:H18"/>
    <mergeCell ref="B19:E19"/>
    <mergeCell ref="D8:E8"/>
    <mergeCell ref="F6:H6"/>
    <mergeCell ref="D9:E9"/>
    <mergeCell ref="F11:H11"/>
    <mergeCell ref="M14:Q14"/>
    <mergeCell ref="B7:Q7"/>
    <mergeCell ref="D12:E12"/>
    <mergeCell ref="M10:Q10"/>
    <mergeCell ref="I11:J11"/>
    <mergeCell ref="I14:J14"/>
    <mergeCell ref="K1:P1"/>
    <mergeCell ref="A2:P2"/>
    <mergeCell ref="I8:J8"/>
    <mergeCell ref="D5:E5"/>
    <mergeCell ref="M5:Q5"/>
    <mergeCell ref="M6:Q6"/>
    <mergeCell ref="O3:P3"/>
    <mergeCell ref="I5:J5"/>
    <mergeCell ref="F5:H5"/>
    <mergeCell ref="I6:J6"/>
    <mergeCell ref="M8:Q8"/>
    <mergeCell ref="D6:E6"/>
    <mergeCell ref="F8:H8"/>
    <mergeCell ref="F14:H14"/>
    <mergeCell ref="M9:Q9"/>
    <mergeCell ref="M12:Q12"/>
    <mergeCell ref="M13:Q13"/>
    <mergeCell ref="I10:J10"/>
    <mergeCell ref="I13:J13"/>
    <mergeCell ref="M11:Q11"/>
    <mergeCell ref="F9:H9"/>
    <mergeCell ref="I9:J9"/>
    <mergeCell ref="F12:H12"/>
    <mergeCell ref="B13:G13"/>
    <mergeCell ref="B14:E14"/>
    <mergeCell ref="B15:Q15"/>
    <mergeCell ref="I12:J12"/>
    <mergeCell ref="D10:E10"/>
    <mergeCell ref="F10:H10"/>
    <mergeCell ref="D11:E11"/>
    <mergeCell ref="B20:F20"/>
    <mergeCell ref="G20:Q20"/>
    <mergeCell ref="I17:J17"/>
    <mergeCell ref="F17:H17"/>
    <mergeCell ref="M17:Q17"/>
    <mergeCell ref="I18:J18"/>
    <mergeCell ref="M18:Q18"/>
    <mergeCell ref="F19:H19"/>
  </mergeCells>
  <printOptions/>
  <pageMargins left="0.23622047244094488" right="0.23622047244094488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view="pageLayout" workbookViewId="0" topLeftCell="A1">
      <selection activeCell="AD8" sqref="AD8"/>
    </sheetView>
  </sheetViews>
  <sheetFormatPr defaultColWidth="9.33203125" defaultRowHeight="12.75"/>
  <cols>
    <col min="1" max="1" width="4.66015625" style="1" customWidth="1"/>
    <col min="2" max="2" width="7" style="1" customWidth="1"/>
    <col min="3" max="3" width="3.83203125" style="1" customWidth="1"/>
    <col min="4" max="4" width="9.33203125" style="1" customWidth="1"/>
    <col min="5" max="5" width="2" style="1" customWidth="1"/>
    <col min="6" max="6" width="5.83203125" style="1" customWidth="1"/>
    <col min="7" max="7" width="2" style="1" customWidth="1"/>
    <col min="8" max="8" width="10.33203125" style="1" customWidth="1"/>
    <col min="9" max="9" width="10.16015625" style="1" customWidth="1"/>
    <col min="10" max="10" width="11" style="1" customWidth="1"/>
    <col min="11" max="12" width="9.33203125" style="1" customWidth="1"/>
    <col min="13" max="13" width="8.66015625" style="1" customWidth="1"/>
    <col min="14" max="14" width="9.5" style="1" customWidth="1"/>
    <col min="15" max="15" width="8.5" style="1" customWidth="1"/>
    <col min="16" max="16" width="8" style="1" customWidth="1"/>
    <col min="17" max="17" width="7.33203125" style="1" customWidth="1"/>
    <col min="18" max="19" width="9.33203125" style="1" customWidth="1"/>
    <col min="20" max="20" width="3.83203125" style="1" customWidth="1"/>
    <col min="21" max="21" width="5" style="1" customWidth="1"/>
    <col min="22" max="22" width="6.5" style="1" customWidth="1"/>
    <col min="23" max="23" width="4.33203125" style="1" customWidth="1"/>
    <col min="24" max="16384" width="9.33203125" style="1" customWidth="1"/>
  </cols>
  <sheetData>
    <row r="1" spans="1:23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6" t="s">
        <v>103</v>
      </c>
      <c r="P1" s="76"/>
      <c r="Q1" s="76"/>
      <c r="R1" s="76"/>
      <c r="S1" s="76"/>
      <c r="T1" s="76"/>
      <c r="U1" s="76"/>
      <c r="V1" s="76"/>
      <c r="W1" s="76"/>
    </row>
    <row r="2" spans="1:23" ht="9.7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ht="5.2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ht="6" customHeight="1"/>
    <row r="5" spans="1:23" ht="12.75" customHeight="1">
      <c r="A5" s="74" t="s">
        <v>0</v>
      </c>
      <c r="B5" s="74" t="s">
        <v>1</v>
      </c>
      <c r="C5" s="74" t="s">
        <v>27</v>
      </c>
      <c r="D5" s="74" t="s">
        <v>2</v>
      </c>
      <c r="E5" s="74"/>
      <c r="F5" s="74"/>
      <c r="G5" s="74"/>
      <c r="H5" s="74" t="s">
        <v>3</v>
      </c>
      <c r="I5" s="74" t="s">
        <v>28</v>
      </c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</row>
    <row r="6" spans="1:23" ht="12.75" customHeight="1">
      <c r="A6" s="74"/>
      <c r="B6" s="74"/>
      <c r="C6" s="74"/>
      <c r="D6" s="74"/>
      <c r="E6" s="74"/>
      <c r="F6" s="74"/>
      <c r="G6" s="74"/>
      <c r="H6" s="74"/>
      <c r="I6" s="74" t="s">
        <v>29</v>
      </c>
      <c r="J6" s="74" t="s">
        <v>4</v>
      </c>
      <c r="K6" s="74"/>
      <c r="L6" s="74"/>
      <c r="M6" s="74"/>
      <c r="N6" s="74"/>
      <c r="O6" s="74"/>
      <c r="P6" s="74"/>
      <c r="Q6" s="74"/>
      <c r="R6" s="74" t="s">
        <v>5</v>
      </c>
      <c r="S6" s="74" t="s">
        <v>4</v>
      </c>
      <c r="T6" s="74"/>
      <c r="U6" s="74"/>
      <c r="V6" s="74"/>
      <c r="W6" s="74"/>
    </row>
    <row r="7" spans="1:23" ht="12.75" customHeight="1">
      <c r="A7" s="74"/>
      <c r="B7" s="74"/>
      <c r="C7" s="74"/>
      <c r="D7" s="74"/>
      <c r="E7" s="74"/>
      <c r="F7" s="74"/>
      <c r="G7" s="74"/>
      <c r="H7" s="74"/>
      <c r="I7" s="74"/>
      <c r="J7" s="74" t="s">
        <v>30</v>
      </c>
      <c r="K7" s="74" t="s">
        <v>4</v>
      </c>
      <c r="L7" s="74"/>
      <c r="M7" s="74" t="s">
        <v>8</v>
      </c>
      <c r="N7" s="74" t="s">
        <v>9</v>
      </c>
      <c r="O7" s="74" t="s">
        <v>10</v>
      </c>
      <c r="P7" s="74" t="s">
        <v>31</v>
      </c>
      <c r="Q7" s="74" t="s">
        <v>32</v>
      </c>
      <c r="R7" s="74"/>
      <c r="S7" s="74" t="s">
        <v>6</v>
      </c>
      <c r="T7" s="74" t="s">
        <v>7</v>
      </c>
      <c r="U7" s="74"/>
      <c r="V7" s="74" t="s">
        <v>33</v>
      </c>
      <c r="W7" s="74" t="s">
        <v>34</v>
      </c>
    </row>
    <row r="8" spans="1:23" ht="65.25" customHeight="1">
      <c r="A8" s="74"/>
      <c r="B8" s="74"/>
      <c r="C8" s="74"/>
      <c r="D8" s="74"/>
      <c r="E8" s="74"/>
      <c r="F8" s="74"/>
      <c r="G8" s="74"/>
      <c r="H8" s="74"/>
      <c r="I8" s="74"/>
      <c r="J8" s="74"/>
      <c r="K8" s="44" t="s">
        <v>11</v>
      </c>
      <c r="L8" s="44" t="s">
        <v>12</v>
      </c>
      <c r="M8" s="74"/>
      <c r="N8" s="74"/>
      <c r="O8" s="74"/>
      <c r="P8" s="74"/>
      <c r="Q8" s="74"/>
      <c r="R8" s="74"/>
      <c r="S8" s="74"/>
      <c r="T8" s="74" t="s">
        <v>18</v>
      </c>
      <c r="U8" s="74"/>
      <c r="V8" s="74"/>
      <c r="W8" s="74"/>
    </row>
    <row r="9" spans="1:23" ht="8.25" customHeight="1">
      <c r="A9" s="45" t="s">
        <v>26</v>
      </c>
      <c r="B9" s="45" t="s">
        <v>25</v>
      </c>
      <c r="C9" s="45" t="s">
        <v>24</v>
      </c>
      <c r="D9" s="75" t="s">
        <v>23</v>
      </c>
      <c r="E9" s="75"/>
      <c r="F9" s="75"/>
      <c r="G9" s="75"/>
      <c r="H9" s="45" t="s">
        <v>22</v>
      </c>
      <c r="I9" s="45" t="s">
        <v>21</v>
      </c>
      <c r="J9" s="45" t="s">
        <v>20</v>
      </c>
      <c r="K9" s="45" t="s">
        <v>19</v>
      </c>
      <c r="L9" s="45" t="s">
        <v>35</v>
      </c>
      <c r="M9" s="45" t="s">
        <v>36</v>
      </c>
      <c r="N9" s="45" t="s">
        <v>37</v>
      </c>
      <c r="O9" s="45" t="s">
        <v>38</v>
      </c>
      <c r="P9" s="45" t="s">
        <v>39</v>
      </c>
      <c r="Q9" s="45" t="s">
        <v>40</v>
      </c>
      <c r="R9" s="45" t="s">
        <v>41</v>
      </c>
      <c r="S9" s="45" t="s">
        <v>42</v>
      </c>
      <c r="T9" s="75" t="s">
        <v>43</v>
      </c>
      <c r="U9" s="75"/>
      <c r="V9" s="45" t="s">
        <v>44</v>
      </c>
      <c r="W9" s="45" t="s">
        <v>45</v>
      </c>
    </row>
    <row r="10" spans="1:23" ht="12.75" customHeight="1">
      <c r="A10" s="74" t="s">
        <v>81</v>
      </c>
      <c r="B10" s="74" t="s">
        <v>46</v>
      </c>
      <c r="C10" s="74" t="s">
        <v>46</v>
      </c>
      <c r="D10" s="71" t="s">
        <v>82</v>
      </c>
      <c r="E10" s="71"/>
      <c r="F10" s="71" t="s">
        <v>13</v>
      </c>
      <c r="G10" s="71"/>
      <c r="H10" s="49">
        <v>2654900</v>
      </c>
      <c r="I10" s="49">
        <v>1241948</v>
      </c>
      <c r="J10" s="49">
        <v>1223948</v>
      </c>
      <c r="K10" s="49">
        <v>460683</v>
      </c>
      <c r="L10" s="49">
        <v>763265</v>
      </c>
      <c r="M10" s="49">
        <v>0</v>
      </c>
      <c r="N10" s="49">
        <v>0</v>
      </c>
      <c r="O10" s="49">
        <v>18000</v>
      </c>
      <c r="P10" s="49">
        <v>0</v>
      </c>
      <c r="Q10" s="49">
        <v>0</v>
      </c>
      <c r="R10" s="49">
        <v>1412952</v>
      </c>
      <c r="S10" s="49">
        <v>1412952</v>
      </c>
      <c r="T10" s="73">
        <v>1362952</v>
      </c>
      <c r="U10" s="73"/>
      <c r="V10" s="49">
        <v>0</v>
      </c>
      <c r="W10" s="49">
        <v>0</v>
      </c>
    </row>
    <row r="11" spans="1:23" ht="12.75" customHeight="1">
      <c r="A11" s="74"/>
      <c r="B11" s="74"/>
      <c r="C11" s="74"/>
      <c r="D11" s="71"/>
      <c r="E11" s="71"/>
      <c r="F11" s="71" t="s">
        <v>14</v>
      </c>
      <c r="G11" s="71"/>
      <c r="H11" s="49">
        <v>-1205</v>
      </c>
      <c r="I11" s="49">
        <v>-1205</v>
      </c>
      <c r="J11" s="49">
        <v>-1205</v>
      </c>
      <c r="K11" s="49">
        <v>-356</v>
      </c>
      <c r="L11" s="49">
        <v>-849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73">
        <v>0</v>
      </c>
      <c r="U11" s="73"/>
      <c r="V11" s="49">
        <v>0</v>
      </c>
      <c r="W11" s="49">
        <v>0</v>
      </c>
    </row>
    <row r="12" spans="1:23" ht="12.75" customHeight="1">
      <c r="A12" s="74"/>
      <c r="B12" s="74"/>
      <c r="C12" s="74"/>
      <c r="D12" s="71"/>
      <c r="E12" s="71"/>
      <c r="F12" s="71" t="s">
        <v>15</v>
      </c>
      <c r="G12" s="71"/>
      <c r="H12" s="49">
        <v>1205</v>
      </c>
      <c r="I12" s="49">
        <v>1205</v>
      </c>
      <c r="J12" s="49">
        <v>0</v>
      </c>
      <c r="K12" s="49">
        <v>0</v>
      </c>
      <c r="L12" s="49">
        <v>0</v>
      </c>
      <c r="M12" s="49">
        <v>0</v>
      </c>
      <c r="N12" s="49">
        <v>1205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73">
        <v>0</v>
      </c>
      <c r="U12" s="73"/>
      <c r="V12" s="49">
        <v>0</v>
      </c>
      <c r="W12" s="49">
        <v>0</v>
      </c>
    </row>
    <row r="13" spans="1:23" ht="12.75" customHeight="1">
      <c r="A13" s="74"/>
      <c r="B13" s="74"/>
      <c r="C13" s="74"/>
      <c r="D13" s="71"/>
      <c r="E13" s="71"/>
      <c r="F13" s="71" t="s">
        <v>16</v>
      </c>
      <c r="G13" s="71"/>
      <c r="H13" s="49">
        <v>2654900</v>
      </c>
      <c r="I13" s="49">
        <v>1241948</v>
      </c>
      <c r="J13" s="49">
        <v>1222743</v>
      </c>
      <c r="K13" s="49">
        <v>460327</v>
      </c>
      <c r="L13" s="49">
        <v>762416</v>
      </c>
      <c r="M13" s="49">
        <v>0</v>
      </c>
      <c r="N13" s="49">
        <v>1205</v>
      </c>
      <c r="O13" s="49">
        <v>18000</v>
      </c>
      <c r="P13" s="49">
        <v>0</v>
      </c>
      <c r="Q13" s="49">
        <v>0</v>
      </c>
      <c r="R13" s="49">
        <v>1412952</v>
      </c>
      <c r="S13" s="49">
        <v>1412952</v>
      </c>
      <c r="T13" s="73">
        <v>1362952</v>
      </c>
      <c r="U13" s="73"/>
      <c r="V13" s="49">
        <v>0</v>
      </c>
      <c r="W13" s="49">
        <v>0</v>
      </c>
    </row>
    <row r="14" spans="1:23" ht="12.75" customHeight="1">
      <c r="A14" s="74" t="s">
        <v>46</v>
      </c>
      <c r="B14" s="74" t="s">
        <v>100</v>
      </c>
      <c r="C14" s="74" t="s">
        <v>46</v>
      </c>
      <c r="D14" s="71" t="s">
        <v>101</v>
      </c>
      <c r="E14" s="71"/>
      <c r="F14" s="71" t="s">
        <v>13</v>
      </c>
      <c r="G14" s="71"/>
      <c r="H14" s="49">
        <v>429670</v>
      </c>
      <c r="I14" s="49">
        <v>429670</v>
      </c>
      <c r="J14" s="49">
        <v>429670</v>
      </c>
      <c r="K14" s="49">
        <v>356705</v>
      </c>
      <c r="L14" s="49">
        <v>72965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73">
        <v>0</v>
      </c>
      <c r="U14" s="73"/>
      <c r="V14" s="49">
        <v>0</v>
      </c>
      <c r="W14" s="49">
        <v>0</v>
      </c>
    </row>
    <row r="15" spans="1:23" ht="12.75" customHeight="1">
      <c r="A15" s="74"/>
      <c r="B15" s="74"/>
      <c r="C15" s="74"/>
      <c r="D15" s="71"/>
      <c r="E15" s="71"/>
      <c r="F15" s="71" t="s">
        <v>14</v>
      </c>
      <c r="G15" s="71"/>
      <c r="H15" s="49">
        <v>-1205</v>
      </c>
      <c r="I15" s="49">
        <v>-1205</v>
      </c>
      <c r="J15" s="49">
        <v>-1205</v>
      </c>
      <c r="K15" s="49">
        <v>-356</v>
      </c>
      <c r="L15" s="49">
        <v>-849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73">
        <v>0</v>
      </c>
      <c r="U15" s="73"/>
      <c r="V15" s="49">
        <v>0</v>
      </c>
      <c r="W15" s="49">
        <v>0</v>
      </c>
    </row>
    <row r="16" spans="1:23" ht="12.75" customHeight="1">
      <c r="A16" s="74"/>
      <c r="B16" s="74"/>
      <c r="C16" s="74"/>
      <c r="D16" s="71"/>
      <c r="E16" s="71"/>
      <c r="F16" s="71" t="s">
        <v>15</v>
      </c>
      <c r="G16" s="71"/>
      <c r="H16" s="49">
        <v>1205</v>
      </c>
      <c r="I16" s="49">
        <v>1205</v>
      </c>
      <c r="J16" s="49">
        <v>0</v>
      </c>
      <c r="K16" s="49">
        <v>0</v>
      </c>
      <c r="L16" s="49">
        <v>0</v>
      </c>
      <c r="M16" s="49">
        <v>0</v>
      </c>
      <c r="N16" s="49">
        <v>1205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73">
        <v>0</v>
      </c>
      <c r="U16" s="73"/>
      <c r="V16" s="49">
        <v>0</v>
      </c>
      <c r="W16" s="49">
        <v>0</v>
      </c>
    </row>
    <row r="17" spans="1:23" ht="12.75" customHeight="1">
      <c r="A17" s="74"/>
      <c r="B17" s="74"/>
      <c r="C17" s="74"/>
      <c r="D17" s="71"/>
      <c r="E17" s="71"/>
      <c r="F17" s="71" t="s">
        <v>16</v>
      </c>
      <c r="G17" s="71"/>
      <c r="H17" s="49">
        <v>429670</v>
      </c>
      <c r="I17" s="49">
        <v>429670</v>
      </c>
      <c r="J17" s="49">
        <v>428465</v>
      </c>
      <c r="K17" s="49">
        <v>356349</v>
      </c>
      <c r="L17" s="49">
        <v>72116</v>
      </c>
      <c r="M17" s="49">
        <v>0</v>
      </c>
      <c r="N17" s="49">
        <v>1205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73">
        <v>0</v>
      </c>
      <c r="U17" s="73"/>
      <c r="V17" s="49">
        <v>0</v>
      </c>
      <c r="W17" s="49">
        <v>0</v>
      </c>
    </row>
    <row r="18" spans="1:23" ht="12.75" customHeight="1">
      <c r="A18" s="74" t="s">
        <v>75</v>
      </c>
      <c r="B18" s="74" t="s">
        <v>46</v>
      </c>
      <c r="C18" s="74" t="s">
        <v>46</v>
      </c>
      <c r="D18" s="71" t="s">
        <v>76</v>
      </c>
      <c r="E18" s="71"/>
      <c r="F18" s="71" t="s">
        <v>13</v>
      </c>
      <c r="G18" s="71"/>
      <c r="H18" s="49">
        <v>30885604.32</v>
      </c>
      <c r="I18" s="49">
        <v>29339227.32</v>
      </c>
      <c r="J18" s="49">
        <v>29265277.32</v>
      </c>
      <c r="K18" s="49">
        <v>21532971.96</v>
      </c>
      <c r="L18" s="49">
        <v>7732305.36</v>
      </c>
      <c r="M18" s="49">
        <v>0</v>
      </c>
      <c r="N18" s="49">
        <v>73950</v>
      </c>
      <c r="O18" s="49">
        <v>0</v>
      </c>
      <c r="P18" s="49">
        <v>0</v>
      </c>
      <c r="Q18" s="49">
        <v>0</v>
      </c>
      <c r="R18" s="49">
        <v>1546377</v>
      </c>
      <c r="S18" s="49">
        <v>1546377</v>
      </c>
      <c r="T18" s="73">
        <v>0</v>
      </c>
      <c r="U18" s="73"/>
      <c r="V18" s="49">
        <v>0</v>
      </c>
      <c r="W18" s="49">
        <v>0</v>
      </c>
    </row>
    <row r="19" spans="1:23" ht="12.75" customHeight="1">
      <c r="A19" s="74"/>
      <c r="B19" s="74"/>
      <c r="C19" s="74"/>
      <c r="D19" s="71"/>
      <c r="E19" s="71"/>
      <c r="F19" s="71" t="s">
        <v>14</v>
      </c>
      <c r="G19" s="71"/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73">
        <v>0</v>
      </c>
      <c r="U19" s="73"/>
      <c r="V19" s="49">
        <v>0</v>
      </c>
      <c r="W19" s="49">
        <v>0</v>
      </c>
    </row>
    <row r="20" spans="1:23" ht="12.75" customHeight="1">
      <c r="A20" s="74"/>
      <c r="B20" s="74"/>
      <c r="C20" s="74"/>
      <c r="D20" s="71"/>
      <c r="E20" s="71"/>
      <c r="F20" s="71" t="s">
        <v>15</v>
      </c>
      <c r="G20" s="71"/>
      <c r="H20" s="49">
        <v>133885</v>
      </c>
      <c r="I20" s="49">
        <v>133885</v>
      </c>
      <c r="J20" s="49">
        <v>133885</v>
      </c>
      <c r="K20" s="49">
        <v>49380</v>
      </c>
      <c r="L20" s="49">
        <v>84505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73">
        <v>0</v>
      </c>
      <c r="U20" s="73"/>
      <c r="V20" s="49">
        <v>0</v>
      </c>
      <c r="W20" s="49">
        <v>0</v>
      </c>
    </row>
    <row r="21" spans="1:23" ht="12.75" customHeight="1">
      <c r="A21" s="74"/>
      <c r="B21" s="74"/>
      <c r="C21" s="74"/>
      <c r="D21" s="71"/>
      <c r="E21" s="71"/>
      <c r="F21" s="71" t="s">
        <v>16</v>
      </c>
      <c r="G21" s="71"/>
      <c r="H21" s="49">
        <v>31019489.32</v>
      </c>
      <c r="I21" s="49">
        <v>29473112.32</v>
      </c>
      <c r="J21" s="49">
        <v>29399162.32</v>
      </c>
      <c r="K21" s="49">
        <v>21582351.96</v>
      </c>
      <c r="L21" s="49">
        <v>7816810.36</v>
      </c>
      <c r="M21" s="49">
        <v>0</v>
      </c>
      <c r="N21" s="49">
        <v>73950</v>
      </c>
      <c r="O21" s="49">
        <v>0</v>
      </c>
      <c r="P21" s="49">
        <v>0</v>
      </c>
      <c r="Q21" s="49">
        <v>0</v>
      </c>
      <c r="R21" s="49">
        <v>1546377</v>
      </c>
      <c r="S21" s="49">
        <v>1546377</v>
      </c>
      <c r="T21" s="73">
        <v>0</v>
      </c>
      <c r="U21" s="73"/>
      <c r="V21" s="49">
        <v>0</v>
      </c>
      <c r="W21" s="49">
        <v>0</v>
      </c>
    </row>
    <row r="22" spans="1:23" ht="12.75" customHeight="1">
      <c r="A22" s="74" t="s">
        <v>46</v>
      </c>
      <c r="B22" s="74" t="s">
        <v>78</v>
      </c>
      <c r="C22" s="74" t="s">
        <v>46</v>
      </c>
      <c r="D22" s="71" t="s">
        <v>79</v>
      </c>
      <c r="E22" s="71"/>
      <c r="F22" s="71" t="s">
        <v>13</v>
      </c>
      <c r="G22" s="71"/>
      <c r="H22" s="49">
        <v>25712053</v>
      </c>
      <c r="I22" s="49">
        <v>25578555</v>
      </c>
      <c r="J22" s="49">
        <v>25506555</v>
      </c>
      <c r="K22" s="49">
        <v>19478193</v>
      </c>
      <c r="L22" s="49">
        <v>6028362</v>
      </c>
      <c r="M22" s="49">
        <v>0</v>
      </c>
      <c r="N22" s="49">
        <v>72000</v>
      </c>
      <c r="O22" s="49">
        <v>0</v>
      </c>
      <c r="P22" s="49">
        <v>0</v>
      </c>
      <c r="Q22" s="49">
        <v>0</v>
      </c>
      <c r="R22" s="49">
        <v>133498</v>
      </c>
      <c r="S22" s="49">
        <v>133498</v>
      </c>
      <c r="T22" s="73">
        <v>0</v>
      </c>
      <c r="U22" s="73"/>
      <c r="V22" s="49">
        <v>0</v>
      </c>
      <c r="W22" s="49">
        <v>0</v>
      </c>
    </row>
    <row r="23" spans="1:23" ht="12.75" customHeight="1">
      <c r="A23" s="74"/>
      <c r="B23" s="74"/>
      <c r="C23" s="74"/>
      <c r="D23" s="71"/>
      <c r="E23" s="71"/>
      <c r="F23" s="71" t="s">
        <v>14</v>
      </c>
      <c r="G23" s="71"/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73">
        <v>0</v>
      </c>
      <c r="U23" s="73"/>
      <c r="V23" s="49">
        <v>0</v>
      </c>
      <c r="W23" s="49">
        <v>0</v>
      </c>
    </row>
    <row r="24" spans="1:23" ht="12.75" customHeight="1">
      <c r="A24" s="74"/>
      <c r="B24" s="74"/>
      <c r="C24" s="74"/>
      <c r="D24" s="71"/>
      <c r="E24" s="71"/>
      <c r="F24" s="71" t="s">
        <v>15</v>
      </c>
      <c r="G24" s="71"/>
      <c r="H24" s="49">
        <v>133885</v>
      </c>
      <c r="I24" s="49">
        <v>133885</v>
      </c>
      <c r="J24" s="49">
        <v>133885</v>
      </c>
      <c r="K24" s="49">
        <v>49380</v>
      </c>
      <c r="L24" s="49">
        <v>84505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73">
        <v>0</v>
      </c>
      <c r="U24" s="73"/>
      <c r="V24" s="49">
        <v>0</v>
      </c>
      <c r="W24" s="49">
        <v>0</v>
      </c>
    </row>
    <row r="25" spans="1:23" ht="12.75" customHeight="1">
      <c r="A25" s="74"/>
      <c r="B25" s="74"/>
      <c r="C25" s="74"/>
      <c r="D25" s="71"/>
      <c r="E25" s="71"/>
      <c r="F25" s="71" t="s">
        <v>16</v>
      </c>
      <c r="G25" s="71"/>
      <c r="H25" s="49">
        <v>25845938</v>
      </c>
      <c r="I25" s="49">
        <v>25712440</v>
      </c>
      <c r="J25" s="49">
        <v>25640440</v>
      </c>
      <c r="K25" s="49">
        <v>19527573</v>
      </c>
      <c r="L25" s="49">
        <v>6112867</v>
      </c>
      <c r="M25" s="49">
        <v>0</v>
      </c>
      <c r="N25" s="49">
        <v>72000</v>
      </c>
      <c r="O25" s="49">
        <v>0</v>
      </c>
      <c r="P25" s="49">
        <v>0</v>
      </c>
      <c r="Q25" s="49">
        <v>0</v>
      </c>
      <c r="R25" s="49">
        <v>133498</v>
      </c>
      <c r="S25" s="49">
        <v>133498</v>
      </c>
      <c r="T25" s="73">
        <v>0</v>
      </c>
      <c r="U25" s="73"/>
      <c r="V25" s="49">
        <v>0</v>
      </c>
      <c r="W25" s="49">
        <v>0</v>
      </c>
    </row>
    <row r="26" spans="1:23" ht="12.75" customHeight="1">
      <c r="A26" s="70" t="s">
        <v>17</v>
      </c>
      <c r="B26" s="70"/>
      <c r="C26" s="70"/>
      <c r="D26" s="70"/>
      <c r="E26" s="70"/>
      <c r="F26" s="71" t="s">
        <v>13</v>
      </c>
      <c r="G26" s="71"/>
      <c r="H26" s="50">
        <v>144613349.42</v>
      </c>
      <c r="I26" s="51"/>
      <c r="J26" s="51"/>
      <c r="K26" s="50">
        <v>73375045.75</v>
      </c>
      <c r="L26" s="50">
        <v>35836198.56</v>
      </c>
      <c r="M26" s="50">
        <v>3956561.8</v>
      </c>
      <c r="N26" s="50">
        <v>3032660</v>
      </c>
      <c r="O26" s="50">
        <v>347718</v>
      </c>
      <c r="P26" s="50">
        <v>202255</v>
      </c>
      <c r="Q26" s="50">
        <v>0</v>
      </c>
      <c r="R26" s="50">
        <v>27862910.31</v>
      </c>
      <c r="S26" s="50">
        <v>22862910.31</v>
      </c>
      <c r="T26" s="72">
        <v>3167342</v>
      </c>
      <c r="U26" s="72"/>
      <c r="V26" s="51"/>
      <c r="W26" s="49">
        <v>0</v>
      </c>
    </row>
    <row r="27" spans="1:23" ht="12.75" customHeight="1">
      <c r="A27" s="70"/>
      <c r="B27" s="70"/>
      <c r="C27" s="70"/>
      <c r="D27" s="70"/>
      <c r="E27" s="70"/>
      <c r="F27" s="71" t="s">
        <v>14</v>
      </c>
      <c r="G27" s="71"/>
      <c r="H27" s="50">
        <v>-1205</v>
      </c>
      <c r="I27" s="50">
        <v>-1205</v>
      </c>
      <c r="J27" s="50">
        <v>-1205</v>
      </c>
      <c r="K27" s="50">
        <v>-356</v>
      </c>
      <c r="L27" s="50">
        <v>-849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72">
        <v>0</v>
      </c>
      <c r="U27" s="72"/>
      <c r="V27" s="50">
        <v>0</v>
      </c>
      <c r="W27" s="49">
        <v>0</v>
      </c>
    </row>
    <row r="28" spans="1:23" ht="12.75" customHeight="1">
      <c r="A28" s="70"/>
      <c r="B28" s="70"/>
      <c r="C28" s="70"/>
      <c r="D28" s="70"/>
      <c r="E28" s="70"/>
      <c r="F28" s="71" t="s">
        <v>15</v>
      </c>
      <c r="G28" s="71"/>
      <c r="H28" s="50">
        <v>135090</v>
      </c>
      <c r="I28" s="50">
        <v>135090</v>
      </c>
      <c r="J28" s="50">
        <v>133885</v>
      </c>
      <c r="K28" s="50">
        <v>49380</v>
      </c>
      <c r="L28" s="50">
        <v>84505</v>
      </c>
      <c r="M28" s="50">
        <v>0</v>
      </c>
      <c r="N28" s="50">
        <v>1205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72">
        <v>0</v>
      </c>
      <c r="U28" s="72"/>
      <c r="V28" s="50">
        <v>0</v>
      </c>
      <c r="W28" s="49">
        <v>0</v>
      </c>
    </row>
    <row r="29" spans="1:23" ht="12.75" customHeight="1">
      <c r="A29" s="70"/>
      <c r="B29" s="70"/>
      <c r="C29" s="70"/>
      <c r="D29" s="70"/>
      <c r="E29" s="70"/>
      <c r="F29" s="71" t="s">
        <v>16</v>
      </c>
      <c r="G29" s="71"/>
      <c r="H29" s="50">
        <v>144747234.42</v>
      </c>
      <c r="I29" s="51"/>
      <c r="J29" s="51"/>
      <c r="K29" s="50">
        <v>73424069.75</v>
      </c>
      <c r="L29" s="50">
        <v>35919854.56</v>
      </c>
      <c r="M29" s="50">
        <v>3956561.8</v>
      </c>
      <c r="N29" s="50">
        <v>3033865</v>
      </c>
      <c r="O29" s="50">
        <v>347718</v>
      </c>
      <c r="P29" s="50">
        <v>202255</v>
      </c>
      <c r="Q29" s="50">
        <v>0</v>
      </c>
      <c r="R29" s="50">
        <v>27862910.31</v>
      </c>
      <c r="S29" s="50">
        <v>22862910.31</v>
      </c>
      <c r="T29" s="72">
        <v>3167342</v>
      </c>
      <c r="U29" s="72"/>
      <c r="V29" s="51"/>
      <c r="W29" s="49">
        <v>0</v>
      </c>
    </row>
  </sheetData>
  <sheetProtection/>
  <mergeCells count="83">
    <mergeCell ref="A5:A8"/>
    <mergeCell ref="B5:B8"/>
    <mergeCell ref="K7:L7"/>
    <mergeCell ref="M7:M8"/>
    <mergeCell ref="D5:G8"/>
    <mergeCell ref="W7:W8"/>
    <mergeCell ref="T8:U8"/>
    <mergeCell ref="J7:J8"/>
    <mergeCell ref="D9:G9"/>
    <mergeCell ref="S6:W6"/>
    <mergeCell ref="C5:C8"/>
    <mergeCell ref="O1:W1"/>
    <mergeCell ref="H5:H8"/>
    <mergeCell ref="I5:W5"/>
    <mergeCell ref="I6:I8"/>
    <mergeCell ref="J6:Q6"/>
    <mergeCell ref="V7:V8"/>
    <mergeCell ref="A2:W3"/>
    <mergeCell ref="T14:U14"/>
    <mergeCell ref="F15:G15"/>
    <mergeCell ref="T9:U9"/>
    <mergeCell ref="N7:N8"/>
    <mergeCell ref="O7:O8"/>
    <mergeCell ref="P7:P8"/>
    <mergeCell ref="Q7:Q8"/>
    <mergeCell ref="S7:S8"/>
    <mergeCell ref="T7:U7"/>
    <mergeCell ref="R6:R8"/>
    <mergeCell ref="T16:U16"/>
    <mergeCell ref="F17:G17"/>
    <mergeCell ref="T11:U11"/>
    <mergeCell ref="F12:G12"/>
    <mergeCell ref="T12:U12"/>
    <mergeCell ref="A14:A17"/>
    <mergeCell ref="B14:B17"/>
    <mergeCell ref="C14:C17"/>
    <mergeCell ref="D14:E17"/>
    <mergeCell ref="F14:G14"/>
    <mergeCell ref="F20:G20"/>
    <mergeCell ref="F13:G13"/>
    <mergeCell ref="T10:U10"/>
    <mergeCell ref="F11:G11"/>
    <mergeCell ref="T17:U17"/>
    <mergeCell ref="F18:G18"/>
    <mergeCell ref="T20:U20"/>
    <mergeCell ref="T13:U13"/>
    <mergeCell ref="T15:U15"/>
    <mergeCell ref="F16:G16"/>
    <mergeCell ref="F21:G21"/>
    <mergeCell ref="T21:U21"/>
    <mergeCell ref="A10:A13"/>
    <mergeCell ref="B10:B13"/>
    <mergeCell ref="C10:C13"/>
    <mergeCell ref="D10:E13"/>
    <mergeCell ref="F10:G10"/>
    <mergeCell ref="T18:U18"/>
    <mergeCell ref="F19:G19"/>
    <mergeCell ref="T19:U19"/>
    <mergeCell ref="A18:A21"/>
    <mergeCell ref="B18:B21"/>
    <mergeCell ref="C18:C21"/>
    <mergeCell ref="D18:E21"/>
    <mergeCell ref="A22:A25"/>
    <mergeCell ref="B22:B25"/>
    <mergeCell ref="C22:C25"/>
    <mergeCell ref="D22:E25"/>
    <mergeCell ref="T27:U27"/>
    <mergeCell ref="F22:G22"/>
    <mergeCell ref="T22:U22"/>
    <mergeCell ref="F23:G23"/>
    <mergeCell ref="T23:U23"/>
    <mergeCell ref="F24:G24"/>
    <mergeCell ref="T24:U24"/>
    <mergeCell ref="A26:E29"/>
    <mergeCell ref="F28:G28"/>
    <mergeCell ref="T28:U28"/>
    <mergeCell ref="F29:G29"/>
    <mergeCell ref="T29:U29"/>
    <mergeCell ref="F25:G25"/>
    <mergeCell ref="T25:U25"/>
    <mergeCell ref="F26:G26"/>
    <mergeCell ref="T26:U26"/>
    <mergeCell ref="F27:G27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zoomScale="90" zoomScalePageLayoutView="90" workbookViewId="0" topLeftCell="A1">
      <selection activeCell="R18" sqref="R18"/>
    </sheetView>
  </sheetViews>
  <sheetFormatPr defaultColWidth="9.33203125" defaultRowHeight="12.75"/>
  <cols>
    <col min="1" max="1" width="5.66015625" style="12" customWidth="1"/>
    <col min="2" max="2" width="11" style="12" customWidth="1"/>
    <col min="3" max="3" width="8.66015625" style="12" customWidth="1"/>
    <col min="4" max="4" width="15" style="12" customWidth="1"/>
    <col min="5" max="5" width="16.83203125" style="12" customWidth="1"/>
    <col min="6" max="6" width="14.16015625" style="12" customWidth="1"/>
    <col min="7" max="7" width="14.33203125" style="12" customWidth="1"/>
    <col min="8" max="8" width="14.5" style="12" customWidth="1"/>
    <col min="9" max="9" width="10.66015625" style="12" customWidth="1"/>
    <col min="10" max="10" width="12.66015625" style="12" customWidth="1"/>
    <col min="11" max="11" width="10.83203125" style="10" customWidth="1"/>
    <col min="12" max="12" width="15" style="10" customWidth="1"/>
    <col min="13" max="14" width="12.33203125" style="10" bestFit="1" customWidth="1"/>
    <col min="15" max="15" width="12.16015625" style="10" customWidth="1"/>
    <col min="16" max="16384" width="9.33203125" style="10" customWidth="1"/>
  </cols>
  <sheetData>
    <row r="1" spans="1:17" ht="27" customHeight="1">
      <c r="A1" s="79" t="s">
        <v>80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9"/>
    </row>
    <row r="2" spans="1:7" ht="18.75">
      <c r="A2" s="11"/>
      <c r="B2" s="11"/>
      <c r="C2" s="11"/>
      <c r="D2" s="11"/>
      <c r="E2" s="11"/>
      <c r="F2" s="11"/>
      <c r="G2" s="11"/>
    </row>
    <row r="3" spans="1:16" ht="18.75" customHeight="1">
      <c r="A3" s="13"/>
      <c r="B3" s="13"/>
      <c r="C3" s="13"/>
      <c r="D3" s="13"/>
      <c r="E3" s="13"/>
      <c r="F3" s="13"/>
      <c r="K3" s="12"/>
      <c r="P3" s="14" t="s">
        <v>60</v>
      </c>
    </row>
    <row r="4" spans="1:16" ht="12.75">
      <c r="A4" s="80" t="s">
        <v>0</v>
      </c>
      <c r="B4" s="80" t="s">
        <v>1</v>
      </c>
      <c r="C4" s="80" t="s">
        <v>47</v>
      </c>
      <c r="D4" s="80" t="s">
        <v>59</v>
      </c>
      <c r="E4" s="83" t="s">
        <v>61</v>
      </c>
      <c r="F4" s="8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8"/>
    </row>
    <row r="5" spans="1:16" ht="12.75">
      <c r="A5" s="81"/>
      <c r="B5" s="81"/>
      <c r="C5" s="81"/>
      <c r="D5" s="81"/>
      <c r="E5" s="84"/>
      <c r="F5" s="83" t="s">
        <v>29</v>
      </c>
      <c r="G5" s="89" t="s">
        <v>4</v>
      </c>
      <c r="H5" s="89"/>
      <c r="I5" s="89"/>
      <c r="J5" s="89"/>
      <c r="K5" s="89"/>
      <c r="L5" s="83" t="s">
        <v>58</v>
      </c>
      <c r="M5" s="90" t="s">
        <v>4</v>
      </c>
      <c r="N5" s="91"/>
      <c r="O5" s="91"/>
      <c r="P5" s="92"/>
    </row>
    <row r="6" spans="1:16" ht="25.5" customHeight="1">
      <c r="A6" s="81"/>
      <c r="B6" s="81"/>
      <c r="C6" s="81"/>
      <c r="D6" s="81"/>
      <c r="E6" s="84"/>
      <c r="F6" s="84"/>
      <c r="G6" s="86" t="s">
        <v>57</v>
      </c>
      <c r="H6" s="88"/>
      <c r="I6" s="83" t="s">
        <v>56</v>
      </c>
      <c r="J6" s="83" t="s">
        <v>55</v>
      </c>
      <c r="K6" s="83" t="s">
        <v>54</v>
      </c>
      <c r="L6" s="84"/>
      <c r="M6" s="86" t="s">
        <v>6</v>
      </c>
      <c r="N6" s="47" t="s">
        <v>7</v>
      </c>
      <c r="O6" s="89" t="s">
        <v>33</v>
      </c>
      <c r="P6" s="89" t="s">
        <v>53</v>
      </c>
    </row>
    <row r="7" spans="1:16" ht="72">
      <c r="A7" s="82"/>
      <c r="B7" s="82"/>
      <c r="C7" s="82"/>
      <c r="D7" s="82"/>
      <c r="E7" s="85"/>
      <c r="F7" s="85"/>
      <c r="G7" s="46" t="s">
        <v>11</v>
      </c>
      <c r="H7" s="46" t="s">
        <v>52</v>
      </c>
      <c r="I7" s="85"/>
      <c r="J7" s="85"/>
      <c r="K7" s="85"/>
      <c r="L7" s="85"/>
      <c r="M7" s="89"/>
      <c r="N7" s="48" t="s">
        <v>10</v>
      </c>
      <c r="O7" s="89"/>
      <c r="P7" s="89"/>
    </row>
    <row r="8" spans="1:16" ht="10.5" customHeight="1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</row>
    <row r="9" spans="1:16" ht="12.75">
      <c r="A9" s="16" t="s">
        <v>51</v>
      </c>
      <c r="B9" s="17"/>
      <c r="C9" s="18"/>
      <c r="D9" s="19">
        <f>SUM(D10:D10)</f>
        <v>5000</v>
      </c>
      <c r="E9" s="19">
        <f>SUM(E10:E10)</f>
        <v>5000</v>
      </c>
      <c r="F9" s="19">
        <f>SUM(F10:F10)</f>
        <v>5000</v>
      </c>
      <c r="G9" s="19">
        <f>SUM(G10:G10)</f>
        <v>0</v>
      </c>
      <c r="H9" s="19">
        <f>SUM(H10:H10)</f>
        <v>5000</v>
      </c>
      <c r="I9" s="19">
        <v>0</v>
      </c>
      <c r="J9" s="19">
        <v>0</v>
      </c>
      <c r="K9" s="19">
        <v>0</v>
      </c>
      <c r="L9" s="19">
        <f>SUM(L10:L10)</f>
        <v>0</v>
      </c>
      <c r="M9" s="19">
        <f>SUM(M10:M10)</f>
        <v>0</v>
      </c>
      <c r="N9" s="19">
        <f>SUM(N10:N10)</f>
        <v>0</v>
      </c>
      <c r="O9" s="19">
        <v>0</v>
      </c>
      <c r="P9" s="19">
        <v>0</v>
      </c>
    </row>
    <row r="10" spans="1:16" ht="12.75">
      <c r="A10" s="20" t="s">
        <v>51</v>
      </c>
      <c r="B10" s="21" t="s">
        <v>50</v>
      </c>
      <c r="C10" s="22">
        <v>2110</v>
      </c>
      <c r="D10" s="23">
        <v>5000</v>
      </c>
      <c r="E10" s="23">
        <f>F10+L10</f>
        <v>5000</v>
      </c>
      <c r="F10" s="23">
        <f>H10</f>
        <v>5000</v>
      </c>
      <c r="G10" s="24">
        <v>0</v>
      </c>
      <c r="H10" s="24">
        <v>5000</v>
      </c>
      <c r="I10" s="24">
        <v>0</v>
      </c>
      <c r="J10" s="24">
        <v>0</v>
      </c>
      <c r="K10" s="24">
        <f>-T10</f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</row>
    <row r="11" spans="1:16" ht="12.75">
      <c r="A11" s="25">
        <v>600</v>
      </c>
      <c r="B11" s="26"/>
      <c r="C11" s="18"/>
      <c r="D11" s="19">
        <f aca="true" t="shared" si="0" ref="D11:N11">SUM(D12:D12)</f>
        <v>1942</v>
      </c>
      <c r="E11" s="19">
        <f t="shared" si="0"/>
        <v>1942</v>
      </c>
      <c r="F11" s="19">
        <f t="shared" si="0"/>
        <v>1942</v>
      </c>
      <c r="G11" s="19">
        <f t="shared" si="0"/>
        <v>1942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19">
        <f t="shared" si="0"/>
        <v>0</v>
      </c>
      <c r="O11" s="19">
        <f>O13+O15</f>
        <v>0</v>
      </c>
      <c r="P11" s="19">
        <f>P13+P15</f>
        <v>0</v>
      </c>
    </row>
    <row r="12" spans="1:16" ht="12.75">
      <c r="A12" s="27">
        <v>600</v>
      </c>
      <c r="B12" s="28">
        <v>60095</v>
      </c>
      <c r="C12" s="22">
        <v>2110</v>
      </c>
      <c r="D12" s="23">
        <v>1942</v>
      </c>
      <c r="E12" s="23">
        <f>SUM(F12)</f>
        <v>1942</v>
      </c>
      <c r="F12" s="23">
        <f>SUM(G12:H12)</f>
        <v>1942</v>
      </c>
      <c r="G12" s="24">
        <v>1942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f>SUM(O12+Q12+R12)</f>
        <v>0</v>
      </c>
      <c r="O12" s="24">
        <v>0</v>
      </c>
      <c r="P12" s="24">
        <v>0</v>
      </c>
    </row>
    <row r="13" spans="1:16" ht="12.75">
      <c r="A13" s="16" t="s">
        <v>49</v>
      </c>
      <c r="B13" s="43"/>
      <c r="C13" s="18"/>
      <c r="D13" s="19">
        <f aca="true" t="shared" si="1" ref="D13:M13">SUM(D14)</f>
        <v>108836</v>
      </c>
      <c r="E13" s="19">
        <f t="shared" si="1"/>
        <v>108836</v>
      </c>
      <c r="F13" s="19">
        <f t="shared" si="1"/>
        <v>108836</v>
      </c>
      <c r="G13" s="19">
        <f t="shared" si="1"/>
        <v>47856</v>
      </c>
      <c r="H13" s="19">
        <f t="shared" si="1"/>
        <v>60980</v>
      </c>
      <c r="I13" s="19">
        <f t="shared" si="1"/>
        <v>0</v>
      </c>
      <c r="J13" s="19">
        <f t="shared" si="1"/>
        <v>0</v>
      </c>
      <c r="K13" s="19">
        <f t="shared" si="1"/>
        <v>0</v>
      </c>
      <c r="L13" s="19">
        <f t="shared" si="1"/>
        <v>0</v>
      </c>
      <c r="M13" s="19">
        <f t="shared" si="1"/>
        <v>0</v>
      </c>
      <c r="N13" s="19">
        <v>0</v>
      </c>
      <c r="O13" s="19">
        <f>SUM(O14)</f>
        <v>0</v>
      </c>
      <c r="P13" s="19">
        <f>SUM(P14)</f>
        <v>0</v>
      </c>
    </row>
    <row r="14" spans="1:18" ht="12.75">
      <c r="A14" s="27">
        <v>700</v>
      </c>
      <c r="B14" s="28">
        <v>70005</v>
      </c>
      <c r="C14" s="22">
        <v>2110</v>
      </c>
      <c r="D14" s="23">
        <v>108836</v>
      </c>
      <c r="E14" s="23">
        <f>SUM(F14)</f>
        <v>108836</v>
      </c>
      <c r="F14" s="23">
        <f>SUM(G14:H14)</f>
        <v>108836</v>
      </c>
      <c r="G14" s="24">
        <v>47856</v>
      </c>
      <c r="H14" s="24">
        <v>60980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f>SUM(O14+Q14+R14)</f>
        <v>0</v>
      </c>
      <c r="O14" s="24">
        <v>0</v>
      </c>
      <c r="P14" s="24">
        <v>0</v>
      </c>
      <c r="Q14" s="29"/>
      <c r="R14" s="29"/>
    </row>
    <row r="15" spans="1:16" ht="12.75">
      <c r="A15" s="25">
        <v>710</v>
      </c>
      <c r="B15" s="26"/>
      <c r="C15" s="18"/>
      <c r="D15" s="19">
        <f aca="true" t="shared" si="2" ref="D15:P15">SUM(D16:D17)</f>
        <v>744648</v>
      </c>
      <c r="E15" s="19">
        <f t="shared" si="2"/>
        <v>744648</v>
      </c>
      <c r="F15" s="19">
        <f t="shared" si="2"/>
        <v>744648</v>
      </c>
      <c r="G15" s="19">
        <f t="shared" si="2"/>
        <v>460327</v>
      </c>
      <c r="H15" s="19">
        <f t="shared" si="2"/>
        <v>283116</v>
      </c>
      <c r="I15" s="19">
        <f t="shared" si="2"/>
        <v>0</v>
      </c>
      <c r="J15" s="19">
        <f t="shared" si="2"/>
        <v>1205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</row>
    <row r="16" spans="1:18" ht="12.75">
      <c r="A16" s="27">
        <v>710</v>
      </c>
      <c r="B16" s="28">
        <v>71012</v>
      </c>
      <c r="C16" s="22">
        <v>2110</v>
      </c>
      <c r="D16" s="23">
        <v>314978</v>
      </c>
      <c r="E16" s="23">
        <f>SUM(N16+F16)</f>
        <v>314978</v>
      </c>
      <c r="F16" s="23">
        <f>SUM(G16:K16)</f>
        <v>314978</v>
      </c>
      <c r="G16" s="24">
        <v>103978</v>
      </c>
      <c r="H16" s="24">
        <v>211000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f>SUM(O16+Q16+R16)</f>
        <v>0</v>
      </c>
      <c r="O16" s="24">
        <v>0</v>
      </c>
      <c r="P16" s="24">
        <v>0</v>
      </c>
      <c r="Q16" s="29"/>
      <c r="R16" s="29"/>
    </row>
    <row r="17" spans="1:16" ht="12.75">
      <c r="A17" s="27">
        <v>710</v>
      </c>
      <c r="B17" s="28">
        <v>71015</v>
      </c>
      <c r="C17" s="22">
        <v>2110</v>
      </c>
      <c r="D17" s="23">
        <v>429670</v>
      </c>
      <c r="E17" s="23">
        <f>SUM(F17)</f>
        <v>429670</v>
      </c>
      <c r="F17" s="23">
        <f>SUM(G17:J17)</f>
        <v>429670</v>
      </c>
      <c r="G17" s="24">
        <v>356349</v>
      </c>
      <c r="H17" s="24">
        <v>72116</v>
      </c>
      <c r="I17" s="24">
        <v>0</v>
      </c>
      <c r="J17" s="24">
        <v>1205</v>
      </c>
      <c r="K17" s="24">
        <v>0</v>
      </c>
      <c r="L17" s="24">
        <v>0</v>
      </c>
      <c r="M17" s="24">
        <v>0</v>
      </c>
      <c r="N17" s="24">
        <f>SUM(O17+Q17+R17)</f>
        <v>0</v>
      </c>
      <c r="O17" s="24">
        <v>0</v>
      </c>
      <c r="P17" s="24">
        <v>0</v>
      </c>
    </row>
    <row r="18" spans="1:16" ht="12.75">
      <c r="A18" s="25">
        <v>750</v>
      </c>
      <c r="B18" s="26"/>
      <c r="C18" s="18"/>
      <c r="D18" s="19">
        <f aca="true" t="shared" si="3" ref="D18:P18">SUM(D19:D19)</f>
        <v>25051</v>
      </c>
      <c r="E18" s="19">
        <f t="shared" si="3"/>
        <v>25051</v>
      </c>
      <c r="F18" s="19">
        <f t="shared" si="3"/>
        <v>25051</v>
      </c>
      <c r="G18" s="19">
        <f t="shared" si="3"/>
        <v>16422.34</v>
      </c>
      <c r="H18" s="19">
        <f t="shared" si="3"/>
        <v>8628.66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</row>
    <row r="19" spans="1:16" ht="12.75">
      <c r="A19" s="27">
        <v>750</v>
      </c>
      <c r="B19" s="28">
        <v>75045</v>
      </c>
      <c r="C19" s="22">
        <v>2110</v>
      </c>
      <c r="D19" s="23">
        <v>25051</v>
      </c>
      <c r="E19" s="23">
        <f>SUM(F19)</f>
        <v>25051</v>
      </c>
      <c r="F19" s="23">
        <f>SUM(G19:H19)</f>
        <v>25051</v>
      </c>
      <c r="G19" s="24">
        <v>16422.34</v>
      </c>
      <c r="H19" s="24">
        <v>8628.66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f>SUM(O19+Q19+R19)</f>
        <v>0</v>
      </c>
      <c r="O19" s="24">
        <v>0</v>
      </c>
      <c r="P19" s="24">
        <v>0</v>
      </c>
    </row>
    <row r="20" spans="1:16" s="13" customFormat="1" ht="14.25" customHeight="1">
      <c r="A20" s="25">
        <v>754</v>
      </c>
      <c r="B20" s="26"/>
      <c r="C20" s="18"/>
      <c r="D20" s="19">
        <f>SUM(D21:D21)</f>
        <v>5489669</v>
      </c>
      <c r="E20" s="19">
        <f>E21</f>
        <v>5489669</v>
      </c>
      <c r="F20" s="19">
        <f aca="true" t="shared" si="4" ref="F20:K20">SUM(F21)</f>
        <v>5489669</v>
      </c>
      <c r="G20" s="19">
        <f t="shared" si="4"/>
        <v>4891125</v>
      </c>
      <c r="H20" s="19">
        <f t="shared" si="4"/>
        <v>407044</v>
      </c>
      <c r="I20" s="19">
        <f t="shared" si="4"/>
        <v>0</v>
      </c>
      <c r="J20" s="19">
        <f t="shared" si="4"/>
        <v>191500</v>
      </c>
      <c r="K20" s="19">
        <f t="shared" si="4"/>
        <v>0</v>
      </c>
      <c r="L20" s="19">
        <f>SUM(L21:L21)</f>
        <v>0</v>
      </c>
      <c r="M20" s="19">
        <f>SUM(M21:M21)</f>
        <v>0</v>
      </c>
      <c r="N20" s="19">
        <f>SUM(N21)</f>
        <v>0</v>
      </c>
      <c r="O20" s="19">
        <f>SUM(O21)</f>
        <v>0</v>
      </c>
      <c r="P20" s="19">
        <f>SUM(P21)</f>
        <v>0</v>
      </c>
    </row>
    <row r="21" spans="1:16" ht="12.75" customHeight="1">
      <c r="A21" s="27">
        <v>754</v>
      </c>
      <c r="B21" s="28">
        <v>75411</v>
      </c>
      <c r="C21" s="22">
        <v>2110</v>
      </c>
      <c r="D21" s="23">
        <v>5489669</v>
      </c>
      <c r="E21" s="23">
        <f>SUM(F21)</f>
        <v>5489669</v>
      </c>
      <c r="F21" s="23">
        <f>SUM(G21:J21)</f>
        <v>5489669</v>
      </c>
      <c r="G21" s="24">
        <v>4891125</v>
      </c>
      <c r="H21" s="24">
        <v>407044</v>
      </c>
      <c r="I21" s="24">
        <v>0</v>
      </c>
      <c r="J21" s="24">
        <v>191500</v>
      </c>
      <c r="K21" s="24">
        <v>0</v>
      </c>
      <c r="L21" s="24">
        <v>0</v>
      </c>
      <c r="M21" s="24">
        <v>0</v>
      </c>
      <c r="N21" s="24">
        <f>SUM(O21+Q21+R21)</f>
        <v>0</v>
      </c>
      <c r="O21" s="24">
        <v>0</v>
      </c>
      <c r="P21" s="24">
        <v>0</v>
      </c>
    </row>
    <row r="22" spans="1:16" ht="12.75" customHeight="1">
      <c r="A22" s="25">
        <v>755</v>
      </c>
      <c r="B22" s="26"/>
      <c r="C22" s="18"/>
      <c r="D22" s="19">
        <f>SUM(D23:D23)</f>
        <v>132000</v>
      </c>
      <c r="E22" s="19">
        <f>E23</f>
        <v>132000</v>
      </c>
      <c r="F22" s="19">
        <f aca="true" t="shared" si="5" ref="F22:K22">SUM(F23)</f>
        <v>132000</v>
      </c>
      <c r="G22" s="19">
        <f t="shared" si="5"/>
        <v>30030</v>
      </c>
      <c r="H22" s="19">
        <f t="shared" si="5"/>
        <v>37950</v>
      </c>
      <c r="I22" s="19">
        <f t="shared" si="5"/>
        <v>64020</v>
      </c>
      <c r="J22" s="19">
        <f t="shared" si="5"/>
        <v>0</v>
      </c>
      <c r="K22" s="19">
        <f t="shared" si="5"/>
        <v>0</v>
      </c>
      <c r="L22" s="19">
        <f>SUM(L23:L23)</f>
        <v>0</v>
      </c>
      <c r="M22" s="19">
        <f>SUM(M23:M23)</f>
        <v>0</v>
      </c>
      <c r="N22" s="19">
        <f>SUM(N23)</f>
        <v>0</v>
      </c>
      <c r="O22" s="19">
        <f>SUM(O23)</f>
        <v>0</v>
      </c>
      <c r="P22" s="19">
        <f>SUM(P23)</f>
        <v>0</v>
      </c>
    </row>
    <row r="23" spans="1:16" ht="17.25" customHeight="1">
      <c r="A23" s="27">
        <v>755</v>
      </c>
      <c r="B23" s="28">
        <v>75515</v>
      </c>
      <c r="C23" s="22">
        <v>2110</v>
      </c>
      <c r="D23" s="23">
        <v>132000</v>
      </c>
      <c r="E23" s="23">
        <f>SUM(F23)</f>
        <v>132000</v>
      </c>
      <c r="F23" s="23">
        <f>SUM(G23:J23)</f>
        <v>132000</v>
      </c>
      <c r="G23" s="24">
        <v>30030</v>
      </c>
      <c r="H23" s="24">
        <v>37950</v>
      </c>
      <c r="I23" s="24">
        <v>64020</v>
      </c>
      <c r="J23" s="24">
        <v>0</v>
      </c>
      <c r="K23" s="24">
        <v>0</v>
      </c>
      <c r="L23" s="24">
        <v>0</v>
      </c>
      <c r="M23" s="24">
        <v>0</v>
      </c>
      <c r="N23" s="24">
        <f>SUM(O23+Q23+R23)</f>
        <v>0</v>
      </c>
      <c r="O23" s="24">
        <v>0</v>
      </c>
      <c r="P23" s="24">
        <v>0</v>
      </c>
    </row>
    <row r="24" spans="1:16" ht="17.25" customHeight="1">
      <c r="A24" s="25">
        <v>801</v>
      </c>
      <c r="B24" s="26"/>
      <c r="C24" s="18"/>
      <c r="D24" s="19">
        <f>SUM(D25:D25)</f>
        <v>30091</v>
      </c>
      <c r="E24" s="19">
        <f>E25</f>
        <v>30091</v>
      </c>
      <c r="F24" s="19">
        <f aca="true" t="shared" si="6" ref="F24:K24">SUM(F25)</f>
        <v>30091</v>
      </c>
      <c r="G24" s="19">
        <f t="shared" si="6"/>
        <v>0</v>
      </c>
      <c r="H24" s="19">
        <f t="shared" si="6"/>
        <v>30091</v>
      </c>
      <c r="I24" s="19">
        <f t="shared" si="6"/>
        <v>0</v>
      </c>
      <c r="J24" s="19">
        <f t="shared" si="6"/>
        <v>0</v>
      </c>
      <c r="K24" s="19">
        <f t="shared" si="6"/>
        <v>0</v>
      </c>
      <c r="L24" s="19">
        <f>SUM(L25:L25)</f>
        <v>0</v>
      </c>
      <c r="M24" s="19">
        <f>SUM(M25:M25)</f>
        <v>0</v>
      </c>
      <c r="N24" s="19">
        <f>SUM(N25)</f>
        <v>0</v>
      </c>
      <c r="O24" s="19">
        <f>SUM(O25)</f>
        <v>0</v>
      </c>
      <c r="P24" s="19">
        <f>SUM(P25)</f>
        <v>0</v>
      </c>
    </row>
    <row r="25" spans="1:16" ht="17.25" customHeight="1">
      <c r="A25" s="27">
        <v>801</v>
      </c>
      <c r="B25" s="28">
        <v>80153</v>
      </c>
      <c r="C25" s="22">
        <v>2110</v>
      </c>
      <c r="D25" s="23">
        <v>30091</v>
      </c>
      <c r="E25" s="23">
        <f>SUM(F25)</f>
        <v>30091</v>
      </c>
      <c r="F25" s="23">
        <f>SUM(G25:J25)</f>
        <v>30091</v>
      </c>
      <c r="G25" s="24">
        <v>0</v>
      </c>
      <c r="H25" s="24">
        <v>30091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f>SUM(O25+Q25+R25)</f>
        <v>0</v>
      </c>
      <c r="O25" s="24">
        <v>0</v>
      </c>
      <c r="P25" s="24">
        <v>0</v>
      </c>
    </row>
    <row r="26" spans="1:16" ht="12.75">
      <c r="A26" s="25">
        <v>851</v>
      </c>
      <c r="B26" s="42"/>
      <c r="C26" s="18"/>
      <c r="D26" s="30">
        <f>D27</f>
        <v>3096816</v>
      </c>
      <c r="E26" s="30">
        <f aca="true" t="shared" si="7" ref="E26:P26">SUM(E27)</f>
        <v>3096816</v>
      </c>
      <c r="F26" s="30">
        <f t="shared" si="7"/>
        <v>3096816</v>
      </c>
      <c r="G26" s="30">
        <f t="shared" si="7"/>
        <v>0</v>
      </c>
      <c r="H26" s="30">
        <f t="shared" si="7"/>
        <v>3096816</v>
      </c>
      <c r="I26" s="30">
        <f t="shared" si="7"/>
        <v>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7"/>
        <v>0</v>
      </c>
      <c r="O26" s="30">
        <f t="shared" si="7"/>
        <v>0</v>
      </c>
      <c r="P26" s="30">
        <f t="shared" si="7"/>
        <v>0</v>
      </c>
    </row>
    <row r="27" spans="1:17" ht="12.75">
      <c r="A27" s="27">
        <v>851</v>
      </c>
      <c r="B27" s="28">
        <v>85156</v>
      </c>
      <c r="C27" s="22">
        <v>2110</v>
      </c>
      <c r="D27" s="24">
        <v>3096816</v>
      </c>
      <c r="E27" s="23">
        <f>SUM(H27)</f>
        <v>3096816</v>
      </c>
      <c r="F27" s="23">
        <f>SUM(H27)</f>
        <v>3096816</v>
      </c>
      <c r="G27" s="24">
        <v>0</v>
      </c>
      <c r="H27" s="24">
        <v>3096816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f>SUM(O27+Q27+R27)</f>
        <v>0</v>
      </c>
      <c r="O27" s="24">
        <v>0</v>
      </c>
      <c r="P27" s="24">
        <v>0</v>
      </c>
      <c r="Q27" s="29"/>
    </row>
    <row r="28" spans="1:17" ht="12.75">
      <c r="A28" s="25">
        <v>852</v>
      </c>
      <c r="B28" s="42"/>
      <c r="C28" s="18"/>
      <c r="D28" s="30">
        <f aca="true" t="shared" si="8" ref="D28:P28">SUM(D29:D30)</f>
        <v>1170166.32</v>
      </c>
      <c r="E28" s="30">
        <f t="shared" si="8"/>
        <v>1170166.3199999998</v>
      </c>
      <c r="F28" s="30">
        <f t="shared" si="8"/>
        <v>1170166.3199999998</v>
      </c>
      <c r="G28" s="30">
        <f t="shared" si="8"/>
        <v>624384.96</v>
      </c>
      <c r="H28" s="30">
        <f t="shared" si="8"/>
        <v>545781.36</v>
      </c>
      <c r="I28" s="30">
        <f t="shared" si="8"/>
        <v>0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8"/>
        <v>0</v>
      </c>
      <c r="O28" s="30">
        <f t="shared" si="8"/>
        <v>0</v>
      </c>
      <c r="P28" s="30">
        <f t="shared" si="8"/>
        <v>0</v>
      </c>
      <c r="Q28" s="29"/>
    </row>
    <row r="29" spans="1:17" ht="12.75">
      <c r="A29" s="27">
        <v>852</v>
      </c>
      <c r="B29" s="28">
        <v>85203</v>
      </c>
      <c r="C29" s="22">
        <v>2110</v>
      </c>
      <c r="D29" s="24">
        <v>1170166.32</v>
      </c>
      <c r="E29" s="23">
        <f>SUM(F29)</f>
        <v>1170166.3199999998</v>
      </c>
      <c r="F29" s="23">
        <f>SUM(G29:J29)</f>
        <v>1170166.3199999998</v>
      </c>
      <c r="G29" s="24">
        <v>624384.96</v>
      </c>
      <c r="H29" s="24">
        <v>545781.36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f>SUM(O29+Q29+R29)</f>
        <v>0</v>
      </c>
      <c r="O29" s="24">
        <v>0</v>
      </c>
      <c r="P29" s="24">
        <v>0</v>
      </c>
      <c r="Q29" s="29"/>
    </row>
    <row r="30" spans="1:17" ht="12.75">
      <c r="A30" s="27">
        <v>852</v>
      </c>
      <c r="B30" s="28">
        <v>85205</v>
      </c>
      <c r="C30" s="22">
        <v>2110</v>
      </c>
      <c r="D30" s="24">
        <v>0</v>
      </c>
      <c r="E30" s="23">
        <f>SUM(F30)</f>
        <v>0</v>
      </c>
      <c r="F30" s="23">
        <f>SUM(G30:J30)</f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f>SUM(O30+Q30+R30)</f>
        <v>0</v>
      </c>
      <c r="O30" s="24">
        <v>0</v>
      </c>
      <c r="P30" s="24">
        <v>0</v>
      </c>
      <c r="Q30" s="29"/>
    </row>
    <row r="31" spans="1:16" ht="12.75">
      <c r="A31" s="25">
        <v>853</v>
      </c>
      <c r="B31" s="42"/>
      <c r="C31" s="18"/>
      <c r="D31" s="30">
        <f>SUM(D32)</f>
        <v>808234.79</v>
      </c>
      <c r="E31" s="30">
        <f>E32</f>
        <v>808234.79</v>
      </c>
      <c r="F31" s="30">
        <f>F32</f>
        <v>808234.79</v>
      </c>
      <c r="G31" s="30">
        <f>G32</f>
        <v>617755.25</v>
      </c>
      <c r="H31" s="30">
        <f>H32</f>
        <v>189479.54</v>
      </c>
      <c r="I31" s="30">
        <f aca="true" t="shared" si="9" ref="I31:P31">SUM(I32)</f>
        <v>0</v>
      </c>
      <c r="J31" s="30">
        <f t="shared" si="9"/>
        <v>1000</v>
      </c>
      <c r="K31" s="30">
        <f t="shared" si="9"/>
        <v>0</v>
      </c>
      <c r="L31" s="30">
        <f t="shared" si="9"/>
        <v>0</v>
      </c>
      <c r="M31" s="30">
        <f t="shared" si="9"/>
        <v>0</v>
      </c>
      <c r="N31" s="30">
        <f t="shared" si="9"/>
        <v>0</v>
      </c>
      <c r="O31" s="30">
        <f t="shared" si="9"/>
        <v>0</v>
      </c>
      <c r="P31" s="30">
        <f t="shared" si="9"/>
        <v>0</v>
      </c>
    </row>
    <row r="32" spans="1:16" ht="12.75">
      <c r="A32" s="27">
        <v>853</v>
      </c>
      <c r="B32" s="28">
        <v>85321</v>
      </c>
      <c r="C32" s="22">
        <v>2110</v>
      </c>
      <c r="D32" s="24">
        <v>808234.79</v>
      </c>
      <c r="E32" s="23">
        <f>SUM(H32+G32+E40+J32)</f>
        <v>808234.79</v>
      </c>
      <c r="F32" s="24">
        <f>SUM(G32:K32)</f>
        <v>808234.79</v>
      </c>
      <c r="G32" s="24">
        <v>617755.25</v>
      </c>
      <c r="H32" s="24">
        <v>189479.54</v>
      </c>
      <c r="I32" s="24">
        <v>0</v>
      </c>
      <c r="J32" s="24">
        <v>1000</v>
      </c>
      <c r="K32" s="24">
        <v>0</v>
      </c>
      <c r="L32" s="24">
        <v>0</v>
      </c>
      <c r="M32" s="24">
        <f>SUM(N32+P32+Q32)</f>
        <v>0</v>
      </c>
      <c r="N32" s="24">
        <v>0</v>
      </c>
      <c r="O32" s="24">
        <v>0</v>
      </c>
      <c r="P32" s="24">
        <v>0</v>
      </c>
    </row>
    <row r="33" spans="1:16" ht="12.75">
      <c r="A33" s="25">
        <v>855</v>
      </c>
      <c r="B33" s="42"/>
      <c r="C33" s="18"/>
      <c r="D33" s="30">
        <f aca="true" t="shared" si="10" ref="D33:P33">SUM(D34:D35)</f>
        <v>220798</v>
      </c>
      <c r="E33" s="30">
        <f t="shared" si="10"/>
        <v>220798</v>
      </c>
      <c r="F33" s="30">
        <f t="shared" si="10"/>
        <v>220798</v>
      </c>
      <c r="G33" s="30">
        <f t="shared" si="10"/>
        <v>2170</v>
      </c>
      <c r="H33" s="30">
        <f t="shared" si="10"/>
        <v>37</v>
      </c>
      <c r="I33" s="30">
        <f t="shared" si="10"/>
        <v>0</v>
      </c>
      <c r="J33" s="30">
        <f t="shared" si="10"/>
        <v>218591</v>
      </c>
      <c r="K33" s="30">
        <f t="shared" si="10"/>
        <v>0</v>
      </c>
      <c r="L33" s="30">
        <f t="shared" si="10"/>
        <v>0</v>
      </c>
      <c r="M33" s="30">
        <f t="shared" si="10"/>
        <v>0</v>
      </c>
      <c r="N33" s="30">
        <f t="shared" si="10"/>
        <v>0</v>
      </c>
      <c r="O33" s="30">
        <f t="shared" si="10"/>
        <v>0</v>
      </c>
      <c r="P33" s="30">
        <f t="shared" si="10"/>
        <v>0</v>
      </c>
    </row>
    <row r="34" spans="1:16" ht="12.75">
      <c r="A34" s="27">
        <v>855</v>
      </c>
      <c r="B34" s="28">
        <v>85508</v>
      </c>
      <c r="C34" s="22">
        <v>2160</v>
      </c>
      <c r="D34" s="24">
        <v>83727</v>
      </c>
      <c r="E34" s="23">
        <f>SUM(H34+G34+J34)</f>
        <v>83727</v>
      </c>
      <c r="F34" s="24">
        <f>SUM(G34:K34)</f>
        <v>83727</v>
      </c>
      <c r="G34" s="24">
        <v>800</v>
      </c>
      <c r="H34" s="24">
        <v>37</v>
      </c>
      <c r="I34" s="24">
        <v>0</v>
      </c>
      <c r="J34" s="24">
        <v>82890</v>
      </c>
      <c r="K34" s="24">
        <v>0</v>
      </c>
      <c r="L34" s="24">
        <v>0</v>
      </c>
      <c r="M34" s="24">
        <f>SUM(N34+P34+Q34)</f>
        <v>0</v>
      </c>
      <c r="N34" s="24">
        <v>0</v>
      </c>
      <c r="O34" s="24">
        <v>0</v>
      </c>
      <c r="P34" s="24">
        <v>0</v>
      </c>
    </row>
    <row r="35" spans="1:16" ht="12.75">
      <c r="A35" s="27">
        <v>855</v>
      </c>
      <c r="B35" s="28">
        <v>85510</v>
      </c>
      <c r="C35" s="22">
        <v>2160</v>
      </c>
      <c r="D35" s="24">
        <v>137071</v>
      </c>
      <c r="E35" s="23">
        <f>SUM(H35+G35+J35)</f>
        <v>137071</v>
      </c>
      <c r="F35" s="24">
        <f>SUM(G35:K35)</f>
        <v>137071</v>
      </c>
      <c r="G35" s="24">
        <v>1370</v>
      </c>
      <c r="H35" s="24">
        <v>0</v>
      </c>
      <c r="I35" s="24">
        <v>0</v>
      </c>
      <c r="J35" s="24">
        <v>135701</v>
      </c>
      <c r="K35" s="24">
        <v>0</v>
      </c>
      <c r="L35" s="24">
        <v>0</v>
      </c>
      <c r="M35" s="24">
        <f>SUM(N35+P35+Q35)</f>
        <v>0</v>
      </c>
      <c r="N35" s="24">
        <v>0</v>
      </c>
      <c r="O35" s="24">
        <v>0</v>
      </c>
      <c r="P35" s="24">
        <v>0</v>
      </c>
    </row>
    <row r="36" spans="1:16" ht="15">
      <c r="A36" s="78" t="s">
        <v>48</v>
      </c>
      <c r="B36" s="78"/>
      <c r="C36" s="78"/>
      <c r="D36" s="31">
        <f aca="true" t="shared" si="11" ref="D36:P36">SUM(D9+D11+D13+D15+D18+D20+D22+D24+D26+D28+D31+D33)</f>
        <v>11833252.11</v>
      </c>
      <c r="E36" s="31">
        <f t="shared" si="11"/>
        <v>11833252.11</v>
      </c>
      <c r="F36" s="31">
        <f t="shared" si="11"/>
        <v>11833252.11</v>
      </c>
      <c r="G36" s="31">
        <f t="shared" si="11"/>
        <v>6692012.55</v>
      </c>
      <c r="H36" s="31">
        <f t="shared" si="11"/>
        <v>4664923.5600000005</v>
      </c>
      <c r="I36" s="31">
        <f t="shared" si="11"/>
        <v>64020</v>
      </c>
      <c r="J36" s="31">
        <f t="shared" si="11"/>
        <v>412296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1"/>
        <v>0</v>
      </c>
      <c r="O36" s="31">
        <f t="shared" si="11"/>
        <v>0</v>
      </c>
      <c r="P36" s="31">
        <f t="shared" si="11"/>
        <v>0</v>
      </c>
    </row>
    <row r="37" ht="12.75">
      <c r="E37" s="13"/>
    </row>
    <row r="39" spans="7:8" ht="12.75">
      <c r="G39" s="32"/>
      <c r="H39" s="32"/>
    </row>
    <row r="40" spans="1:16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4"/>
      <c r="L40" s="34"/>
      <c r="M40" s="34"/>
      <c r="N40" s="34"/>
      <c r="O40" s="34"/>
      <c r="P40" s="34"/>
    </row>
    <row r="46" spans="1:10" ht="12.75">
      <c r="A46" s="10"/>
      <c r="B46" s="10"/>
      <c r="C46" s="10"/>
      <c r="D46" s="10"/>
      <c r="E46" s="10"/>
      <c r="F46" s="10"/>
      <c r="G46" s="10"/>
      <c r="H46" s="10"/>
      <c r="I46" s="10"/>
      <c r="J46" s="32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6:C36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orientation="landscape" paperSize="9" scale="85" r:id="rId1"/>
  <headerFooter alignWithMargins="0">
    <oddHeader>&amp;R&amp;"-,Standardowy"&amp;9Załącznik nr &amp;A
do uchwały Zarządu Powiatu w Opatowie Nr 207.123.2022 
z dnia 7 grudnia 2022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2022-12-05T08:34:52Z</cp:lastPrinted>
  <dcterms:modified xsi:type="dcterms:W3CDTF">2023-02-27T07:28:56Z</dcterms:modified>
  <cp:category/>
  <cp:version/>
  <cp:contentType/>
  <cp:contentStatus/>
</cp:coreProperties>
</file>