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/>
  <calcPr fullCalcOnLoad="1"/>
</workbook>
</file>

<file path=xl/sharedStrings.xml><?xml version="1.0" encoding="utf-8"?>
<sst xmlns="http://schemas.openxmlformats.org/spreadsheetml/2006/main" count="670" uniqueCount="325">
  <si>
    <t>Dochody budżetu powiatu na 2023 rok</t>
  </si>
  <si>
    <t>w złotych</t>
  </si>
  <si>
    <t>Dział</t>
  </si>
  <si>
    <t>Rozdział</t>
  </si>
  <si>
    <t>§</t>
  </si>
  <si>
    <t>Nazwa</t>
  </si>
  <si>
    <t>1</t>
  </si>
  <si>
    <t>2</t>
  </si>
  <si>
    <t>3</t>
  </si>
  <si>
    <t>4</t>
  </si>
  <si>
    <t>5</t>
  </si>
  <si>
    <t>bieżące</t>
  </si>
  <si>
    <t xml:space="preserve">w tym z tytułu dotacji i środków na finansowanie wydatków na realizację zadań finansowanych z udziałem środków, o których mowa w art. 5 ust. 1 pkt 2 i 3 
</t>
  </si>
  <si>
    <t>0,00</t>
  </si>
  <si>
    <t>600</t>
  </si>
  <si>
    <t>Transport i łączność</t>
  </si>
  <si>
    <t>60004</t>
  </si>
  <si>
    <t>Lokalny transport zbiorowy</t>
  </si>
  <si>
    <t>Pozostała działalność</t>
  </si>
  <si>
    <t>15 000,00</t>
  </si>
  <si>
    <t>700</t>
  </si>
  <si>
    <t>Gospodarka mieszkaniowa</t>
  </si>
  <si>
    <t>70005</t>
  </si>
  <si>
    <t>Gospodarka gruntami i nieruchomościami</t>
  </si>
  <si>
    <t>710</t>
  </si>
  <si>
    <t>71095</t>
  </si>
  <si>
    <t>2057</t>
  </si>
  <si>
    <t>Dotacja celowa w ramach programów finansowanych z udziałem środków europejskich oraz środków, o których mowa w art. 5 ust. 3 pkt 5 lit. a i b ustawy, lub płatności w ramach budżetu środków europejskich, realizowanych przez jednostki samorządu terytorialnego</t>
  </si>
  <si>
    <t>754</t>
  </si>
  <si>
    <t>Bezpieczeństwo publiczne i ochrona przeciwpożarowa</t>
  </si>
  <si>
    <t>2059</t>
  </si>
  <si>
    <t>851</t>
  </si>
  <si>
    <t>Ochrona zdrowia</t>
  </si>
  <si>
    <t>853</t>
  </si>
  <si>
    <t>Pozostałe zadania w zakresie polityki społecznej</t>
  </si>
  <si>
    <t>855</t>
  </si>
  <si>
    <t>Rodzina</t>
  </si>
  <si>
    <t>85510</t>
  </si>
  <si>
    <t>Działalność placówek opiekuńczo-wychowawczych</t>
  </si>
  <si>
    <t>razem:</t>
  </si>
  <si>
    <t>majątkowe</t>
  </si>
  <si>
    <t>6257</t>
  </si>
  <si>
    <t>Dotacja celowa w ramach programów finansowych z udziałem środków europejskich oraz środków, o których mowa w art. 5 ust. 3 pkt 5 lit. a i b ustawy, lub płatności w ramach budżetu środków europejskich, realizowanych przez jednostki samorządu terytorialnego</t>
  </si>
  <si>
    <t>Ogółem:</t>
  </si>
  <si>
    <t>(* kol 2 do wykorzystania fakultatywnego)</t>
  </si>
  <si>
    <t>Wydatki budżetu powiatu na 2023 rok</t>
  </si>
  <si>
    <t>Plan</t>
  </si>
  <si>
    <t>Z tego:</t>
  </si>
  <si>
    <t>Wydatki bieżące</t>
  </si>
  <si>
    <t>z tego:</t>
  </si>
  <si>
    <t>Wydatki 
majątkowe</t>
  </si>
  <si>
    <t>dotacje na zadania bieżące</t>
  </si>
  <si>
    <t>świadczenia na rzecz osób fizycznych;</t>
  </si>
  <si>
    <t>wydatki na programy finansowane z udziałem środków, o których mowa w art. 5 ust. 1 pkt 2 i 3</t>
  </si>
  <si>
    <t>wypłaty z tytułu poręczeń i gwarancji</t>
  </si>
  <si>
    <t>obsługa długu</t>
  </si>
  <si>
    <t>inwestycje i zakupy inwestycyjne</t>
  </si>
  <si>
    <t>w tym:</t>
  </si>
  <si>
    <t>zakup i objęcie akcji i udziałów</t>
  </si>
  <si>
    <t>Wniesienie wkładów do spółek prawa handlowego</t>
  </si>
  <si>
    <t>wynagrodzenia i składki od nich naliczane</t>
  </si>
  <si>
    <t>na programy finansowane z udziałem środków, o których mowa w art. 5 ust. 1 pkt 2 i 3,</t>
  </si>
  <si>
    <t>75405</t>
  </si>
  <si>
    <t>Komendy powiatowe Policji</t>
  </si>
  <si>
    <t>85195</t>
  </si>
  <si>
    <t>85395</t>
  </si>
  <si>
    <t>Limity wydatków na wieloletnie przedsięwzięcia planowane do poniesienia w 2023 roku</t>
  </si>
  <si>
    <t>Lp.</t>
  </si>
  <si>
    <t>Rozdz.</t>
  </si>
  <si>
    <t>Nazwa przedsięwzięcia</t>
  </si>
  <si>
    <t>Łączne nakłady finansowe</t>
  </si>
  <si>
    <t>Planowane wydatki</t>
  </si>
  <si>
    <t>Jednostka org. realizująca zadanie lub koordynująca program</t>
  </si>
  <si>
    <t>rok budżetowy 2023 (8+9+10+11)</t>
  </si>
  <si>
    <t>w tym źródła finansowania</t>
  </si>
  <si>
    <t>dochody własne jst</t>
  </si>
  <si>
    <t xml:space="preserve"> przychody wynikające z rozliczenia środków określ. w art. 5 ust. 1 pkt 2 u.f.p. i dotacji na realizację przedsięw. finans. z udziałem tych środków §906</t>
  </si>
  <si>
    <t>kredyty
i pożyczki</t>
  </si>
  <si>
    <t>dotacje i środki pochodzące z innych  źr.*</t>
  </si>
  <si>
    <t>środki wymienione
w art. 5 ust. 1 pkt 2 i 3 u.f.p.</t>
  </si>
  <si>
    <t>kredyty i pożyczki zaciągnięte na realizację zadania pod refundację wydatków</t>
  </si>
  <si>
    <t>1.</t>
  </si>
  <si>
    <t>Wykonanie dokumentacji projektowej dla zadania pn. „Przebudowa DP nr 1545T Baćkowice - Baranówek - Iwaniska, polegająca na budowie chodnika w miejscowości Baranówek o dł. ok. 1,650 km” (2022-2023)</t>
  </si>
  <si>
    <t xml:space="preserve">A.
B.
C.
D. </t>
  </si>
  <si>
    <t>Zarząd Dróg Powiatowych w Opatowie</t>
  </si>
  <si>
    <t>wydatki bieżące</t>
  </si>
  <si>
    <t>wydatki majątkowe</t>
  </si>
  <si>
    <t>18.</t>
  </si>
  <si>
    <t>19.</t>
  </si>
  <si>
    <t>20.</t>
  </si>
  <si>
    <t>Budowa Świętokrzyskiego Centrum Przedsiębiorczości Rolniczej (2020-2024)</t>
  </si>
  <si>
    <t xml:space="preserve">A. 14 368 500,00     
B.
C.
D. </t>
  </si>
  <si>
    <t>Starostwo Powiatowe w Opatowie</t>
  </si>
  <si>
    <t>21.</t>
  </si>
  <si>
    <t>Termomodernizacja budynków Domu Pomocy Społecznej w Czachowie (2020-2023)</t>
  </si>
  <si>
    <t xml:space="preserve">A.      
B.
C.
D. </t>
  </si>
  <si>
    <t>9.</t>
  </si>
  <si>
    <t>700           900</t>
  </si>
  <si>
    <t>70005            90019</t>
  </si>
  <si>
    <t>Projekt ,,Termomodernizacja budynków użyteczności publicznej na terenie Powiatu Opatowskiego'' (2020-2023)</t>
  </si>
  <si>
    <t>wydatki majątkowe rozdz. 70005</t>
  </si>
  <si>
    <t>wydatki majątkowe rozdz. 90019</t>
  </si>
  <si>
    <t>10.</t>
  </si>
  <si>
    <t>Modernizacja ewidencji gruntów i budynków dla obrębów Kornacice i Lipowa gm. Opatów w ramach projektu ,,Polska Cyfrowa'' (2022-2023)</t>
  </si>
  <si>
    <t xml:space="preserve">A. 
B.
C.
D. </t>
  </si>
  <si>
    <t>Projekt ,,e-Geodezja - cyfrowy zasób geodezyjny powiatów: Sandomierskiego, Opatowskiego i Staszowskiego'' (2018-2023)</t>
  </si>
  <si>
    <t>23.</t>
  </si>
  <si>
    <t>Opracowanie Modelu struktury funkcjonalno - przestrzennej wraz z ustaleniami i rekomendacjami w zakresie kształtowania i prowadzenia polityki przestrzennej na obszarze partnerstwa Ziemia Opatowska (2021-2023)</t>
  </si>
  <si>
    <t>Przebudowa układu pomieszczeń budynku Starostwa Powiatowego w Opatowie oraz dostosowanie budynku do przepisów przeciwpożarowych (2020-2023)</t>
  </si>
  <si>
    <t>16.</t>
  </si>
  <si>
    <t>Program kompleksowego wsparcia dla rodzin ,,Za życiem'' (2022-2026)</t>
  </si>
  <si>
    <t xml:space="preserve">A. 194 832,00     
B.
C.
D. </t>
  </si>
  <si>
    <t>Specjalny Ośrodek Szkolno - Wychowawczy - Centrum Autyzmu i Całościowych Zaburzeń Rozwojowych w Niemienicach</t>
  </si>
  <si>
    <t>Przebudowa pomieszczeń Działu Rehabilitacji na poziomie 0 w Bloku A Szpitala Św. Leona (2021-2023)</t>
  </si>
  <si>
    <t xml:space="preserve">A.   
B.
C.
D. </t>
  </si>
  <si>
    <t>Program wieloletni ,,Senior - Wigor'' na lata 2015 - 2020 - trwałość projektu (2021 - 2023)</t>
  </si>
  <si>
    <t xml:space="preserve">A.     
B.
C.
D. </t>
  </si>
  <si>
    <t>Dzienny Dom ,,Senior - WIGOR'' w Opatowie</t>
  </si>
  <si>
    <t>Program wieloletni ,,SENIOR+'' na lata 2015 - 2020 - Dzienny Dom Senior+ w Stodołach - Koloniach - trwałość projektu (2022 - 2024)</t>
  </si>
  <si>
    <t>Dzienny Dom ,,Senior+'' w Stodołach-Koloniach</t>
  </si>
  <si>
    <t>Program wieloletni ,,SENIOR+'' na lata 2015 - 2020 - Klub Senior+ w Ożarowie (2018 - 2025)</t>
  </si>
  <si>
    <t xml:space="preserve">A. 76 800,00    
B.
C.
D. </t>
  </si>
  <si>
    <t>Klub ,,Senior+'' w Ożarowie</t>
  </si>
  <si>
    <t>Projekt ,,Dostępny samorząd - granty'' (2022 - 2023)</t>
  </si>
  <si>
    <t>Przebudowa, zmiana sposobu użytkowania i termomodernizacja budynku w Ciszycy Górnej z przeznaczeniem na prowadzenie placówki opiekuńczo - wychowawczej typu specjalistyczno - terapeutycznego (2021 - 2024)</t>
  </si>
  <si>
    <t xml:space="preserve">A. 3 380 896,62     
B.
C.
D. </t>
  </si>
  <si>
    <t>Rozbudowa oraz przebudowa istniejącego budynku mieszkalnego jednorodzinnego wraz ze zmianą sposobu użytkowania na budynek placówki opiekuńczo - wychowawczej (2019-2023)</t>
  </si>
  <si>
    <t>Zagospodarowanie terenu przy Promenadzie w Opatowie (2022 -2023)</t>
  </si>
  <si>
    <t>Otwarta Strefa Aktywności w Powiecie Opatowskim w miejscowości Niemienice -  utrzymanie trwałości projektu (2020 - 2026)</t>
  </si>
  <si>
    <t xml:space="preserve">A.  
B.
C.
D. </t>
  </si>
  <si>
    <t>Otwarta Strefa Aktywności w Powiecie Opatowskim w miejscowości Sulejów -  utrzymanie trwałości projektu (2020 - 2026)</t>
  </si>
  <si>
    <t>Budowa obiektu sportowo - rekreacyjnego na terenie miejscowości Zwola -  utrzymanie trwałości projektu (2019 - 2025)</t>
  </si>
  <si>
    <t>Ogółem</t>
  </si>
  <si>
    <t>x</t>
  </si>
  <si>
    <t>A. Dotacje i środki z budżetu państwa (np. od wojewody, MEN, UKFiS, …)</t>
  </si>
  <si>
    <t>B. Środki i dotacje otrzymane od innych jst oraz innych jednostek zaliczanych do sektora finansów publicznych</t>
  </si>
  <si>
    <t>C. Inne źródła - środki krajowe - kapitał ludzki.</t>
  </si>
  <si>
    <t xml:space="preserve">D. Inne źródła </t>
  </si>
  <si>
    <t>2.</t>
  </si>
  <si>
    <t>3.</t>
  </si>
  <si>
    <t>4.</t>
  </si>
  <si>
    <t>5.</t>
  </si>
  <si>
    <t>6.</t>
  </si>
  <si>
    <t>7.</t>
  </si>
  <si>
    <t>8.</t>
  </si>
  <si>
    <t>Wydatki na programy i projekty realizowane ze środków pochodzących z budżetu Unii Europejskiej oraz innych źródeł zagranicznych, niepodlegających zwrotowi na 2023 rok</t>
  </si>
  <si>
    <t>Lp</t>
  </si>
  <si>
    <t>Projekt</t>
  </si>
  <si>
    <t>Okres realizacji zadania</t>
  </si>
  <si>
    <t>Przewidywane nakłady i źródła finansowania</t>
  </si>
  <si>
    <t>Wydatki w roku budżetowym 2023</t>
  </si>
  <si>
    <t>źródło</t>
  </si>
  <si>
    <t>kwota</t>
  </si>
  <si>
    <t>Regionalny Program Operacyjny Województwa Świętokrzyskiego na lata 2014 - 2020</t>
  </si>
  <si>
    <t>2020-2023</t>
  </si>
  <si>
    <t>700            900</t>
  </si>
  <si>
    <t>70005     90019</t>
  </si>
  <si>
    <t>Wartość zadania:</t>
  </si>
  <si>
    <t>Wydatki bieżące:</t>
  </si>
  <si>
    <t xml:space="preserve">Oś priorytetowa 3. Efektywna i zielona energia </t>
  </si>
  <si>
    <t>- środki z budżetu j.s.t.</t>
  </si>
  <si>
    <t>- środki z budżetu krajowego</t>
  </si>
  <si>
    <t>Działanie 3.3 Poprawa efektywności energetycznej w sektorze publicznym i mieszkaniowym</t>
  </si>
  <si>
    <t>- środki z UE oraz innych źródeł zagranicznych</t>
  </si>
  <si>
    <t>Wydatki majątkowe:</t>
  </si>
  <si>
    <t>Projekt ,,Termomodernizacja budynków użyteczności publicznej na terenie Powiatu Opatowskiego''</t>
  </si>
  <si>
    <t>w tym: kredyty i pożyczki zaciągane na wydatki refundowane ze środków UE</t>
  </si>
  <si>
    <t>2018-2023</t>
  </si>
  <si>
    <t xml:space="preserve">Oś priorytetowa 7. Sprawne usługi publiczne </t>
  </si>
  <si>
    <t>Projekt ,,e-Geodezja - cyfrowy zasób geodezyjny powiatów: Sandomierskiego, Opatowskiego i Staszowskiego''</t>
  </si>
  <si>
    <t xml:space="preserve">3. </t>
  </si>
  <si>
    <t>Program Operacyjny Wiedza Edukacja Rozwój 2014 - 2020</t>
  </si>
  <si>
    <t>2022-2023</t>
  </si>
  <si>
    <t>Działanie 2.18 Wysokiej jakości usługi administracyjne</t>
  </si>
  <si>
    <t>Projekt ,,Dostępny samorząd - granty''</t>
  </si>
  <si>
    <t>Ogółem wydatki</t>
  </si>
  <si>
    <t>Przychody i rozchody budżetu w 2023 r.</t>
  </si>
  <si>
    <t>Treść</t>
  </si>
  <si>
    <t>Klasyfikacja §</t>
  </si>
  <si>
    <t>Kwota 2023 r.</t>
  </si>
  <si>
    <t>Przychody ogółem:</t>
  </si>
  <si>
    <t>§ 952</t>
  </si>
  <si>
    <t>1.1</t>
  </si>
  <si>
    <t>zaciągnięte w związku z umową zawartą z podmiotem dysponujacym środkami pochodzącymi z budżetu U.E.</t>
  </si>
  <si>
    <t>Przychody z zaciągniętych pożyczek na finansowanie zadań realizowanych z udziałem środków pochodzących z budżetu U.E.</t>
  </si>
  <si>
    <t>§ 903</t>
  </si>
  <si>
    <t>Przychody ze spłat pożyczek udzielonych na finansowanie zadań realizowanych z udziałem środków pochodzących z budżetu U.E.</t>
  </si>
  <si>
    <t>§ 902</t>
  </si>
  <si>
    <t>Pożyczki i kredyty zaciągnięte na rynku zagranicznym, w tym:</t>
  </si>
  <si>
    <t>§ 953</t>
  </si>
  <si>
    <t>5.1</t>
  </si>
  <si>
    <t>§ 931</t>
  </si>
  <si>
    <t>6.1</t>
  </si>
  <si>
    <t>emitowane w związku z umową zawartą z podmiotem dysponujacym środkami pochodzącymi z budżetu U.E.</t>
  </si>
  <si>
    <t>§ 907</t>
  </si>
  <si>
    <t>§ 957</t>
  </si>
  <si>
    <t>§ 950</t>
  </si>
  <si>
    <t>11.</t>
  </si>
  <si>
    <t>Spłaty pożyczek udzielonych</t>
  </si>
  <si>
    <t>§ 951</t>
  </si>
  <si>
    <t>12.</t>
  </si>
  <si>
    <t>§ 905</t>
  </si>
  <si>
    <t>13.</t>
  </si>
  <si>
    <t>§ 906</t>
  </si>
  <si>
    <t>14.</t>
  </si>
  <si>
    <t>Przelewy z rachunku lokat</t>
  </si>
  <si>
    <t>§ 994</t>
  </si>
  <si>
    <t>15.</t>
  </si>
  <si>
    <t xml:space="preserve">Prywatyzacja majątku j.s.t </t>
  </si>
  <si>
    <t>§ 941-44</t>
  </si>
  <si>
    <t>Przychody z tytułu  innych rozliczeń krajowych art. 91a ust. 1 u.f.p</t>
  </si>
  <si>
    <t>§ 955</t>
  </si>
  <si>
    <t>Rozchody ogółem:</t>
  </si>
  <si>
    <t>§ 992</t>
  </si>
  <si>
    <t>zaciągniętych w związku z zawarciem umowy z podmiotem dysponujacym środkami pochodzącymi z budżetu U.E.</t>
  </si>
  <si>
    <t>Spłaty otrzymanych pożyczek krajowych</t>
  </si>
  <si>
    <t>Spłaty pożyczek otrzymanych na finansowanie zadań realizowanych z udziałem środków pochodzących z budżetu U.E.</t>
  </si>
  <si>
    <t>§ 963</t>
  </si>
  <si>
    <t>Pożyczki udzielone na finansowanie zadań realizowanych z udziałem środków pochodzących z budżetu U.E.</t>
  </si>
  <si>
    <t>§ 962</t>
  </si>
  <si>
    <t>Spłaty pożyczek i kredytów zagranicznych, w tym:</t>
  </si>
  <si>
    <t>§ 993</t>
  </si>
  <si>
    <t>§ 982</t>
  </si>
  <si>
    <t>wyemitowanych w związku z zawarciem umowy z podmiotem dysponujacym środkami pochodzącymi z budżetu U.E.</t>
  </si>
  <si>
    <t>§ 965</t>
  </si>
  <si>
    <t>Udzielone pożyczki</t>
  </si>
  <si>
    <t>§ 991</t>
  </si>
  <si>
    <t>Przelewy na rachunki lokat</t>
  </si>
  <si>
    <t>Rozchody z tytułu  innych rozliczeń krajowych art. 91a ust. 1 u.f.p</t>
  </si>
  <si>
    <t>1 427 973,00</t>
  </si>
  <si>
    <t>12 642,00</t>
  </si>
  <si>
    <t>2 358,00</t>
  </si>
  <si>
    <t>56 720,00</t>
  </si>
  <si>
    <t>35 000,00</t>
  </si>
  <si>
    <t>29 498,00</t>
  </si>
  <si>
    <t>6259</t>
  </si>
  <si>
    <t>5 502,00</t>
  </si>
  <si>
    <t>21 771 031,62</t>
  </si>
  <si>
    <t>4 020 635,00</t>
  </si>
  <si>
    <t>4 077 355,00</t>
  </si>
  <si>
    <t/>
  </si>
  <si>
    <t>17.</t>
  </si>
  <si>
    <t>Przebudowa wraz ze zmianą sposobu użytkowania części pomieszczeń  zlokalizowanych na parterze Budynku C położonego przy ul. Szpitalnej 4 w Opatowie na potrzeby Zakładu Podstawowej Opieki Zdrowotnej (2021-2023)</t>
  </si>
  <si>
    <t>niewykorzystane środki pieniężne na r-ku bieżącym budżetu określone w odrębnych ustawach §905¹</t>
  </si>
  <si>
    <t>¹ Wykazać m.in. środki z Funduszu Dróg Samorządowych i Rządowego Funduszu Inwestycji Lokalnych</t>
  </si>
  <si>
    <t>² Wybrać odpowiednie oznaczenie źródła finansowania:</t>
  </si>
  <si>
    <t>22.</t>
  </si>
  <si>
    <r>
      <t>Kredyty</t>
    </r>
    <r>
      <rPr>
        <sz val="8"/>
        <rFont val="Calibri"/>
        <family val="2"/>
      </rPr>
      <t xml:space="preserve"> zaciągnięte na rynku krajowym, w tym:</t>
    </r>
  </si>
  <si>
    <r>
      <t>Pożyczki</t>
    </r>
    <r>
      <rPr>
        <sz val="8"/>
        <rFont val="Calibri"/>
        <family val="2"/>
      </rPr>
      <t xml:space="preserve"> zaciągnięte na rynku krajowym</t>
    </r>
  </si>
  <si>
    <r>
      <t>Papiery wartościowe (obligacje)</t>
    </r>
    <r>
      <rPr>
        <sz val="8"/>
        <rFont val="Calibri"/>
        <family val="2"/>
      </rPr>
      <t xml:space="preserve"> </t>
    </r>
    <r>
      <rPr>
        <u val="single"/>
        <sz val="8"/>
        <rFont val="Calibri"/>
        <family val="2"/>
      </rPr>
      <t xml:space="preserve">których </t>
    </r>
    <r>
      <rPr>
        <b/>
        <u val="single"/>
        <sz val="8"/>
        <rFont val="Calibri"/>
        <family val="2"/>
      </rPr>
      <t>zbywalność jest ograniczona</t>
    </r>
    <r>
      <rPr>
        <sz val="8"/>
        <rFont val="Calibri"/>
        <family val="2"/>
      </rPr>
      <t>, w tym:</t>
    </r>
  </si>
  <si>
    <r>
      <t xml:space="preserve">Papiery wartościowe (obligacje) </t>
    </r>
    <r>
      <rPr>
        <u val="single"/>
        <sz val="8"/>
        <rFont val="Calibri"/>
        <family val="2"/>
      </rPr>
      <t>dopuszczone do obrotu zorganizowanego</t>
    </r>
    <r>
      <rPr>
        <sz val="8"/>
        <rFont val="Calibri"/>
        <family val="2"/>
      </rPr>
      <t>, czyli takie, dla których istnieje płynny rynek wtórny</t>
    </r>
  </si>
  <si>
    <r>
      <t>Przychody</t>
    </r>
    <r>
      <rPr>
        <sz val="8"/>
        <rFont val="Calibri"/>
        <family val="2"/>
      </rPr>
      <t xml:space="preserve"> z tytułu zacjągniętych pożyczek i kredytów oraz wyemitowanych papierów wartościowych </t>
    </r>
    <r>
      <rPr>
        <b/>
        <sz val="8"/>
        <rFont val="Calibri"/>
        <family val="2"/>
      </rPr>
      <t>na spłatę wcześniej zacjągnietych zobowiązań</t>
    </r>
  </si>
  <si>
    <r>
      <t>Nadwyżka z lat ubiegłych</t>
    </r>
    <r>
      <rPr>
        <sz val="8"/>
        <rFont val="Calibri"/>
        <family val="2"/>
      </rPr>
      <t xml:space="preserve"> (pomniejszona o środki, o których mowa w art.. 217 ust. 2 pkt 8 u.f.p.)</t>
    </r>
  </si>
  <si>
    <r>
      <t>Wolne środki</t>
    </r>
    <r>
      <rPr>
        <sz val="8"/>
        <rFont val="Calibri"/>
        <family val="2"/>
      </rPr>
      <t xml:space="preserve"> art. 217 ust. 2 pkt. 6 u.f.p.</t>
    </r>
  </si>
  <si>
    <r>
      <t>Przychody z niewykorzystanych środków pieniężnych</t>
    </r>
    <r>
      <rPr>
        <sz val="8"/>
        <rFont val="Calibri"/>
        <family val="2"/>
      </rPr>
      <t xml:space="preserve"> na rachunku bieżącym budżetu, wynikających z rozliczenia dochodów i wydatków nimi finansowanych </t>
    </r>
    <r>
      <rPr>
        <b/>
        <sz val="8"/>
        <rFont val="Calibri"/>
        <family val="2"/>
      </rPr>
      <t>związanych ze szczególnymi zasadami wykonania budżetu</t>
    </r>
    <r>
      <rPr>
        <sz val="8"/>
        <rFont val="Calibri"/>
        <family val="2"/>
      </rPr>
      <t xml:space="preserve"> określonymi w odrębnych ustawach</t>
    </r>
  </si>
  <si>
    <r>
      <t>Przychody wynikające z rozliczenia</t>
    </r>
    <r>
      <rPr>
        <sz val="8"/>
        <rFont val="Calibri"/>
        <family val="2"/>
      </rPr>
      <t xml:space="preserve"> </t>
    </r>
    <r>
      <rPr>
        <b/>
        <sz val="8"/>
        <rFont val="Calibri"/>
        <family val="2"/>
      </rPr>
      <t>środków określonych w art. 5 ust. 1 pkt 2</t>
    </r>
    <r>
      <rPr>
        <sz val="8"/>
        <rFont val="Calibri"/>
        <family val="2"/>
      </rPr>
      <t xml:space="preserve"> u.f.p. i dotacji na realizację programu, projekt lub zadania finansowanego z udziałem tych środków</t>
    </r>
  </si>
  <si>
    <r>
      <t>Spłaty otrzymanych kredytów krajowych</t>
    </r>
    <r>
      <rPr>
        <sz val="8"/>
        <rFont val="Calibri"/>
        <family val="2"/>
      </rPr>
      <t>, w tym:</t>
    </r>
  </si>
  <si>
    <r>
      <t xml:space="preserve">Wykup obligacji komunalnych, </t>
    </r>
    <r>
      <rPr>
        <b/>
        <u val="single"/>
        <sz val="8"/>
        <rFont val="Calibri"/>
        <family val="2"/>
      </rPr>
      <t>których zbywalność jest ograniczona</t>
    </r>
    <r>
      <rPr>
        <b/>
        <sz val="8"/>
        <rFont val="Calibri"/>
        <family val="2"/>
      </rPr>
      <t>,</t>
    </r>
    <r>
      <rPr>
        <sz val="8"/>
        <rFont val="Calibri"/>
        <family val="2"/>
      </rPr>
      <t xml:space="preserve"> w tym:</t>
    </r>
  </si>
  <si>
    <r>
      <t xml:space="preserve">Wykup papierów wartościowych </t>
    </r>
    <r>
      <rPr>
        <u val="single"/>
        <sz val="8"/>
        <rFont val="Calibri"/>
        <family val="2"/>
      </rPr>
      <t>dopuszczonych do obrotu zorganizowanego</t>
    </r>
    <r>
      <rPr>
        <sz val="8"/>
        <rFont val="Calibri"/>
        <family val="2"/>
      </rPr>
      <t>, czyli takie, dla których istnieje płynny rynek wtórny</t>
    </r>
  </si>
  <si>
    <r>
      <t xml:space="preserve">Wcześniejsza splata istniejącego długu </t>
    </r>
    <r>
      <rPr>
        <sz val="8"/>
        <rFont val="Calibri"/>
        <family val="2"/>
      </rPr>
      <t>jst.</t>
    </r>
  </si>
  <si>
    <t>Zakup serwera dla Wydziału Geodezji i Kartografii (2022-2023)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</si>
  <si>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</si>
  <si>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</si>
  <si>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</si>
  <si>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</si>
  <si>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</si>
  <si>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</si>
  <si>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</si>
  <si>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</si>
  <si>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</si>
  <si>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</si>
  <si>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</si>
  <si>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</si>
  <si>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</si>
  <si>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</si>
  <si>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przed zmianą</t>
  </si>
  <si>
    <t>zmniejszenie</t>
  </si>
  <si>
    <t>zwiększenie</t>
  </si>
  <si>
    <t>po zmianach</t>
  </si>
  <si>
    <t>Wydatki razem:</t>
  </si>
  <si>
    <t>wydatki 
jednostek
budżetowych</t>
  </si>
  <si>
    <t>wydatki związane z realizacją ich statutowych zadań;</t>
  </si>
  <si>
    <t>Plan przed zmianą</t>
  </si>
  <si>
    <t>Zmniejszenie</t>
  </si>
  <si>
    <t>Zwiększenie</t>
  </si>
  <si>
    <t>Plan po zmianach 
(5+6+7)</t>
  </si>
  <si>
    <t>-12 451,00</t>
  </si>
  <si>
    <t>1 415 522,00</t>
  </si>
  <si>
    <t>2 549,00</t>
  </si>
  <si>
    <t>-10 494,00</t>
  </si>
  <si>
    <t>2 148,00</t>
  </si>
  <si>
    <t>-1 957,00</t>
  </si>
  <si>
    <t>401,00</t>
  </si>
  <si>
    <t>-17 793,00</t>
  </si>
  <si>
    <t>17 207,00</t>
  </si>
  <si>
    <t>-14 996,00</t>
  </si>
  <si>
    <t>14 502,00</t>
  </si>
  <si>
    <t>-2 797,00</t>
  </si>
  <si>
    <t>2 705,00</t>
  </si>
  <si>
    <t>-30 244,00</t>
  </si>
  <si>
    <t xml:space="preserve">A. 3 106,00   
B.
C.
D. </t>
  </si>
  <si>
    <t>264 020,00</t>
  </si>
  <si>
    <t>215,28</t>
  </si>
  <si>
    <t>264 235,28</t>
  </si>
  <si>
    <t>26 420,00</t>
  </si>
  <si>
    <t>26 635,28</t>
  </si>
  <si>
    <t>115 365 163,00</t>
  </si>
  <si>
    <t>115 352 927,28</t>
  </si>
  <si>
    <t>44 484,28</t>
  </si>
  <si>
    <t>17 228 465,00</t>
  </si>
  <si>
    <t>954 734,00</t>
  </si>
  <si>
    <t>18 183 199,00</t>
  </si>
  <si>
    <t>2 858 965,00</t>
  </si>
  <si>
    <t>3 813 699,00</t>
  </si>
  <si>
    <t>22 707 972,62</t>
  </si>
  <si>
    <t>4 957 576,00</t>
  </si>
  <si>
    <t>137 136 194,62</t>
  </si>
  <si>
    <t>954 949,28</t>
  </si>
  <si>
    <t>138 060 899,90</t>
  </si>
  <si>
    <t>5 002 060,28</t>
  </si>
  <si>
    <t>Dostosowani budynku A Szpital Św. Leona w Opatowie do przepisów przeciwożarowych (2022-2023)</t>
  </si>
  <si>
    <t>Załącznik Nr 1                                                                                                          do uchwały Rady Powiatu w Opatowie Nr LXXIV.2.2023                                                                           z dnia 27 stycznia 2023 r.</t>
  </si>
  <si>
    <t>Załącznik nr 2                                                                                                                                             do uchwały Rady Powiatu w Opatowie nr LXXIV.2.2023                                                                            z dnia 27 stycznia 2023</t>
  </si>
  <si>
    <t>Załącznik Nr 3                                                                                                       do uchwały Rady Powiatu w Opatowie Nr LXXIV.2.2023                                                     z dnia 27 stycznia 2023 r.</t>
  </si>
  <si>
    <t xml:space="preserve">Załącznik nr 5                                                                                                     do uchwały Rady Powiatu w Opatowie nr LXXIV.2.2023                                                     z dnia 27 stycznia 2023 r.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</si>
</sst>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z_ł_-;\-* #,##0.00\ _z_ł_-;_-* \-??\ _z_ł_-;_-@_-"/>
    <numFmt numFmtId="167" formatCode="_-* #,##0\ _z_ł_-;\-* #,##0\ _z_ł_-;_-* &quot;- &quot;_z_ł_-;_-@_-"/>
    <numFmt numFmtId="168" formatCode="#,##0.00_ ;\-#,##0.0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_-* #,##0.0\ _z_ł_-;\-* #,##0.0\ _z_ł_-;_-* &quot;- &quot;_z_ł_-;_-@_-"/>
    <numFmt numFmtId="174" formatCode="_-* #,##0.00\ _z_ł_-;\-* #,##0.00\ _z_ł_-;_-* &quot;- &quot;_z_ł_-;_-@_-"/>
  </numFmts>
  <fonts count="78">
    <font>
      <sz val="8"/>
      <color indexed="8"/>
      <name val="Arial"/>
      <family val="2"/>
    </font>
    <font>
      <sz val="10"/>
      <name val="Arial"/>
      <family val="0"/>
    </font>
    <font>
      <sz val="10"/>
      <name val="Arial CE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sz val="8"/>
      <name val="Arial"/>
      <family val="2"/>
    </font>
    <font>
      <sz val="10"/>
      <color indexed="53"/>
      <name val="Arial CE"/>
      <family val="2"/>
    </font>
    <font>
      <sz val="8"/>
      <name val="Times New Roman CE"/>
      <family val="1"/>
    </font>
    <font>
      <sz val="8"/>
      <name val="Czcionka tekstu podstawowego"/>
      <family val="0"/>
    </font>
    <font>
      <sz val="10"/>
      <name val="Times New Roman CE"/>
      <family val="1"/>
    </font>
    <font>
      <sz val="10"/>
      <name val="Calibri"/>
      <family val="2"/>
    </font>
    <font>
      <sz val="8"/>
      <name val="Calibri"/>
      <family val="2"/>
    </font>
    <font>
      <sz val="7"/>
      <name val="Calibri"/>
      <family val="2"/>
    </font>
    <font>
      <sz val="8"/>
      <name val="Times New Roman"/>
      <family val="1"/>
    </font>
    <font>
      <b/>
      <sz val="8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i/>
      <sz val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u val="single"/>
      <sz val="8"/>
      <name val="Calibri"/>
      <family val="2"/>
    </font>
    <font>
      <b/>
      <u val="single"/>
      <sz val="8"/>
      <name val="Calibri"/>
      <family val="2"/>
    </font>
    <font>
      <sz val="7"/>
      <name val="Arial"/>
      <family val="2"/>
    </font>
    <font>
      <sz val="7"/>
      <name val="Arial CE"/>
      <family val="0"/>
    </font>
    <font>
      <b/>
      <sz val="5"/>
      <color indexed="8"/>
      <name val="Arial"/>
      <family val="2"/>
    </font>
    <font>
      <sz val="7"/>
      <color indexed="8"/>
      <name val="Arial"/>
      <family val="0"/>
    </font>
    <font>
      <b/>
      <sz val="8"/>
      <color indexed="8"/>
      <name val="Arial"/>
      <family val="0"/>
    </font>
    <font>
      <sz val="12"/>
      <color indexed="8"/>
      <name val="Arial"/>
      <family val="0"/>
    </font>
    <font>
      <b/>
      <sz val="7"/>
      <color indexed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8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36"/>
      <name val="Calibri"/>
      <family val="2"/>
    </font>
    <font>
      <b/>
      <sz val="7"/>
      <name val="Calibri"/>
      <family val="2"/>
    </font>
    <font>
      <sz val="6"/>
      <color indexed="8"/>
      <name val="Arial"/>
      <family val="0"/>
    </font>
    <font>
      <sz val="5"/>
      <color indexed="8"/>
      <name val="Arial"/>
      <family val="0"/>
    </font>
    <font>
      <b/>
      <sz val="12"/>
      <name val="Calibri"/>
      <family val="2"/>
    </font>
    <font>
      <b/>
      <sz val="6"/>
      <name val="Calibri"/>
      <family val="2"/>
    </font>
    <font>
      <sz val="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8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6"/>
      <color rgb="FF000000"/>
      <name val="Arial"/>
      <family val="0"/>
    </font>
    <font>
      <sz val="5"/>
      <color rgb="FF000000"/>
      <name val="Arial"/>
      <family val="0"/>
    </font>
    <font>
      <b/>
      <sz val="5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3" fillId="29" borderId="4" applyNumberFormat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0" fillId="0" borderId="0" applyNumberFormat="0" applyFill="0" applyBorder="0" applyProtection="0">
      <alignment vertical="top"/>
    </xf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68" fillId="27" borderId="1" applyNumberFormat="0" applyAlignment="0" applyProtection="0"/>
    <xf numFmtId="0" fontId="69" fillId="0" borderId="0" applyNumberFormat="0" applyFill="0" applyBorder="0" applyAlignment="0" applyProtection="0"/>
    <xf numFmtId="9" fontId="1" fillId="0" borderId="0" applyFill="0" applyBorder="0" applyAlignment="0" applyProtection="0"/>
    <xf numFmtId="0" fontId="70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4" fillId="32" borderId="0" applyNumberFormat="0" applyBorder="0" applyAlignment="0" applyProtection="0"/>
  </cellStyleXfs>
  <cellXfs count="214">
    <xf numFmtId="0" fontId="0" fillId="0" borderId="0" xfId="0" applyAlignment="1">
      <alignment vertical="top"/>
    </xf>
    <xf numFmtId="0" fontId="3" fillId="0" borderId="0" xfId="52" applyNumberFormat="1" applyFont="1" applyFill="1" applyBorder="1" applyAlignment="1" applyProtection="1">
      <alignment horizontal="left"/>
      <protection locked="0"/>
    </xf>
    <xf numFmtId="0" fontId="4" fillId="0" borderId="0" xfId="52" applyNumberFormat="1" applyFont="1" applyFill="1" applyBorder="1" applyAlignment="1" applyProtection="1">
      <alignment horizontal="left"/>
      <protection locked="0"/>
    </xf>
    <xf numFmtId="0" fontId="1" fillId="0" borderId="0" xfId="52" applyNumberFormat="1" applyFont="1" applyFill="1" applyBorder="1" applyAlignment="1" applyProtection="1">
      <alignment horizontal="left"/>
      <protection locked="0"/>
    </xf>
    <xf numFmtId="0" fontId="5" fillId="0" borderId="0" xfId="52" applyNumberFormat="1" applyFont="1" applyFill="1" applyBorder="1" applyAlignment="1" applyProtection="1">
      <alignment wrapText="1"/>
      <protection locked="0"/>
    </xf>
    <xf numFmtId="0" fontId="6" fillId="0" borderId="0" xfId="54" applyFont="1">
      <alignment/>
      <protection/>
    </xf>
    <xf numFmtId="0" fontId="7" fillId="0" borderId="0" xfId="54" applyFont="1" applyFill="1" applyAlignment="1">
      <alignment/>
      <protection/>
    </xf>
    <xf numFmtId="0" fontId="8" fillId="0" borderId="0" xfId="54" applyFont="1" applyFill="1" applyAlignment="1">
      <alignment horizontal="right" vertical="top"/>
      <protection/>
    </xf>
    <xf numFmtId="0" fontId="2" fillId="0" borderId="0" xfId="54" applyFont="1">
      <alignment/>
      <protection/>
    </xf>
    <xf numFmtId="0" fontId="2" fillId="0" borderId="0" xfId="54">
      <alignment/>
      <protection/>
    </xf>
    <xf numFmtId="0" fontId="2" fillId="33" borderId="0" xfId="54" applyFont="1" applyFill="1">
      <alignment/>
      <protection/>
    </xf>
    <xf numFmtId="0" fontId="9" fillId="0" borderId="0" xfId="54" applyFont="1">
      <alignment/>
      <protection/>
    </xf>
    <xf numFmtId="0" fontId="10" fillId="0" borderId="0" xfId="54" applyFont="1">
      <alignment/>
      <protection/>
    </xf>
    <xf numFmtId="0" fontId="2" fillId="33" borderId="0" xfId="54" applyFont="1" applyFill="1" applyAlignment="1">
      <alignment vertical="center" wrapText="1"/>
      <protection/>
    </xf>
    <xf numFmtId="0" fontId="10" fillId="33" borderId="0" xfId="52" applyNumberFormat="1" applyFont="1" applyFill="1" applyBorder="1" applyAlignment="1" applyProtection="1">
      <alignment horizontal="left"/>
      <protection locked="0"/>
    </xf>
    <xf numFmtId="0" fontId="14" fillId="33" borderId="0" xfId="54" applyFont="1" applyFill="1" applyAlignment="1">
      <alignment vertical="center" wrapText="1"/>
      <protection/>
    </xf>
    <xf numFmtId="0" fontId="14" fillId="33" borderId="10" xfId="54" applyFont="1" applyFill="1" applyBorder="1" applyAlignment="1">
      <alignment vertical="center" wrapText="1"/>
      <protection/>
    </xf>
    <xf numFmtId="0" fontId="11" fillId="33" borderId="10" xfId="54" applyFont="1" applyFill="1" applyBorder="1" applyAlignment="1">
      <alignment horizontal="center" vertical="center" wrapText="1"/>
      <protection/>
    </xf>
    <xf numFmtId="0" fontId="11" fillId="34" borderId="11" xfId="54" applyFont="1" applyFill="1" applyBorder="1" applyAlignment="1">
      <alignment horizontal="center" vertical="center" wrapText="1"/>
      <protection/>
    </xf>
    <xf numFmtId="0" fontId="11" fillId="34" borderId="12" xfId="54" applyFont="1" applyFill="1" applyBorder="1" applyAlignment="1">
      <alignment horizontal="center" vertical="center" wrapText="1"/>
      <protection/>
    </xf>
    <xf numFmtId="0" fontId="12" fillId="34" borderId="0" xfId="0" applyFont="1" applyFill="1" applyAlignment="1" applyProtection="1">
      <alignment horizontal="left" vertical="center" wrapText="1"/>
      <protection locked="0"/>
    </xf>
    <xf numFmtId="165" fontId="12" fillId="34" borderId="12" xfId="54" applyNumberFormat="1" applyFont="1" applyFill="1" applyBorder="1" applyAlignment="1">
      <alignment horizontal="center" vertical="center" wrapText="1"/>
      <protection/>
    </xf>
    <xf numFmtId="165" fontId="12" fillId="34" borderId="11" xfId="54" applyNumberFormat="1" applyFont="1" applyFill="1" applyBorder="1" applyAlignment="1">
      <alignment horizontal="center" vertical="center" wrapText="1"/>
      <protection/>
    </xf>
    <xf numFmtId="49" fontId="12" fillId="34" borderId="11" xfId="54" applyNumberFormat="1" applyFont="1" applyFill="1" applyBorder="1" applyAlignment="1">
      <alignment vertical="center" wrapText="1"/>
      <protection/>
    </xf>
    <xf numFmtId="0" fontId="11" fillId="34" borderId="11" xfId="54" applyFont="1" applyFill="1" applyBorder="1" applyAlignment="1">
      <alignment vertical="center" wrapText="1"/>
      <protection/>
    </xf>
    <xf numFmtId="164" fontId="12" fillId="34" borderId="13" xfId="54" applyNumberFormat="1" applyFont="1" applyFill="1" applyBorder="1" applyAlignment="1">
      <alignment horizontal="left" vertical="center" wrapText="1"/>
      <protection/>
    </xf>
    <xf numFmtId="164" fontId="12" fillId="34" borderId="14" xfId="54" applyNumberFormat="1" applyFont="1" applyFill="1" applyBorder="1" applyAlignment="1">
      <alignment horizontal="left" vertical="center" wrapText="1"/>
      <protection/>
    </xf>
    <xf numFmtId="164" fontId="12" fillId="34" borderId="11" xfId="54" applyNumberFormat="1" applyFont="1" applyFill="1" applyBorder="1" applyAlignment="1">
      <alignment horizontal="center" vertical="center" wrapText="1"/>
      <protection/>
    </xf>
    <xf numFmtId="164" fontId="12" fillId="34" borderId="11" xfId="54" applyNumberFormat="1" applyFont="1" applyFill="1" applyBorder="1" applyAlignment="1">
      <alignment vertical="center" wrapText="1"/>
      <protection/>
    </xf>
    <xf numFmtId="0" fontId="11" fillId="33" borderId="0" xfId="54" applyFont="1" applyFill="1" applyAlignment="1">
      <alignment vertical="center" wrapText="1"/>
      <protection/>
    </xf>
    <xf numFmtId="3" fontId="11" fillId="33" borderId="0" xfId="54" applyNumberFormat="1" applyFont="1" applyFill="1" applyAlignment="1">
      <alignment vertical="center" wrapText="1"/>
      <protection/>
    </xf>
    <xf numFmtId="0" fontId="10" fillId="0" borderId="0" xfId="52" applyNumberFormat="1" applyFont="1" applyFill="1" applyBorder="1" applyAlignment="1" applyProtection="1">
      <alignment horizontal="left"/>
      <protection locked="0"/>
    </xf>
    <xf numFmtId="0" fontId="1" fillId="0" borderId="0" xfId="52" applyNumberFormat="1" applyFont="1" applyFill="1" applyBorder="1" applyAlignment="1" applyProtection="1">
      <alignment horizontal="right"/>
      <protection locked="0"/>
    </xf>
    <xf numFmtId="0" fontId="10" fillId="0" borderId="0" xfId="52" applyNumberFormat="1" applyFont="1" applyFill="1" applyBorder="1" applyAlignment="1" applyProtection="1">
      <alignment horizontal="right"/>
      <protection locked="0"/>
    </xf>
    <xf numFmtId="0" fontId="11" fillId="0" borderId="0" xfId="52" applyNumberFormat="1" applyFont="1" applyFill="1" applyBorder="1" applyAlignment="1" applyProtection="1">
      <alignment wrapText="1"/>
      <protection locked="0"/>
    </xf>
    <xf numFmtId="1" fontId="10" fillId="33" borderId="0" xfId="52" applyNumberFormat="1" applyFont="1" applyFill="1" applyBorder="1" applyAlignment="1" applyProtection="1">
      <alignment horizontal="center" vertical="center" wrapText="1" shrinkToFit="1"/>
      <protection locked="0"/>
    </xf>
    <xf numFmtId="0" fontId="50" fillId="33" borderId="0" xfId="52" applyNumberFormat="1" applyFont="1" applyFill="1" applyBorder="1" applyAlignment="1" applyProtection="1">
      <alignment horizontal="left" vertical="center" wrapText="1" shrinkToFit="1"/>
      <protection locked="0"/>
    </xf>
    <xf numFmtId="0" fontId="10" fillId="0" borderId="0" xfId="54" applyNumberFormat="1" applyFont="1" applyFill="1" applyBorder="1" applyAlignment="1" applyProtection="1">
      <alignment horizontal="left"/>
      <protection locked="0"/>
    </xf>
    <xf numFmtId="0" fontId="14" fillId="0" borderId="10" xfId="54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16" fillId="33" borderId="0" xfId="54" applyFont="1" applyFill="1" applyAlignment="1">
      <alignment horizontal="left" vertical="center"/>
      <protection/>
    </xf>
    <xf numFmtId="0" fontId="10" fillId="33" borderId="0" xfId="54" applyFont="1" applyFill="1" applyAlignment="1">
      <alignment vertical="center"/>
      <protection/>
    </xf>
    <xf numFmtId="0" fontId="17" fillId="33" borderId="0" xfId="54" applyFont="1" applyFill="1" applyAlignment="1">
      <alignment horizontal="right" vertical="top"/>
      <protection/>
    </xf>
    <xf numFmtId="0" fontId="18" fillId="0" borderId="10" xfId="54" applyFont="1" applyBorder="1" applyAlignment="1">
      <alignment horizontal="center" vertical="center"/>
      <protection/>
    </xf>
    <xf numFmtId="0" fontId="19" fillId="0" borderId="10" xfId="54" applyFont="1" applyBorder="1" applyAlignment="1">
      <alignment horizontal="center" vertical="center"/>
      <protection/>
    </xf>
    <xf numFmtId="167" fontId="19" fillId="33" borderId="10" xfId="54" applyNumberFormat="1" applyFont="1" applyFill="1" applyBorder="1" applyAlignment="1">
      <alignment vertical="center"/>
      <protection/>
    </xf>
    <xf numFmtId="49" fontId="11" fillId="0" borderId="10" xfId="54" applyNumberFormat="1" applyFont="1" applyBorder="1" applyAlignment="1">
      <alignment horizontal="left" vertical="center"/>
      <protection/>
    </xf>
    <xf numFmtId="0" fontId="14" fillId="33" borderId="10" xfId="54" applyFont="1" applyFill="1" applyBorder="1" applyAlignment="1">
      <alignment vertical="center"/>
      <protection/>
    </xf>
    <xf numFmtId="167" fontId="18" fillId="33" borderId="10" xfId="54" applyNumberFormat="1" applyFont="1" applyFill="1" applyBorder="1" applyAlignment="1">
      <alignment vertical="center"/>
      <protection/>
    </xf>
    <xf numFmtId="49" fontId="11" fillId="0" borderId="10" xfId="54" applyNumberFormat="1" applyFont="1" applyBorder="1" applyAlignment="1">
      <alignment horizontal="left" vertical="center" wrapText="1"/>
      <protection/>
    </xf>
    <xf numFmtId="0" fontId="11" fillId="0" borderId="10" xfId="54" applyFont="1" applyBorder="1" applyAlignment="1">
      <alignment vertical="center" wrapText="1"/>
      <protection/>
    </xf>
    <xf numFmtId="0" fontId="18" fillId="0" borderId="10" xfId="54" applyFont="1" applyBorder="1" applyAlignment="1">
      <alignment horizontal="center" vertical="center" wrapText="1"/>
      <protection/>
    </xf>
    <xf numFmtId="0" fontId="14" fillId="0" borderId="10" xfId="54" applyFont="1" applyBorder="1" applyAlignment="1">
      <alignment vertical="center" wrapText="1"/>
      <protection/>
    </xf>
    <xf numFmtId="0" fontId="19" fillId="0" borderId="10" xfId="54" applyFont="1" applyBorder="1" applyAlignment="1">
      <alignment horizontal="center" vertical="center" wrapText="1"/>
      <protection/>
    </xf>
    <xf numFmtId="0" fontId="14" fillId="0" borderId="10" xfId="54" applyFont="1" applyBorder="1" applyAlignment="1">
      <alignment vertical="center"/>
      <protection/>
    </xf>
    <xf numFmtId="0" fontId="11" fillId="0" borderId="10" xfId="54" applyFont="1" applyBorder="1" applyAlignment="1">
      <alignment vertical="center"/>
      <protection/>
    </xf>
    <xf numFmtId="0" fontId="11" fillId="0" borderId="10" xfId="54" applyFont="1" applyBorder="1" applyAlignment="1">
      <alignment horizontal="left" vertical="center"/>
      <protection/>
    </xf>
    <xf numFmtId="166" fontId="12" fillId="35" borderId="10" xfId="54" applyNumberFormat="1" applyFont="1" applyFill="1" applyBorder="1" applyAlignment="1">
      <alignment horizontal="center" vertical="center" wrapText="1"/>
      <protection/>
    </xf>
    <xf numFmtId="0" fontId="5" fillId="34" borderId="11" xfId="54" applyFont="1" applyFill="1" applyBorder="1" applyAlignment="1">
      <alignment horizontal="center" vertical="center" wrapText="1"/>
      <protection/>
    </xf>
    <xf numFmtId="165" fontId="22" fillId="34" borderId="11" xfId="54" applyNumberFormat="1" applyFont="1" applyFill="1" applyBorder="1" applyAlignment="1">
      <alignment horizontal="center" vertical="center" wrapText="1"/>
      <protection/>
    </xf>
    <xf numFmtId="49" fontId="22" fillId="34" borderId="11" xfId="54" applyNumberFormat="1" applyFont="1" applyFill="1" applyBorder="1" applyAlignment="1">
      <alignment vertical="center" wrapText="1"/>
      <protection/>
    </xf>
    <xf numFmtId="0" fontId="5" fillId="34" borderId="11" xfId="54" applyFont="1" applyFill="1" applyBorder="1" applyAlignment="1">
      <alignment vertical="center" wrapText="1"/>
      <protection/>
    </xf>
    <xf numFmtId="167" fontId="18" fillId="35" borderId="10" xfId="54" applyNumberFormat="1" applyFont="1" applyFill="1" applyBorder="1" applyAlignment="1">
      <alignment vertical="center"/>
      <protection/>
    </xf>
    <xf numFmtId="0" fontId="75" fillId="36" borderId="15" xfId="0" applyFont="1" applyFill="1" applyBorder="1" applyAlignment="1">
      <alignment horizontal="center" vertical="center" wrapText="1"/>
    </xf>
    <xf numFmtId="0" fontId="76" fillId="36" borderId="15" xfId="0" applyFont="1" applyFill="1" applyBorder="1" applyAlignment="1">
      <alignment horizontal="center" vertical="center" wrapText="1"/>
    </xf>
    <xf numFmtId="0" fontId="3" fillId="0" borderId="0" xfId="53" applyNumberFormat="1" applyFont="1" applyFill="1" applyBorder="1" applyAlignment="1" applyProtection="1">
      <alignment horizontal="left"/>
      <protection locked="0"/>
    </xf>
    <xf numFmtId="0" fontId="3" fillId="0" borderId="0" xfId="55" applyNumberFormat="1" applyFont="1" applyFill="1" applyBorder="1" applyAlignment="1" applyProtection="1">
      <alignment horizontal="left"/>
      <protection locked="0"/>
    </xf>
    <xf numFmtId="49" fontId="29" fillId="37" borderId="0" xfId="53" applyNumberFormat="1" applyFont="1" applyFill="1" applyAlignment="1" applyProtection="1">
      <alignment horizontal="center" vertical="center" wrapText="1"/>
      <protection locked="0"/>
    </xf>
    <xf numFmtId="0" fontId="1" fillId="0" borderId="0" xfId="53" applyNumberFormat="1" applyFont="1" applyFill="1" applyBorder="1" applyAlignment="1" applyProtection="1">
      <alignment/>
      <protection locked="0"/>
    </xf>
    <xf numFmtId="49" fontId="5" fillId="37" borderId="0" xfId="53" applyNumberFormat="1" applyFont="1" applyFill="1" applyAlignment="1" applyProtection="1">
      <alignment horizontal="center" vertical="center" wrapText="1"/>
      <protection locked="0"/>
    </xf>
    <xf numFmtId="49" fontId="0" fillId="38" borderId="10" xfId="55" applyNumberFormat="1" applyFill="1" applyBorder="1" applyAlignment="1" applyProtection="1">
      <alignment horizontal="center" vertical="center" wrapText="1"/>
      <protection locked="0"/>
    </xf>
    <xf numFmtId="49" fontId="25" fillId="38" borderId="10" xfId="55" applyNumberFormat="1" applyFont="1" applyFill="1" applyBorder="1" applyAlignment="1" applyProtection="1">
      <alignment horizontal="center" vertical="center" wrapText="1"/>
      <protection locked="0"/>
    </xf>
    <xf numFmtId="39" fontId="76" fillId="36" borderId="15" xfId="0" applyNumberFormat="1" applyFont="1" applyFill="1" applyBorder="1" applyAlignment="1">
      <alignment horizontal="center" vertical="center" wrapText="1"/>
    </xf>
    <xf numFmtId="39" fontId="77" fillId="36" borderId="15" xfId="0" applyNumberFormat="1" applyFont="1" applyFill="1" applyBorder="1" applyAlignment="1">
      <alignment horizontal="center" vertical="center" wrapText="1"/>
    </xf>
    <xf numFmtId="39" fontId="77" fillId="36" borderId="16" xfId="0" applyNumberFormat="1" applyFont="1" applyFill="1" applyBorder="1" applyAlignment="1">
      <alignment horizontal="center" vertical="center" wrapText="1"/>
    </xf>
    <xf numFmtId="39" fontId="77" fillId="36" borderId="17" xfId="0" applyNumberFormat="1" applyFont="1" applyFill="1" applyBorder="1" applyAlignment="1">
      <alignment horizontal="center" vertical="center" wrapText="1"/>
    </xf>
    <xf numFmtId="39" fontId="76" fillId="36" borderId="18" xfId="0" applyNumberFormat="1" applyFont="1" applyFill="1" applyBorder="1" applyAlignment="1">
      <alignment horizontal="center" vertical="center" wrapText="1"/>
    </xf>
    <xf numFmtId="39" fontId="77" fillId="36" borderId="11" xfId="0" applyNumberFormat="1" applyFont="1" applyFill="1" applyBorder="1" applyAlignment="1">
      <alignment horizontal="center" vertical="center" wrapText="1"/>
    </xf>
    <xf numFmtId="3" fontId="24" fillId="36" borderId="11" xfId="0" applyNumberFormat="1" applyFont="1" applyFill="1" applyBorder="1" applyAlignment="1">
      <alignment horizontal="center" vertical="center" wrapText="1"/>
    </xf>
    <xf numFmtId="4" fontId="24" fillId="36" borderId="11" xfId="0" applyNumberFormat="1" applyFont="1" applyFill="1" applyBorder="1" applyAlignment="1">
      <alignment horizontal="center" vertical="center" wrapText="1"/>
    </xf>
    <xf numFmtId="0" fontId="12" fillId="33" borderId="0" xfId="52" applyNumberFormat="1" applyFont="1" applyFill="1" applyBorder="1" applyAlignment="1" applyProtection="1">
      <alignment horizontal="center" vertical="center" wrapText="1" shrinkToFit="1"/>
      <protection locked="0"/>
    </xf>
    <xf numFmtId="165" fontId="5" fillId="0" borderId="0" xfId="52" applyNumberFormat="1" applyFont="1" applyFill="1" applyBorder="1" applyAlignment="1" applyProtection="1">
      <alignment horizontal="left"/>
      <protection locked="0"/>
    </xf>
    <xf numFmtId="174" fontId="18" fillId="33" borderId="10" xfId="54" applyNumberFormat="1" applyFont="1" applyFill="1" applyBorder="1" applyAlignment="1">
      <alignment vertical="center"/>
      <protection/>
    </xf>
    <xf numFmtId="174" fontId="18" fillId="35" borderId="10" xfId="54" applyNumberFormat="1" applyFont="1" applyFill="1" applyBorder="1" applyAlignment="1">
      <alignment vertical="center"/>
      <protection/>
    </xf>
    <xf numFmtId="174" fontId="19" fillId="35" borderId="10" xfId="54" applyNumberFormat="1" applyFont="1" applyFill="1" applyBorder="1" applyAlignment="1">
      <alignment vertical="center"/>
      <protection/>
    </xf>
    <xf numFmtId="166" fontId="1" fillId="0" borderId="0" xfId="52" applyNumberFormat="1" applyFont="1" applyFill="1" applyBorder="1" applyAlignment="1" applyProtection="1">
      <alignment horizontal="left"/>
      <protection locked="0"/>
    </xf>
    <xf numFmtId="166" fontId="5" fillId="0" borderId="0" xfId="52" applyNumberFormat="1" applyFont="1" applyFill="1" applyBorder="1" applyAlignment="1" applyProtection="1">
      <alignment horizontal="left"/>
      <protection locked="0"/>
    </xf>
    <xf numFmtId="0" fontId="5" fillId="0" borderId="0" xfId="52" applyNumberFormat="1" applyFont="1" applyFill="1" applyBorder="1" applyAlignment="1" applyProtection="1">
      <alignment horizontal="left"/>
      <protection locked="0"/>
    </xf>
    <xf numFmtId="166" fontId="3" fillId="0" borderId="0" xfId="52" applyNumberFormat="1" applyFont="1" applyFill="1" applyBorder="1" applyAlignment="1" applyProtection="1">
      <alignment horizontal="left"/>
      <protection locked="0"/>
    </xf>
    <xf numFmtId="0" fontId="12" fillId="34" borderId="13" xfId="54" applyFont="1" applyFill="1" applyBorder="1" applyAlignment="1">
      <alignment horizontal="left" vertical="center" wrapText="1"/>
      <protection/>
    </xf>
    <xf numFmtId="0" fontId="12" fillId="34" borderId="14" xfId="54" applyFont="1" applyFill="1" applyBorder="1" applyAlignment="1">
      <alignment horizontal="left" vertical="center" wrapText="1"/>
      <protection/>
    </xf>
    <xf numFmtId="49" fontId="25" fillId="38" borderId="10" xfId="0" applyNumberFormat="1" applyFont="1" applyFill="1" applyBorder="1" applyAlignment="1" applyProtection="1">
      <alignment horizontal="center" vertical="center" wrapText="1"/>
      <protection locked="0"/>
    </xf>
    <xf numFmtId="49" fontId="27" fillId="38" borderId="10" xfId="0" applyNumberFormat="1" applyFont="1" applyFill="1" applyBorder="1" applyAlignment="1" applyProtection="1">
      <alignment horizontal="center" vertical="center" wrapText="1"/>
      <protection locked="0"/>
    </xf>
    <xf numFmtId="49" fontId="25" fillId="38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38" borderId="10" xfId="0" applyNumberFormat="1" applyFill="1" applyBorder="1" applyAlignment="1" applyProtection="1">
      <alignment horizontal="center" vertical="center" wrapText="1"/>
      <protection locked="0"/>
    </xf>
    <xf numFmtId="49" fontId="26" fillId="38" borderId="19" xfId="0" applyNumberFormat="1" applyFont="1" applyFill="1" applyBorder="1" applyAlignment="1" applyProtection="1">
      <alignment horizontal="right" vertical="center" wrapText="1"/>
      <protection locked="0"/>
    </xf>
    <xf numFmtId="49" fontId="26" fillId="38" borderId="10" xfId="0" applyNumberFormat="1" applyFont="1" applyFill="1" applyBorder="1" applyAlignment="1" applyProtection="1">
      <alignment horizontal="right" vertical="center" wrapText="1"/>
      <protection locked="0"/>
    </xf>
    <xf numFmtId="49" fontId="28" fillId="38" borderId="10" xfId="0" applyNumberFormat="1" applyFont="1" applyFill="1" applyBorder="1" applyAlignment="1" applyProtection="1">
      <alignment horizontal="right" vertical="center" wrapText="1"/>
      <protection locked="0"/>
    </xf>
    <xf numFmtId="0" fontId="11" fillId="35" borderId="10" xfId="54" applyFont="1" applyFill="1" applyBorder="1" applyAlignment="1">
      <alignment horizontal="center" vertical="center" wrapText="1"/>
      <protection/>
    </xf>
    <xf numFmtId="0" fontId="11" fillId="35" borderId="0" xfId="52" applyNumberFormat="1" applyFont="1" applyFill="1" applyBorder="1" applyAlignment="1" applyProtection="1">
      <alignment horizontal="left" vertical="center" wrapText="1"/>
      <protection locked="0"/>
    </xf>
    <xf numFmtId="49" fontId="12" fillId="35" borderId="10" xfId="54" applyNumberFormat="1" applyFont="1" applyFill="1" applyBorder="1" applyAlignment="1">
      <alignment vertical="center" wrapText="1"/>
      <protection/>
    </xf>
    <xf numFmtId="0" fontId="11" fillId="35" borderId="10" xfId="54" applyFont="1" applyFill="1" applyBorder="1" applyAlignment="1">
      <alignment vertical="center" wrapText="1"/>
      <protection/>
    </xf>
    <xf numFmtId="0" fontId="11" fillId="35" borderId="0" xfId="0" applyNumberFormat="1" applyFont="1" applyFill="1" applyBorder="1" applyAlignment="1" applyProtection="1">
      <alignment horizontal="left" vertical="center" wrapText="1"/>
      <protection locked="0"/>
    </xf>
    <xf numFmtId="3" fontId="11" fillId="35" borderId="10" xfId="54" applyNumberFormat="1" applyFont="1" applyFill="1" applyBorder="1" applyAlignment="1">
      <alignment horizontal="center" vertical="center" wrapText="1"/>
      <protection/>
    </xf>
    <xf numFmtId="174" fontId="12" fillId="35" borderId="10" xfId="54" applyNumberFormat="1" applyFont="1" applyFill="1" applyBorder="1" applyAlignment="1">
      <alignment horizontal="right" vertical="top" wrapText="1"/>
      <protection/>
    </xf>
    <xf numFmtId="49" fontId="11" fillId="35" borderId="10" xfId="54" applyNumberFormat="1" applyFont="1" applyFill="1" applyBorder="1" applyAlignment="1">
      <alignment vertical="center" wrapText="1"/>
      <protection/>
    </xf>
    <xf numFmtId="0" fontId="12" fillId="35" borderId="10" xfId="54" applyFont="1" applyFill="1" applyBorder="1" applyAlignment="1">
      <alignment vertical="center" wrapText="1"/>
      <protection/>
    </xf>
    <xf numFmtId="167" fontId="55" fillId="35" borderId="10" xfId="54" applyNumberFormat="1" applyFont="1" applyFill="1" applyBorder="1" applyAlignment="1">
      <alignment horizontal="left" vertical="center" wrapText="1"/>
      <protection/>
    </xf>
    <xf numFmtId="0" fontId="11" fillId="35" borderId="10" xfId="54" applyFont="1" applyFill="1" applyBorder="1" applyAlignment="1">
      <alignment horizontal="center" vertical="center"/>
      <protection/>
    </xf>
    <xf numFmtId="166" fontId="50" fillId="35" borderId="10" xfId="54" applyNumberFormat="1" applyFont="1" applyFill="1" applyBorder="1" applyAlignment="1">
      <alignment horizontal="center" vertical="center" wrapText="1"/>
      <protection/>
    </xf>
    <xf numFmtId="0" fontId="50" fillId="35" borderId="10" xfId="54" applyFont="1" applyFill="1" applyBorder="1" applyAlignment="1">
      <alignment horizontal="center" vertical="center" wrapText="1"/>
      <protection/>
    </xf>
    <xf numFmtId="0" fontId="14" fillId="35" borderId="10" xfId="54" applyFont="1" applyFill="1" applyBorder="1" applyAlignment="1">
      <alignment vertical="center" wrapText="1"/>
      <protection/>
    </xf>
    <xf numFmtId="49" fontId="50" fillId="35" borderId="10" xfId="54" applyNumberFormat="1" applyFont="1" applyFill="1" applyBorder="1" applyAlignment="1">
      <alignment horizontal="center" vertical="center" wrapText="1"/>
      <protection/>
    </xf>
    <xf numFmtId="0" fontId="11" fillId="35" borderId="20" xfId="54" applyFont="1" applyFill="1" applyBorder="1" applyAlignment="1">
      <alignment horizontal="center" vertical="top"/>
      <protection/>
    </xf>
    <xf numFmtId="0" fontId="11" fillId="35" borderId="20" xfId="54" applyFont="1" applyFill="1" applyBorder="1" applyAlignment="1">
      <alignment vertical="top" wrapText="1"/>
      <protection/>
    </xf>
    <xf numFmtId="49" fontId="11" fillId="35" borderId="20" xfId="54" applyNumberFormat="1" applyFont="1" applyFill="1" applyBorder="1" applyAlignment="1">
      <alignment horizontal="center" vertical="top" wrapText="1"/>
      <protection/>
    </xf>
    <xf numFmtId="0" fontId="14" fillId="35" borderId="10" xfId="54" applyFont="1" applyFill="1" applyBorder="1" applyAlignment="1">
      <alignment vertical="top"/>
      <protection/>
    </xf>
    <xf numFmtId="167" fontId="14" fillId="35" borderId="10" xfId="54" applyNumberFormat="1" applyFont="1" applyFill="1" applyBorder="1" applyAlignment="1">
      <alignment horizontal="right" vertical="top" wrapText="1"/>
      <protection/>
    </xf>
    <xf numFmtId="174" fontId="14" fillId="35" borderId="10" xfId="54" applyNumberFormat="1" applyFont="1" applyFill="1" applyBorder="1" applyAlignment="1">
      <alignment horizontal="right" vertical="top" wrapText="1"/>
      <protection/>
    </xf>
    <xf numFmtId="0" fontId="11" fillId="35" borderId="21" xfId="54" applyFont="1" applyFill="1" applyBorder="1" applyAlignment="1">
      <alignment horizontal="center" vertical="top"/>
      <protection/>
    </xf>
    <xf numFmtId="0" fontId="11" fillId="35" borderId="21" xfId="54" applyFont="1" applyFill="1" applyBorder="1" applyAlignment="1">
      <alignment vertical="top" wrapText="1"/>
      <protection/>
    </xf>
    <xf numFmtId="0" fontId="11" fillId="35" borderId="10" xfId="54" applyFont="1" applyFill="1" applyBorder="1" applyAlignment="1">
      <alignment vertical="top"/>
      <protection/>
    </xf>
    <xf numFmtId="167" fontId="11" fillId="35" borderId="10" xfId="54" applyNumberFormat="1" applyFont="1" applyFill="1" applyBorder="1" applyAlignment="1">
      <alignment horizontal="right" vertical="top" wrapText="1"/>
      <protection/>
    </xf>
    <xf numFmtId="174" fontId="11" fillId="35" borderId="10" xfId="54" applyNumberFormat="1" applyFont="1" applyFill="1" applyBorder="1" applyAlignment="1">
      <alignment horizontal="right" vertical="top" wrapText="1"/>
      <protection/>
    </xf>
    <xf numFmtId="0" fontId="11" fillId="35" borderId="10" xfId="54" applyFont="1" applyFill="1" applyBorder="1" applyAlignment="1">
      <alignment vertical="top" wrapText="1"/>
      <protection/>
    </xf>
    <xf numFmtId="0" fontId="11" fillId="35" borderId="22" xfId="54" applyFont="1" applyFill="1" applyBorder="1" applyAlignment="1">
      <alignment horizontal="center" vertical="top"/>
      <protection/>
    </xf>
    <xf numFmtId="0" fontId="11" fillId="35" borderId="22" xfId="54" applyFont="1" applyFill="1" applyBorder="1" applyAlignment="1">
      <alignment vertical="top" wrapText="1"/>
      <protection/>
    </xf>
    <xf numFmtId="0" fontId="11" fillId="34" borderId="10" xfId="54" applyFont="1" applyFill="1" applyBorder="1" applyAlignment="1">
      <alignment vertical="top" wrapText="1"/>
      <protection/>
    </xf>
    <xf numFmtId="0" fontId="14" fillId="34" borderId="10" xfId="54" applyFont="1" applyFill="1" applyBorder="1" applyAlignment="1">
      <alignment vertical="top"/>
      <protection/>
    </xf>
    <xf numFmtId="168" fontId="14" fillId="34" borderId="10" xfId="54" applyNumberFormat="1" applyFont="1" applyFill="1" applyBorder="1" applyAlignment="1">
      <alignment horizontal="right" vertical="top" wrapText="1"/>
      <protection/>
    </xf>
    <xf numFmtId="0" fontId="11" fillId="34" borderId="10" xfId="54" applyFont="1" applyFill="1" applyBorder="1" applyAlignment="1">
      <alignment vertical="top"/>
      <protection/>
    </xf>
    <xf numFmtId="168" fontId="11" fillId="34" borderId="10" xfId="54" applyNumberFormat="1" applyFont="1" applyFill="1" applyBorder="1" applyAlignment="1">
      <alignment horizontal="right" vertical="top" wrapText="1"/>
      <protection/>
    </xf>
    <xf numFmtId="0" fontId="14" fillId="34" borderId="10" xfId="54" applyFont="1" applyFill="1" applyBorder="1" applyAlignment="1">
      <alignment horizontal="center" vertical="top"/>
      <protection/>
    </xf>
    <xf numFmtId="0" fontId="11" fillId="34" borderId="10" xfId="54" applyFont="1" applyFill="1" applyBorder="1" applyAlignment="1">
      <alignment horizontal="center" vertical="top"/>
      <protection/>
    </xf>
    <xf numFmtId="167" fontId="14" fillId="34" borderId="10" xfId="54" applyNumberFormat="1" applyFont="1" applyFill="1" applyBorder="1" applyAlignment="1">
      <alignment horizontal="right" vertical="top" wrapText="1"/>
      <protection/>
    </xf>
    <xf numFmtId="167" fontId="11" fillId="34" borderId="10" xfId="54" applyNumberFormat="1" applyFont="1" applyFill="1" applyBorder="1" applyAlignment="1">
      <alignment horizontal="right" vertical="top" wrapText="1"/>
      <protection/>
    </xf>
    <xf numFmtId="0" fontId="14" fillId="34" borderId="10" xfId="54" applyFont="1" applyFill="1" applyBorder="1" applyAlignment="1">
      <alignment/>
      <protection/>
    </xf>
    <xf numFmtId="0" fontId="11" fillId="34" borderId="10" xfId="54" applyFont="1" applyFill="1" applyBorder="1" applyAlignment="1">
      <alignment/>
      <protection/>
    </xf>
    <xf numFmtId="0" fontId="11" fillId="34" borderId="10" xfId="54" applyFont="1" applyFill="1" applyBorder="1" applyAlignment="1">
      <alignment wrapText="1"/>
      <protection/>
    </xf>
    <xf numFmtId="174" fontId="11" fillId="34" borderId="10" xfId="54" applyNumberFormat="1" applyFont="1" applyFill="1" applyBorder="1" applyAlignment="1">
      <alignment horizontal="right" vertical="top" wrapText="1"/>
      <protection/>
    </xf>
    <xf numFmtId="174" fontId="14" fillId="34" borderId="10" xfId="54" applyNumberFormat="1" applyFont="1" applyFill="1" applyBorder="1" applyAlignment="1">
      <alignment horizontal="right" vertical="top" wrapText="1"/>
      <protection/>
    </xf>
    <xf numFmtId="49" fontId="0" fillId="38" borderId="10" xfId="55" applyNumberFormat="1" applyFill="1" applyBorder="1" applyAlignment="1" applyProtection="1">
      <alignment horizontal="center" vertical="center" wrapText="1"/>
      <protection locked="0"/>
    </xf>
    <xf numFmtId="0" fontId="1" fillId="0" borderId="0" xfId="53" applyNumberFormat="1" applyFont="1" applyFill="1" applyBorder="1" applyAlignment="1" applyProtection="1">
      <alignment horizontal="left"/>
      <protection locked="0"/>
    </xf>
    <xf numFmtId="49" fontId="25" fillId="38" borderId="10" xfId="0" applyNumberFormat="1" applyFont="1" applyFill="1" applyBorder="1" applyAlignment="1" applyProtection="1">
      <alignment horizontal="left" vertical="center" wrapText="1"/>
      <protection locked="0"/>
    </xf>
    <xf numFmtId="49" fontId="25" fillId="38" borderId="10" xfId="0" applyNumberFormat="1" applyFont="1" applyFill="1" applyBorder="1" applyAlignment="1" applyProtection="1">
      <alignment horizontal="right" vertical="center" wrapText="1"/>
      <protection locked="0"/>
    </xf>
    <xf numFmtId="49" fontId="27" fillId="38" borderId="10" xfId="0" applyNumberFormat="1" applyFont="1" applyFill="1" applyBorder="1" applyAlignment="1" applyProtection="1">
      <alignment horizontal="center" vertical="center" wrapText="1"/>
      <protection locked="0"/>
    </xf>
    <xf numFmtId="49" fontId="25" fillId="38" borderId="10" xfId="55" applyNumberFormat="1" applyFont="1" applyFill="1" applyBorder="1" applyAlignment="1" applyProtection="1">
      <alignment horizontal="center" vertical="center" wrapText="1"/>
      <protection locked="0"/>
    </xf>
    <xf numFmtId="49" fontId="26" fillId="38" borderId="23" xfId="55" applyNumberFormat="1" applyFont="1" applyFill="1" applyBorder="1" applyAlignment="1" applyProtection="1">
      <alignment horizontal="center" vertical="center" wrapText="1"/>
      <protection locked="0"/>
    </xf>
    <xf numFmtId="49" fontId="26" fillId="38" borderId="24" xfId="55" applyNumberFormat="1" applyFont="1" applyFill="1" applyBorder="1" applyAlignment="1" applyProtection="1">
      <alignment horizontal="center" vertical="center" wrapText="1"/>
      <protection locked="0"/>
    </xf>
    <xf numFmtId="49" fontId="26" fillId="38" borderId="19" xfId="55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53" applyNumberFormat="1" applyFont="1" applyFill="1" applyBorder="1" applyAlignment="1" applyProtection="1">
      <alignment horizontal="right" wrapText="1"/>
      <protection locked="0"/>
    </xf>
    <xf numFmtId="0" fontId="30" fillId="0" borderId="0" xfId="53" applyNumberFormat="1" applyFont="1" applyFill="1" applyBorder="1" applyAlignment="1" applyProtection="1">
      <alignment horizontal="center"/>
      <protection locked="0"/>
    </xf>
    <xf numFmtId="49" fontId="25" fillId="38" borderId="10" xfId="0" applyNumberFormat="1" applyFont="1" applyFill="1" applyBorder="1" applyAlignment="1" applyProtection="1">
      <alignment horizontal="center" vertical="center" wrapText="1"/>
      <protection locked="0"/>
    </xf>
    <xf numFmtId="49" fontId="26" fillId="38" borderId="10" xfId="0" applyNumberFormat="1" applyFont="1" applyFill="1" applyBorder="1" applyAlignment="1" applyProtection="1">
      <alignment horizontal="right" vertical="center" wrapText="1"/>
      <protection locked="0"/>
    </xf>
    <xf numFmtId="49" fontId="26" fillId="38" borderId="10" xfId="0" applyNumberFormat="1" applyFont="1" applyFill="1" applyBorder="1" applyAlignment="1" applyProtection="1">
      <alignment horizontal="center" vertical="center" wrapText="1"/>
      <protection locked="0"/>
    </xf>
    <xf numFmtId="49" fontId="26" fillId="38" borderId="23" xfId="0" applyNumberFormat="1" applyFont="1" applyFill="1" applyBorder="1" applyAlignment="1" applyProtection="1">
      <alignment horizontal="right" vertical="center" wrapText="1"/>
      <protection locked="0"/>
    </xf>
    <xf numFmtId="49" fontId="28" fillId="38" borderId="10" xfId="0" applyNumberFormat="1" applyFont="1" applyFill="1" applyBorder="1" applyAlignment="1" applyProtection="1">
      <alignment horizontal="left" vertical="center" wrapText="1"/>
      <protection locked="0"/>
    </xf>
    <xf numFmtId="49" fontId="28" fillId="38" borderId="10" xfId="0" applyNumberFormat="1" applyFont="1" applyFill="1" applyBorder="1" applyAlignment="1" applyProtection="1">
      <alignment horizontal="right" vertical="center" wrapText="1"/>
      <protection locked="0"/>
    </xf>
    <xf numFmtId="49" fontId="25" fillId="37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76" fillId="36" borderId="15" xfId="0" applyFont="1" applyFill="1" applyBorder="1" applyAlignment="1">
      <alignment horizontal="center" vertical="center" wrapText="1"/>
    </xf>
    <xf numFmtId="0" fontId="76" fillId="36" borderId="15" xfId="0" applyFont="1" applyFill="1" applyBorder="1" applyAlignment="1">
      <alignment horizontal="left" vertical="center" wrapText="1"/>
    </xf>
    <xf numFmtId="0" fontId="77" fillId="36" borderId="15" xfId="0" applyFont="1" applyFill="1" applyBorder="1" applyAlignment="1">
      <alignment horizontal="center" vertical="center" wrapText="1"/>
    </xf>
    <xf numFmtId="39" fontId="77" fillId="36" borderId="15" xfId="0" applyNumberFormat="1" applyFont="1" applyFill="1" applyBorder="1" applyAlignment="1">
      <alignment horizontal="center" vertical="center" wrapText="1"/>
    </xf>
    <xf numFmtId="39" fontId="76" fillId="36" borderId="15" xfId="0" applyNumberFormat="1" applyFont="1" applyFill="1" applyBorder="1" applyAlignment="1">
      <alignment horizontal="center" vertical="center" wrapText="1"/>
    </xf>
    <xf numFmtId="0" fontId="76" fillId="36" borderId="15" xfId="0" applyFont="1" applyFill="1" applyBorder="1" applyAlignment="1">
      <alignment horizontal="center" vertical="center" wrapText="1"/>
    </xf>
    <xf numFmtId="0" fontId="75" fillId="36" borderId="15" xfId="0" applyFont="1" applyFill="1" applyBorder="1" applyAlignment="1">
      <alignment horizontal="center" vertical="center" wrapText="1"/>
    </xf>
    <xf numFmtId="0" fontId="5" fillId="0" borderId="0" xfId="52" applyNumberFormat="1" applyFont="1" applyFill="1" applyBorder="1" applyAlignment="1" applyProtection="1">
      <alignment horizontal="right" wrapText="1"/>
      <protection locked="0"/>
    </xf>
    <xf numFmtId="0" fontId="53" fillId="33" borderId="0" xfId="52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0" xfId="52" applyNumberFormat="1" applyFont="1" applyFill="1" applyBorder="1" applyAlignment="1" applyProtection="1">
      <alignment horizontal="left"/>
      <protection locked="0"/>
    </xf>
    <xf numFmtId="0" fontId="13" fillId="33" borderId="0" xfId="52" applyNumberFormat="1" applyFont="1" applyFill="1" applyBorder="1" applyAlignment="1" applyProtection="1">
      <alignment horizontal="right" vertical="top" wrapText="1"/>
      <protection locked="0"/>
    </xf>
    <xf numFmtId="0" fontId="53" fillId="33" borderId="0" xfId="54" applyFont="1" applyFill="1" applyBorder="1" applyAlignment="1">
      <alignment horizontal="center" vertical="center" wrapText="1"/>
      <protection/>
    </xf>
    <xf numFmtId="0" fontId="11" fillId="33" borderId="25" xfId="54" applyFont="1" applyFill="1" applyBorder="1" applyAlignment="1">
      <alignment horizontal="center" vertical="center" wrapText="1"/>
      <protection/>
    </xf>
    <xf numFmtId="0" fontId="14" fillId="33" borderId="10" xfId="54" applyFont="1" applyFill="1" applyBorder="1" applyAlignment="1">
      <alignment vertical="center" wrapText="1"/>
      <protection/>
    </xf>
    <xf numFmtId="0" fontId="14" fillId="33" borderId="10" xfId="54" applyFont="1" applyFill="1" applyBorder="1" applyAlignment="1">
      <alignment horizontal="center" vertical="center" wrapText="1"/>
      <protection/>
    </xf>
    <xf numFmtId="0" fontId="50" fillId="33" borderId="10" xfId="54" applyFont="1" applyFill="1" applyBorder="1" applyAlignment="1">
      <alignment horizontal="center" vertical="center" wrapText="1"/>
      <protection/>
    </xf>
    <xf numFmtId="0" fontId="54" fillId="33" borderId="10" xfId="54" applyFont="1" applyFill="1" applyBorder="1" applyAlignment="1">
      <alignment horizontal="center" vertical="center" wrapText="1"/>
      <protection/>
    </xf>
    <xf numFmtId="0" fontId="54" fillId="33" borderId="10" xfId="54" applyFont="1" applyFill="1" applyBorder="1" applyAlignment="1">
      <alignment vertical="center" wrapText="1"/>
      <protection/>
    </xf>
    <xf numFmtId="0" fontId="12" fillId="35" borderId="10" xfId="54" applyFont="1" applyFill="1" applyBorder="1" applyAlignment="1">
      <alignment horizontal="left" vertical="center" wrapText="1"/>
      <protection/>
    </xf>
    <xf numFmtId="166" fontId="12" fillId="35" borderId="10" xfId="54" applyNumberFormat="1" applyFont="1" applyFill="1" applyBorder="1" applyAlignment="1">
      <alignment horizontal="center" vertical="center" wrapText="1"/>
      <protection/>
    </xf>
    <xf numFmtId="0" fontId="11" fillId="33" borderId="10" xfId="54" applyFont="1" applyFill="1" applyBorder="1" applyAlignment="1">
      <alignment horizontal="center" vertical="center" wrapText="1"/>
      <protection/>
    </xf>
    <xf numFmtId="0" fontId="23" fillId="34" borderId="13" xfId="54" applyFont="1" applyFill="1" applyBorder="1" applyAlignment="1">
      <alignment horizontal="left" vertical="center" wrapText="1"/>
      <protection/>
    </xf>
    <xf numFmtId="0" fontId="23" fillId="34" borderId="14" xfId="54" applyFont="1" applyFill="1" applyBorder="1" applyAlignment="1">
      <alignment horizontal="left" vertical="center" wrapText="1"/>
      <protection/>
    </xf>
    <xf numFmtId="165" fontId="22" fillId="34" borderId="13" xfId="54" applyNumberFormat="1" applyFont="1" applyFill="1" applyBorder="1" applyAlignment="1">
      <alignment horizontal="center" vertical="center" wrapText="1"/>
      <protection/>
    </xf>
    <xf numFmtId="165" fontId="22" fillId="34" borderId="14" xfId="54" applyNumberFormat="1" applyFont="1" applyFill="1" applyBorder="1" applyAlignment="1">
      <alignment horizontal="center" vertical="center" wrapText="1"/>
      <protection/>
    </xf>
    <xf numFmtId="0" fontId="12" fillId="34" borderId="13" xfId="54" applyFont="1" applyFill="1" applyBorder="1" applyAlignment="1">
      <alignment horizontal="left" vertical="center" wrapText="1"/>
      <protection/>
    </xf>
    <xf numFmtId="0" fontId="12" fillId="34" borderId="14" xfId="54" applyFont="1" applyFill="1" applyBorder="1" applyAlignment="1">
      <alignment horizontal="left" vertical="center" wrapText="1"/>
      <protection/>
    </xf>
    <xf numFmtId="0" fontId="14" fillId="35" borderId="10" xfId="54" applyFont="1" applyFill="1" applyBorder="1" applyAlignment="1">
      <alignment horizontal="center" vertical="center" wrapText="1"/>
      <protection/>
    </xf>
    <xf numFmtId="166" fontId="50" fillId="35" borderId="10" xfId="54" applyNumberFormat="1" applyFont="1" applyFill="1" applyBorder="1" applyAlignment="1">
      <alignment horizontal="right" vertical="center" wrapText="1"/>
      <protection/>
    </xf>
    <xf numFmtId="4" fontId="50" fillId="35" borderId="10" xfId="54" applyNumberFormat="1" applyFont="1" applyFill="1" applyBorder="1" applyAlignment="1">
      <alignment horizontal="right" vertical="center" wrapText="1"/>
      <protection/>
    </xf>
    <xf numFmtId="0" fontId="11" fillId="33" borderId="26" xfId="54" applyFont="1" applyFill="1" applyBorder="1" applyAlignment="1">
      <alignment horizontal="center" vertical="center" wrapText="1"/>
      <protection/>
    </xf>
    <xf numFmtId="0" fontId="11" fillId="33" borderId="0" xfId="54" applyFont="1" applyFill="1" applyBorder="1" applyAlignment="1">
      <alignment vertical="center" wrapText="1"/>
      <protection/>
    </xf>
    <xf numFmtId="0" fontId="11" fillId="33" borderId="0" xfId="54" applyFont="1" applyFill="1" applyBorder="1" applyAlignment="1">
      <alignment horizontal="left" vertical="center" wrapText="1"/>
      <protection/>
    </xf>
    <xf numFmtId="0" fontId="12" fillId="0" borderId="0" xfId="54" applyFont="1" applyBorder="1" applyAlignment="1">
      <alignment horizontal="right" wrapText="1"/>
      <protection/>
    </xf>
    <xf numFmtId="0" fontId="16" fillId="0" borderId="0" xfId="54" applyNumberFormat="1" applyFont="1" applyFill="1" applyBorder="1" applyAlignment="1" applyProtection="1">
      <alignment horizontal="center" wrapText="1"/>
      <protection locked="0"/>
    </xf>
    <xf numFmtId="0" fontId="14" fillId="0" borderId="10" xfId="54" applyFont="1" applyFill="1" applyBorder="1" applyAlignment="1">
      <alignment horizontal="center" vertical="center" wrapText="1"/>
      <protection/>
    </xf>
    <xf numFmtId="0" fontId="11" fillId="35" borderId="10" xfId="54" applyFont="1" applyFill="1" applyBorder="1" applyAlignment="1">
      <alignment horizontal="left" vertical="top" wrapText="1"/>
      <protection/>
    </xf>
    <xf numFmtId="0" fontId="11" fillId="35" borderId="20" xfId="54" applyFont="1" applyFill="1" applyBorder="1" applyAlignment="1">
      <alignment horizontal="left" vertical="top" wrapText="1"/>
      <protection/>
    </xf>
    <xf numFmtId="0" fontId="11" fillId="35" borderId="21" xfId="54" applyFont="1" applyFill="1" applyBorder="1" applyAlignment="1">
      <alignment horizontal="left" vertical="top" wrapText="1"/>
      <protection/>
    </xf>
    <xf numFmtId="0" fontId="11" fillId="35" borderId="22" xfId="54" applyFont="1" applyFill="1" applyBorder="1" applyAlignment="1">
      <alignment horizontal="left" vertical="top" wrapText="1"/>
      <protection/>
    </xf>
    <xf numFmtId="0" fontId="11" fillId="34" borderId="10" xfId="54" applyFont="1" applyFill="1" applyBorder="1" applyAlignment="1">
      <alignment horizontal="center" vertical="top"/>
      <protection/>
    </xf>
    <xf numFmtId="0" fontId="11" fillId="34" borderId="10" xfId="54" applyFont="1" applyFill="1" applyBorder="1" applyAlignment="1">
      <alignment vertical="top" wrapText="1"/>
      <protection/>
    </xf>
    <xf numFmtId="49" fontId="11" fillId="34" borderId="10" xfId="54" applyNumberFormat="1" applyFont="1" applyFill="1" applyBorder="1" applyAlignment="1">
      <alignment horizontal="center" vertical="top"/>
      <protection/>
    </xf>
    <xf numFmtId="0" fontId="11" fillId="34" borderId="10" xfId="54" applyFont="1" applyFill="1" applyBorder="1" applyAlignment="1">
      <alignment horizontal="left" vertical="top" wrapText="1"/>
      <protection/>
    </xf>
    <xf numFmtId="0" fontId="14" fillId="34" borderId="10" xfId="54" applyFont="1" applyFill="1" applyBorder="1" applyAlignment="1">
      <alignment vertical="top" wrapText="1"/>
      <protection/>
    </xf>
    <xf numFmtId="0" fontId="7" fillId="0" borderId="0" xfId="54" applyFont="1" applyFill="1" applyBorder="1" applyAlignment="1">
      <alignment horizontal="left" wrapText="1"/>
      <protection/>
    </xf>
    <xf numFmtId="0" fontId="8" fillId="33" borderId="0" xfId="54" applyFont="1" applyFill="1" applyBorder="1" applyAlignment="1">
      <alignment horizontal="right" vertical="top"/>
      <protection/>
    </xf>
    <xf numFmtId="0" fontId="7" fillId="33" borderId="0" xfId="54" applyFont="1" applyFill="1" applyBorder="1" applyAlignment="1">
      <alignment horizontal="left" wrapText="1"/>
      <protection/>
    </xf>
    <xf numFmtId="0" fontId="14" fillId="0" borderId="10" xfId="54" applyFont="1" applyBorder="1" applyAlignment="1">
      <alignment horizontal="center" vertical="center"/>
      <protection/>
    </xf>
    <xf numFmtId="0" fontId="15" fillId="33" borderId="0" xfId="54" applyFont="1" applyFill="1" applyBorder="1" applyAlignment="1">
      <alignment horizontal="center" vertical="center"/>
      <protection/>
    </xf>
    <xf numFmtId="0" fontId="16" fillId="33" borderId="10" xfId="54" applyFont="1" applyFill="1" applyBorder="1" applyAlignment="1">
      <alignment horizontal="center" vertical="center"/>
      <protection/>
    </xf>
    <xf numFmtId="0" fontId="16" fillId="33" borderId="10" xfId="54" applyFont="1" applyFill="1" applyBorder="1" applyAlignment="1">
      <alignment horizontal="center" vertical="center" wrapText="1"/>
      <protection/>
    </xf>
    <xf numFmtId="0" fontId="16" fillId="33" borderId="10" xfId="0" applyFont="1" applyFill="1" applyBorder="1" applyAlignment="1">
      <alignment horizontal="center" vertical="center" wrapText="1"/>
    </xf>
    <xf numFmtId="0" fontId="19" fillId="0" borderId="10" xfId="54" applyFont="1" applyBorder="1" applyAlignment="1">
      <alignment horizontal="center" vertical="center"/>
      <protection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3" xfId="54"/>
    <cellStyle name="Normalny 4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9900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Q37"/>
  <sheetViews>
    <sheetView showGridLines="0" tabSelected="1" zoomScalePageLayoutView="0" workbookViewId="0" topLeftCell="A1">
      <selection activeCell="M11" sqref="M11:Q11"/>
    </sheetView>
  </sheetViews>
  <sheetFormatPr defaultColWidth="9.33203125" defaultRowHeight="11.25"/>
  <cols>
    <col min="1" max="1" width="7.33203125" style="65" customWidth="1"/>
    <col min="2" max="2" width="6.66015625" style="65" customWidth="1"/>
    <col min="3" max="3" width="9.83203125" style="65" customWidth="1"/>
    <col min="4" max="4" width="5" style="65" customWidth="1"/>
    <col min="5" max="5" width="4.33203125" style="65" customWidth="1"/>
    <col min="6" max="6" width="21" style="65" customWidth="1"/>
    <col min="7" max="7" width="9.33203125" style="65" customWidth="1"/>
    <col min="8" max="8" width="9.66015625" style="65" customWidth="1"/>
    <col min="9" max="9" width="12.16015625" style="65" customWidth="1"/>
    <col min="10" max="10" width="8.16015625" style="65" customWidth="1"/>
    <col min="11" max="11" width="19.16015625" style="65" customWidth="1"/>
    <col min="12" max="12" width="20.5" style="65" customWidth="1"/>
    <col min="13" max="13" width="5.66015625" style="65" customWidth="1"/>
    <col min="14" max="14" width="9" style="65" customWidth="1"/>
    <col min="15" max="15" width="2.66015625" style="65" customWidth="1"/>
    <col min="16" max="16" width="4.66015625" style="65" customWidth="1"/>
    <col min="17" max="17" width="0.65625" style="65" customWidth="1"/>
    <col min="18" max="16384" width="9.33203125" style="65" customWidth="1"/>
  </cols>
  <sheetData>
    <row r="1" spans="1:17" ht="36.7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150" t="s">
        <v>321</v>
      </c>
      <c r="L1" s="150"/>
      <c r="M1" s="150"/>
      <c r="N1" s="150"/>
      <c r="O1" s="150"/>
      <c r="P1" s="150"/>
      <c r="Q1" s="67"/>
    </row>
    <row r="2" spans="1:17" ht="16.5" customHeight="1">
      <c r="A2" s="151" t="s">
        <v>0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67"/>
    </row>
    <row r="3" spans="1:17" ht="13.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9" t="s">
        <v>1</v>
      </c>
      <c r="O3" s="142"/>
      <c r="P3" s="142"/>
      <c r="Q3" s="67"/>
    </row>
    <row r="4" spans="1:17" ht="6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7"/>
    </row>
    <row r="5" spans="1:17" ht="34.5" customHeight="1">
      <c r="A5" s="66"/>
      <c r="B5" s="70" t="s">
        <v>2</v>
      </c>
      <c r="C5" s="70" t="s">
        <v>3</v>
      </c>
      <c r="D5" s="141" t="s">
        <v>4</v>
      </c>
      <c r="E5" s="141"/>
      <c r="F5" s="141" t="s">
        <v>5</v>
      </c>
      <c r="G5" s="141"/>
      <c r="H5" s="141"/>
      <c r="I5" s="141" t="s">
        <v>282</v>
      </c>
      <c r="J5" s="141"/>
      <c r="K5" s="70" t="s">
        <v>283</v>
      </c>
      <c r="L5" s="70" t="s">
        <v>284</v>
      </c>
      <c r="M5" s="141" t="s">
        <v>285</v>
      </c>
      <c r="N5" s="141"/>
      <c r="O5" s="141"/>
      <c r="P5" s="141"/>
      <c r="Q5" s="141"/>
    </row>
    <row r="6" spans="1:17" ht="11.25" customHeight="1">
      <c r="A6" s="66"/>
      <c r="B6" s="71" t="s">
        <v>6</v>
      </c>
      <c r="C6" s="71" t="s">
        <v>7</v>
      </c>
      <c r="D6" s="146" t="s">
        <v>8</v>
      </c>
      <c r="E6" s="146"/>
      <c r="F6" s="146" t="s">
        <v>9</v>
      </c>
      <c r="G6" s="146"/>
      <c r="H6" s="146"/>
      <c r="I6" s="146" t="s">
        <v>10</v>
      </c>
      <c r="J6" s="146"/>
      <c r="K6" s="71" t="s">
        <v>261</v>
      </c>
      <c r="L6" s="71" t="s">
        <v>262</v>
      </c>
      <c r="M6" s="146" t="s">
        <v>263</v>
      </c>
      <c r="N6" s="146"/>
      <c r="O6" s="146"/>
      <c r="P6" s="146"/>
      <c r="Q6" s="146"/>
    </row>
    <row r="7" spans="1:17" ht="18.75" customHeight="1">
      <c r="A7" s="66"/>
      <c r="B7" s="147" t="s">
        <v>11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9"/>
    </row>
    <row r="8" spans="1:17" ht="28.5" customHeight="1">
      <c r="A8" s="66"/>
      <c r="B8" s="91" t="s">
        <v>20</v>
      </c>
      <c r="C8" s="92"/>
      <c r="D8" s="145"/>
      <c r="E8" s="145"/>
      <c r="F8" s="143" t="s">
        <v>21</v>
      </c>
      <c r="G8" s="143"/>
      <c r="H8" s="143"/>
      <c r="I8" s="144" t="s">
        <v>301</v>
      </c>
      <c r="J8" s="144"/>
      <c r="K8" s="93" t="s">
        <v>13</v>
      </c>
      <c r="L8" s="93" t="s">
        <v>302</v>
      </c>
      <c r="M8" s="144" t="s">
        <v>303</v>
      </c>
      <c r="N8" s="144"/>
      <c r="O8" s="144"/>
      <c r="P8" s="144"/>
      <c r="Q8" s="144"/>
    </row>
    <row r="9" spans="1:17" ht="44.25" customHeight="1">
      <c r="A9" s="66"/>
      <c r="B9" s="94"/>
      <c r="C9" s="92"/>
      <c r="D9" s="145"/>
      <c r="E9" s="145"/>
      <c r="F9" s="143" t="s">
        <v>12</v>
      </c>
      <c r="G9" s="143"/>
      <c r="H9" s="143"/>
      <c r="I9" s="144" t="s">
        <v>304</v>
      </c>
      <c r="J9" s="144"/>
      <c r="K9" s="93" t="s">
        <v>13</v>
      </c>
      <c r="L9" s="93" t="s">
        <v>302</v>
      </c>
      <c r="M9" s="144" t="s">
        <v>305</v>
      </c>
      <c r="N9" s="144"/>
      <c r="O9" s="144"/>
      <c r="P9" s="144"/>
      <c r="Q9" s="144"/>
    </row>
    <row r="10" spans="1:17" ht="30" customHeight="1">
      <c r="A10" s="66"/>
      <c r="B10" s="92"/>
      <c r="C10" s="91" t="s">
        <v>22</v>
      </c>
      <c r="D10" s="145"/>
      <c r="E10" s="145"/>
      <c r="F10" s="143" t="s">
        <v>23</v>
      </c>
      <c r="G10" s="143"/>
      <c r="H10" s="143"/>
      <c r="I10" s="144" t="s">
        <v>301</v>
      </c>
      <c r="J10" s="144"/>
      <c r="K10" s="93" t="s">
        <v>13</v>
      </c>
      <c r="L10" s="93" t="s">
        <v>302</v>
      </c>
      <c r="M10" s="144" t="s">
        <v>303</v>
      </c>
      <c r="N10" s="144"/>
      <c r="O10" s="144"/>
      <c r="P10" s="144"/>
      <c r="Q10" s="144"/>
    </row>
    <row r="11" spans="1:17" ht="51.75" customHeight="1">
      <c r="A11" s="66"/>
      <c r="B11" s="92"/>
      <c r="C11" s="94"/>
      <c r="D11" s="145"/>
      <c r="E11" s="145"/>
      <c r="F11" s="143" t="s">
        <v>12</v>
      </c>
      <c r="G11" s="143"/>
      <c r="H11" s="143"/>
      <c r="I11" s="144" t="s">
        <v>304</v>
      </c>
      <c r="J11" s="144"/>
      <c r="K11" s="93" t="s">
        <v>13</v>
      </c>
      <c r="L11" s="93" t="s">
        <v>302</v>
      </c>
      <c r="M11" s="144" t="s">
        <v>305</v>
      </c>
      <c r="N11" s="144"/>
      <c r="O11" s="144"/>
      <c r="P11" s="144"/>
      <c r="Q11" s="144"/>
    </row>
    <row r="12" spans="1:17" ht="39.75" customHeight="1">
      <c r="A12" s="66"/>
      <c r="B12" s="92"/>
      <c r="C12" s="92"/>
      <c r="D12" s="152" t="s">
        <v>26</v>
      </c>
      <c r="E12" s="152"/>
      <c r="F12" s="143" t="s">
        <v>27</v>
      </c>
      <c r="G12" s="143"/>
      <c r="H12" s="143"/>
      <c r="I12" s="144" t="s">
        <v>304</v>
      </c>
      <c r="J12" s="144"/>
      <c r="K12" s="93" t="s">
        <v>13</v>
      </c>
      <c r="L12" s="93" t="s">
        <v>302</v>
      </c>
      <c r="M12" s="144" t="s">
        <v>305</v>
      </c>
      <c r="N12" s="144"/>
      <c r="O12" s="144"/>
      <c r="P12" s="144"/>
      <c r="Q12" s="144"/>
    </row>
    <row r="13" spans="1:17" ht="17.25" customHeight="1">
      <c r="A13" s="66"/>
      <c r="B13" s="91" t="s">
        <v>33</v>
      </c>
      <c r="C13" s="92"/>
      <c r="D13" s="145"/>
      <c r="E13" s="145"/>
      <c r="F13" s="143" t="s">
        <v>34</v>
      </c>
      <c r="G13" s="143"/>
      <c r="H13" s="143"/>
      <c r="I13" s="144" t="s">
        <v>229</v>
      </c>
      <c r="J13" s="144"/>
      <c r="K13" s="93" t="s">
        <v>286</v>
      </c>
      <c r="L13" s="93" t="s">
        <v>13</v>
      </c>
      <c r="M13" s="144" t="s">
        <v>287</v>
      </c>
      <c r="N13" s="144"/>
      <c r="O13" s="144"/>
      <c r="P13" s="144"/>
      <c r="Q13" s="144"/>
    </row>
    <row r="14" spans="1:17" ht="39.75" customHeight="1">
      <c r="A14" s="66"/>
      <c r="B14" s="94"/>
      <c r="C14" s="92"/>
      <c r="D14" s="145"/>
      <c r="E14" s="145"/>
      <c r="F14" s="143" t="s">
        <v>12</v>
      </c>
      <c r="G14" s="143"/>
      <c r="H14" s="143"/>
      <c r="I14" s="144" t="s">
        <v>19</v>
      </c>
      <c r="J14" s="144"/>
      <c r="K14" s="93" t="s">
        <v>286</v>
      </c>
      <c r="L14" s="93" t="s">
        <v>13</v>
      </c>
      <c r="M14" s="144" t="s">
        <v>288</v>
      </c>
      <c r="N14" s="144"/>
      <c r="O14" s="144"/>
      <c r="P14" s="144"/>
      <c r="Q14" s="144"/>
    </row>
    <row r="15" spans="1:17" ht="15.75" customHeight="1">
      <c r="A15" s="66"/>
      <c r="B15" s="92"/>
      <c r="C15" s="91" t="s">
        <v>65</v>
      </c>
      <c r="D15" s="145"/>
      <c r="E15" s="145"/>
      <c r="F15" s="143" t="s">
        <v>18</v>
      </c>
      <c r="G15" s="143"/>
      <c r="H15" s="143"/>
      <c r="I15" s="144" t="s">
        <v>19</v>
      </c>
      <c r="J15" s="144"/>
      <c r="K15" s="93" t="s">
        <v>286</v>
      </c>
      <c r="L15" s="93" t="s">
        <v>13</v>
      </c>
      <c r="M15" s="144" t="s">
        <v>288</v>
      </c>
      <c r="N15" s="144"/>
      <c r="O15" s="144"/>
      <c r="P15" s="144"/>
      <c r="Q15" s="144"/>
    </row>
    <row r="16" spans="1:17" ht="43.5" customHeight="1">
      <c r="A16" s="66"/>
      <c r="B16" s="92"/>
      <c r="C16" s="94"/>
      <c r="D16" s="145"/>
      <c r="E16" s="145"/>
      <c r="F16" s="143" t="s">
        <v>12</v>
      </c>
      <c r="G16" s="143"/>
      <c r="H16" s="143"/>
      <c r="I16" s="144" t="s">
        <v>19</v>
      </c>
      <c r="J16" s="144"/>
      <c r="K16" s="93" t="s">
        <v>286</v>
      </c>
      <c r="L16" s="93" t="s">
        <v>13</v>
      </c>
      <c r="M16" s="144" t="s">
        <v>288</v>
      </c>
      <c r="N16" s="144"/>
      <c r="O16" s="144"/>
      <c r="P16" s="144"/>
      <c r="Q16" s="144"/>
    </row>
    <row r="17" spans="1:17" ht="48.75" customHeight="1">
      <c r="A17" s="66"/>
      <c r="B17" s="92"/>
      <c r="C17" s="92"/>
      <c r="D17" s="152" t="s">
        <v>26</v>
      </c>
      <c r="E17" s="152"/>
      <c r="F17" s="143" t="s">
        <v>27</v>
      </c>
      <c r="G17" s="143"/>
      <c r="H17" s="143"/>
      <c r="I17" s="144" t="s">
        <v>230</v>
      </c>
      <c r="J17" s="144"/>
      <c r="K17" s="93" t="s">
        <v>289</v>
      </c>
      <c r="L17" s="93" t="s">
        <v>13</v>
      </c>
      <c r="M17" s="144" t="s">
        <v>290</v>
      </c>
      <c r="N17" s="144"/>
      <c r="O17" s="144"/>
      <c r="P17" s="144"/>
      <c r="Q17" s="144"/>
    </row>
    <row r="18" spans="1:17" ht="57" customHeight="1">
      <c r="A18" s="66"/>
      <c r="B18" s="92"/>
      <c r="C18" s="92"/>
      <c r="D18" s="152" t="s">
        <v>30</v>
      </c>
      <c r="E18" s="152"/>
      <c r="F18" s="143" t="s">
        <v>27</v>
      </c>
      <c r="G18" s="143"/>
      <c r="H18" s="143"/>
      <c r="I18" s="144" t="s">
        <v>231</v>
      </c>
      <c r="J18" s="144"/>
      <c r="K18" s="93" t="s">
        <v>291</v>
      </c>
      <c r="L18" s="93" t="s">
        <v>13</v>
      </c>
      <c r="M18" s="144" t="s">
        <v>292</v>
      </c>
      <c r="N18" s="144"/>
      <c r="O18" s="144"/>
      <c r="P18" s="144"/>
      <c r="Q18" s="144"/>
    </row>
    <row r="19" spans="1:17" ht="29.25" customHeight="1">
      <c r="A19" s="66"/>
      <c r="B19" s="155" t="s">
        <v>11</v>
      </c>
      <c r="C19" s="155"/>
      <c r="D19" s="155"/>
      <c r="E19" s="155"/>
      <c r="F19" s="155"/>
      <c r="G19" s="155"/>
      <c r="H19" s="95" t="s">
        <v>39</v>
      </c>
      <c r="I19" s="153" t="s">
        <v>306</v>
      </c>
      <c r="J19" s="153"/>
      <c r="K19" s="96" t="s">
        <v>286</v>
      </c>
      <c r="L19" s="96" t="s">
        <v>302</v>
      </c>
      <c r="M19" s="153" t="s">
        <v>307</v>
      </c>
      <c r="N19" s="153"/>
      <c r="O19" s="153"/>
      <c r="P19" s="153"/>
      <c r="Q19" s="153"/>
    </row>
    <row r="20" spans="1:17" ht="46.5" customHeight="1">
      <c r="A20" s="66"/>
      <c r="B20" s="145"/>
      <c r="C20" s="145"/>
      <c r="D20" s="145"/>
      <c r="E20" s="145"/>
      <c r="F20" s="143" t="s">
        <v>12</v>
      </c>
      <c r="G20" s="143"/>
      <c r="H20" s="143"/>
      <c r="I20" s="144" t="s">
        <v>232</v>
      </c>
      <c r="J20" s="144"/>
      <c r="K20" s="93" t="s">
        <v>286</v>
      </c>
      <c r="L20" s="93" t="s">
        <v>302</v>
      </c>
      <c r="M20" s="144" t="s">
        <v>308</v>
      </c>
      <c r="N20" s="144"/>
      <c r="O20" s="144"/>
      <c r="P20" s="144"/>
      <c r="Q20" s="144"/>
    </row>
    <row r="21" spans="1:17" ht="14.25" customHeight="1">
      <c r="A21" s="66"/>
      <c r="B21" s="154" t="s">
        <v>40</v>
      </c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</row>
    <row r="22" spans="2:17" ht="19.5" customHeight="1">
      <c r="B22" s="91" t="s">
        <v>20</v>
      </c>
      <c r="C22" s="92"/>
      <c r="D22" s="145"/>
      <c r="E22" s="145"/>
      <c r="F22" s="143" t="s">
        <v>21</v>
      </c>
      <c r="G22" s="143"/>
      <c r="H22" s="143"/>
      <c r="I22" s="144" t="s">
        <v>309</v>
      </c>
      <c r="J22" s="144"/>
      <c r="K22" s="93" t="s">
        <v>13</v>
      </c>
      <c r="L22" s="93" t="s">
        <v>310</v>
      </c>
      <c r="M22" s="144" t="s">
        <v>311</v>
      </c>
      <c r="N22" s="144"/>
      <c r="O22" s="144"/>
      <c r="P22" s="144"/>
      <c r="Q22" s="144"/>
    </row>
    <row r="23" spans="2:17" ht="28.5" customHeight="1">
      <c r="B23" s="94"/>
      <c r="C23" s="92"/>
      <c r="D23" s="145"/>
      <c r="E23" s="145"/>
      <c r="F23" s="143" t="s">
        <v>12</v>
      </c>
      <c r="G23" s="143"/>
      <c r="H23" s="143"/>
      <c r="I23" s="144" t="s">
        <v>312</v>
      </c>
      <c r="J23" s="144"/>
      <c r="K23" s="93" t="s">
        <v>13</v>
      </c>
      <c r="L23" s="93" t="s">
        <v>310</v>
      </c>
      <c r="M23" s="144" t="s">
        <v>313</v>
      </c>
      <c r="N23" s="144"/>
      <c r="O23" s="144"/>
      <c r="P23" s="144"/>
      <c r="Q23" s="144"/>
    </row>
    <row r="24" spans="2:17" ht="17.25" customHeight="1">
      <c r="B24" s="92"/>
      <c r="C24" s="91" t="s">
        <v>22</v>
      </c>
      <c r="D24" s="145"/>
      <c r="E24" s="145"/>
      <c r="F24" s="143" t="s">
        <v>23</v>
      </c>
      <c r="G24" s="143"/>
      <c r="H24" s="143"/>
      <c r="I24" s="144" t="s">
        <v>309</v>
      </c>
      <c r="J24" s="144"/>
      <c r="K24" s="93" t="s">
        <v>13</v>
      </c>
      <c r="L24" s="93" t="s">
        <v>310</v>
      </c>
      <c r="M24" s="144" t="s">
        <v>311</v>
      </c>
      <c r="N24" s="144"/>
      <c r="O24" s="144"/>
      <c r="P24" s="144"/>
      <c r="Q24" s="144"/>
    </row>
    <row r="25" spans="2:17" ht="43.5" customHeight="1">
      <c r="B25" s="92"/>
      <c r="C25" s="94"/>
      <c r="D25" s="145"/>
      <c r="E25" s="145"/>
      <c r="F25" s="143" t="s">
        <v>12</v>
      </c>
      <c r="G25" s="143"/>
      <c r="H25" s="143"/>
      <c r="I25" s="144" t="s">
        <v>312</v>
      </c>
      <c r="J25" s="144"/>
      <c r="K25" s="93" t="s">
        <v>13</v>
      </c>
      <c r="L25" s="93" t="s">
        <v>310</v>
      </c>
      <c r="M25" s="144" t="s">
        <v>313</v>
      </c>
      <c r="N25" s="144"/>
      <c r="O25" s="144"/>
      <c r="P25" s="144"/>
      <c r="Q25" s="144"/>
    </row>
    <row r="26" spans="2:17" ht="27.75" customHeight="1">
      <c r="B26" s="92"/>
      <c r="C26" s="92"/>
      <c r="D26" s="152" t="s">
        <v>41</v>
      </c>
      <c r="E26" s="152"/>
      <c r="F26" s="143" t="s">
        <v>42</v>
      </c>
      <c r="G26" s="143"/>
      <c r="H26" s="143"/>
      <c r="I26" s="144" t="s">
        <v>312</v>
      </c>
      <c r="J26" s="144"/>
      <c r="K26" s="93" t="s">
        <v>13</v>
      </c>
      <c r="L26" s="93" t="s">
        <v>310</v>
      </c>
      <c r="M26" s="144" t="s">
        <v>313</v>
      </c>
      <c r="N26" s="144"/>
      <c r="O26" s="144"/>
      <c r="P26" s="144"/>
      <c r="Q26" s="144"/>
    </row>
    <row r="27" spans="2:17" ht="15">
      <c r="B27" s="91" t="s">
        <v>33</v>
      </c>
      <c r="C27" s="92"/>
      <c r="D27" s="145"/>
      <c r="E27" s="145"/>
      <c r="F27" s="143" t="s">
        <v>34</v>
      </c>
      <c r="G27" s="143"/>
      <c r="H27" s="143"/>
      <c r="I27" s="144" t="s">
        <v>233</v>
      </c>
      <c r="J27" s="144"/>
      <c r="K27" s="93" t="s">
        <v>293</v>
      </c>
      <c r="L27" s="93" t="s">
        <v>13</v>
      </c>
      <c r="M27" s="144" t="s">
        <v>294</v>
      </c>
      <c r="N27" s="144"/>
      <c r="O27" s="144"/>
      <c r="P27" s="144"/>
      <c r="Q27" s="144"/>
    </row>
    <row r="28" spans="2:17" ht="39" customHeight="1">
      <c r="B28" s="94"/>
      <c r="C28" s="92"/>
      <c r="D28" s="145"/>
      <c r="E28" s="145"/>
      <c r="F28" s="143" t="s">
        <v>12</v>
      </c>
      <c r="G28" s="143"/>
      <c r="H28" s="143"/>
      <c r="I28" s="144" t="s">
        <v>233</v>
      </c>
      <c r="J28" s="144"/>
      <c r="K28" s="93" t="s">
        <v>293</v>
      </c>
      <c r="L28" s="93" t="s">
        <v>13</v>
      </c>
      <c r="M28" s="144" t="s">
        <v>294</v>
      </c>
      <c r="N28" s="144"/>
      <c r="O28" s="144"/>
      <c r="P28" s="144"/>
      <c r="Q28" s="144"/>
    </row>
    <row r="29" spans="2:17" ht="28.5" customHeight="1">
      <c r="B29" s="92"/>
      <c r="C29" s="91" t="s">
        <v>65</v>
      </c>
      <c r="D29" s="145"/>
      <c r="E29" s="145"/>
      <c r="F29" s="143" t="s">
        <v>18</v>
      </c>
      <c r="G29" s="143"/>
      <c r="H29" s="143"/>
      <c r="I29" s="144" t="s">
        <v>233</v>
      </c>
      <c r="J29" s="144"/>
      <c r="K29" s="93" t="s">
        <v>293</v>
      </c>
      <c r="L29" s="93" t="s">
        <v>13</v>
      </c>
      <c r="M29" s="144" t="s">
        <v>294</v>
      </c>
      <c r="N29" s="144"/>
      <c r="O29" s="144"/>
      <c r="P29" s="144"/>
      <c r="Q29" s="144"/>
    </row>
    <row r="30" spans="2:17" ht="33" customHeight="1">
      <c r="B30" s="92"/>
      <c r="C30" s="94"/>
      <c r="D30" s="145"/>
      <c r="E30" s="145"/>
      <c r="F30" s="143" t="s">
        <v>12</v>
      </c>
      <c r="G30" s="143"/>
      <c r="H30" s="143"/>
      <c r="I30" s="144" t="s">
        <v>233</v>
      </c>
      <c r="J30" s="144"/>
      <c r="K30" s="93" t="s">
        <v>293</v>
      </c>
      <c r="L30" s="93" t="s">
        <v>13</v>
      </c>
      <c r="M30" s="144" t="s">
        <v>294</v>
      </c>
      <c r="N30" s="144"/>
      <c r="O30" s="144"/>
      <c r="P30" s="144"/>
      <c r="Q30" s="144"/>
    </row>
    <row r="31" spans="2:17" ht="57.75" customHeight="1">
      <c r="B31" s="92"/>
      <c r="C31" s="92"/>
      <c r="D31" s="152" t="s">
        <v>41</v>
      </c>
      <c r="E31" s="152"/>
      <c r="F31" s="143" t="s">
        <v>42</v>
      </c>
      <c r="G31" s="143"/>
      <c r="H31" s="143"/>
      <c r="I31" s="144" t="s">
        <v>234</v>
      </c>
      <c r="J31" s="144"/>
      <c r="K31" s="93" t="s">
        <v>295</v>
      </c>
      <c r="L31" s="93" t="s">
        <v>13</v>
      </c>
      <c r="M31" s="144" t="s">
        <v>296</v>
      </c>
      <c r="N31" s="144"/>
      <c r="O31" s="144"/>
      <c r="P31" s="144"/>
      <c r="Q31" s="144"/>
    </row>
    <row r="32" spans="2:17" ht="60.75" customHeight="1">
      <c r="B32" s="92"/>
      <c r="C32" s="92"/>
      <c r="D32" s="152" t="s">
        <v>235</v>
      </c>
      <c r="E32" s="152"/>
      <c r="F32" s="143" t="s">
        <v>42</v>
      </c>
      <c r="G32" s="143"/>
      <c r="H32" s="143"/>
      <c r="I32" s="144" t="s">
        <v>236</v>
      </c>
      <c r="J32" s="144"/>
      <c r="K32" s="93" t="s">
        <v>297</v>
      </c>
      <c r="L32" s="93" t="s">
        <v>13</v>
      </c>
      <c r="M32" s="144" t="s">
        <v>298</v>
      </c>
      <c r="N32" s="144"/>
      <c r="O32" s="144"/>
      <c r="P32" s="144"/>
      <c r="Q32" s="144"/>
    </row>
    <row r="33" spans="2:17" ht="12.75">
      <c r="B33" s="155" t="s">
        <v>40</v>
      </c>
      <c r="C33" s="155"/>
      <c r="D33" s="155"/>
      <c r="E33" s="155"/>
      <c r="F33" s="155"/>
      <c r="G33" s="155"/>
      <c r="H33" s="95" t="s">
        <v>39</v>
      </c>
      <c r="I33" s="153" t="s">
        <v>237</v>
      </c>
      <c r="J33" s="153"/>
      <c r="K33" s="96" t="s">
        <v>293</v>
      </c>
      <c r="L33" s="96" t="s">
        <v>310</v>
      </c>
      <c r="M33" s="153" t="s">
        <v>314</v>
      </c>
      <c r="N33" s="153"/>
      <c r="O33" s="153"/>
      <c r="P33" s="153"/>
      <c r="Q33" s="153"/>
    </row>
    <row r="34" spans="2:17" ht="36" customHeight="1">
      <c r="B34" s="145"/>
      <c r="C34" s="145"/>
      <c r="D34" s="145"/>
      <c r="E34" s="145"/>
      <c r="F34" s="143" t="s">
        <v>12</v>
      </c>
      <c r="G34" s="143"/>
      <c r="H34" s="143"/>
      <c r="I34" s="144" t="s">
        <v>238</v>
      </c>
      <c r="J34" s="144"/>
      <c r="K34" s="93" t="s">
        <v>293</v>
      </c>
      <c r="L34" s="93" t="s">
        <v>310</v>
      </c>
      <c r="M34" s="144" t="s">
        <v>315</v>
      </c>
      <c r="N34" s="144"/>
      <c r="O34" s="144"/>
      <c r="P34" s="144"/>
      <c r="Q34" s="144"/>
    </row>
    <row r="35" spans="2:17" ht="12.75">
      <c r="B35" s="154" t="s">
        <v>43</v>
      </c>
      <c r="C35" s="154"/>
      <c r="D35" s="154"/>
      <c r="E35" s="154"/>
      <c r="F35" s="154"/>
      <c r="G35" s="154"/>
      <c r="H35" s="154"/>
      <c r="I35" s="153" t="s">
        <v>316</v>
      </c>
      <c r="J35" s="153"/>
      <c r="K35" s="96" t="s">
        <v>299</v>
      </c>
      <c r="L35" s="96" t="s">
        <v>317</v>
      </c>
      <c r="M35" s="153" t="s">
        <v>318</v>
      </c>
      <c r="N35" s="153"/>
      <c r="O35" s="153"/>
      <c r="P35" s="153"/>
      <c r="Q35" s="153"/>
    </row>
    <row r="36" spans="2:17" ht="42.75" customHeight="1">
      <c r="B36" s="154"/>
      <c r="C36" s="154"/>
      <c r="D36" s="154"/>
      <c r="E36" s="154"/>
      <c r="F36" s="156" t="s">
        <v>12</v>
      </c>
      <c r="G36" s="156"/>
      <c r="H36" s="156"/>
      <c r="I36" s="157" t="s">
        <v>239</v>
      </c>
      <c r="J36" s="157"/>
      <c r="K36" s="97" t="s">
        <v>299</v>
      </c>
      <c r="L36" s="97" t="s">
        <v>317</v>
      </c>
      <c r="M36" s="157" t="s">
        <v>319</v>
      </c>
      <c r="N36" s="157"/>
      <c r="O36" s="157"/>
      <c r="P36" s="157"/>
      <c r="Q36" s="157"/>
    </row>
    <row r="37" spans="2:17" ht="12.75">
      <c r="B37" s="158" t="s">
        <v>44</v>
      </c>
      <c r="C37" s="158"/>
      <c r="D37" s="158"/>
      <c r="E37" s="158"/>
      <c r="F37" s="158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</row>
  </sheetData>
  <sheetProtection/>
  <mergeCells count="124">
    <mergeCell ref="B36:E36"/>
    <mergeCell ref="F36:H36"/>
    <mergeCell ref="I36:J36"/>
    <mergeCell ref="M36:Q36"/>
    <mergeCell ref="B37:F37"/>
    <mergeCell ref="G37:Q37"/>
    <mergeCell ref="B21:Q21"/>
    <mergeCell ref="D32:E32"/>
    <mergeCell ref="F32:H32"/>
    <mergeCell ref="B33:G33"/>
    <mergeCell ref="I32:J32"/>
    <mergeCell ref="M32:Q32"/>
    <mergeCell ref="I33:J33"/>
    <mergeCell ref="M33:Q33"/>
    <mergeCell ref="B34:E34"/>
    <mergeCell ref="I34:J34"/>
    <mergeCell ref="M34:Q34"/>
    <mergeCell ref="I35:J35"/>
    <mergeCell ref="M35:Q35"/>
    <mergeCell ref="F34:H34"/>
    <mergeCell ref="B35:H35"/>
    <mergeCell ref="D30:E30"/>
    <mergeCell ref="F30:H30"/>
    <mergeCell ref="I30:J30"/>
    <mergeCell ref="M30:Q30"/>
    <mergeCell ref="D31:E31"/>
    <mergeCell ref="F31:H31"/>
    <mergeCell ref="I31:J31"/>
    <mergeCell ref="M31:Q31"/>
    <mergeCell ref="D28:E28"/>
    <mergeCell ref="F28:H28"/>
    <mergeCell ref="I28:J28"/>
    <mergeCell ref="M28:Q28"/>
    <mergeCell ref="D29:E29"/>
    <mergeCell ref="F29:H29"/>
    <mergeCell ref="I29:J29"/>
    <mergeCell ref="M29:Q29"/>
    <mergeCell ref="D25:E25"/>
    <mergeCell ref="D26:E26"/>
    <mergeCell ref="F26:H26"/>
    <mergeCell ref="I26:J26"/>
    <mergeCell ref="M26:Q26"/>
    <mergeCell ref="D27:E27"/>
    <mergeCell ref="F27:H27"/>
    <mergeCell ref="I27:J27"/>
    <mergeCell ref="M27:Q27"/>
    <mergeCell ref="D22:E22"/>
    <mergeCell ref="F22:H22"/>
    <mergeCell ref="D23:E23"/>
    <mergeCell ref="D24:E24"/>
    <mergeCell ref="F24:H24"/>
    <mergeCell ref="D13:E13"/>
    <mergeCell ref="F13:H13"/>
    <mergeCell ref="D14:E14"/>
    <mergeCell ref="D15:E15"/>
    <mergeCell ref="F15:H15"/>
    <mergeCell ref="M22:Q22"/>
    <mergeCell ref="I24:J24"/>
    <mergeCell ref="M24:Q24"/>
    <mergeCell ref="M25:Q25"/>
    <mergeCell ref="I23:J23"/>
    <mergeCell ref="M23:Q23"/>
    <mergeCell ref="F20:H20"/>
    <mergeCell ref="M18:Q18"/>
    <mergeCell ref="I18:J18"/>
    <mergeCell ref="D18:E18"/>
    <mergeCell ref="I19:J19"/>
    <mergeCell ref="M19:Q19"/>
    <mergeCell ref="B19:G19"/>
    <mergeCell ref="B20:E20"/>
    <mergeCell ref="M14:Q14"/>
    <mergeCell ref="M16:Q16"/>
    <mergeCell ref="D17:E17"/>
    <mergeCell ref="F17:H17"/>
    <mergeCell ref="M17:Q17"/>
    <mergeCell ref="M15:Q15"/>
    <mergeCell ref="I15:J15"/>
    <mergeCell ref="D11:E11"/>
    <mergeCell ref="M13:Q13"/>
    <mergeCell ref="M20:Q20"/>
    <mergeCell ref="I20:J20"/>
    <mergeCell ref="M11:Q11"/>
    <mergeCell ref="I16:J16"/>
    <mergeCell ref="I17:J17"/>
    <mergeCell ref="D12:E12"/>
    <mergeCell ref="F14:H14"/>
    <mergeCell ref="I14:J14"/>
    <mergeCell ref="I9:J9"/>
    <mergeCell ref="F8:H8"/>
    <mergeCell ref="F10:H10"/>
    <mergeCell ref="F11:H11"/>
    <mergeCell ref="I12:J12"/>
    <mergeCell ref="I13:J13"/>
    <mergeCell ref="F12:H12"/>
    <mergeCell ref="I11:J11"/>
    <mergeCell ref="M9:Q9"/>
    <mergeCell ref="I10:J10"/>
    <mergeCell ref="M12:Q12"/>
    <mergeCell ref="M8:Q8"/>
    <mergeCell ref="D8:E8"/>
    <mergeCell ref="D9:E9"/>
    <mergeCell ref="F9:H9"/>
    <mergeCell ref="M10:Q10"/>
    <mergeCell ref="I8:J8"/>
    <mergeCell ref="D10:E10"/>
    <mergeCell ref="M6:Q6"/>
    <mergeCell ref="F6:H6"/>
    <mergeCell ref="B7:Q7"/>
    <mergeCell ref="K1:P1"/>
    <mergeCell ref="A2:P2"/>
    <mergeCell ref="D5:E5"/>
    <mergeCell ref="M5:Q5"/>
    <mergeCell ref="D6:E6"/>
    <mergeCell ref="I5:J5"/>
    <mergeCell ref="F5:H5"/>
    <mergeCell ref="O3:P3"/>
    <mergeCell ref="F25:H25"/>
    <mergeCell ref="I25:J25"/>
    <mergeCell ref="F18:H18"/>
    <mergeCell ref="D16:E16"/>
    <mergeCell ref="F16:H16"/>
    <mergeCell ref="F23:H23"/>
    <mergeCell ref="I22:J22"/>
    <mergeCell ref="I6:J6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Y62"/>
  <sheetViews>
    <sheetView zoomScale="154" zoomScaleNormal="154" zoomScalePageLayoutView="0" workbookViewId="0" topLeftCell="A1">
      <selection activeCell="M3" sqref="M3"/>
    </sheetView>
  </sheetViews>
  <sheetFormatPr defaultColWidth="9.33203125" defaultRowHeight="11.25"/>
  <cols>
    <col min="1" max="1" width="4.33203125" style="1" customWidth="1"/>
    <col min="2" max="2" width="6" style="1" customWidth="1"/>
    <col min="3" max="3" width="9" style="1" customWidth="1"/>
    <col min="4" max="4" width="0.4921875" style="1" customWidth="1"/>
    <col min="5" max="5" width="3.5" style="1" customWidth="1"/>
    <col min="6" max="6" width="5.83203125" style="1" customWidth="1"/>
    <col min="7" max="7" width="11.16015625" style="1" customWidth="1"/>
    <col min="8" max="8" width="10.66015625" style="1" customWidth="1"/>
    <col min="9" max="9" width="11.16015625" style="1" customWidth="1"/>
    <col min="10" max="10" width="10.16015625" style="1" customWidth="1"/>
    <col min="11" max="11" width="10.66015625" style="1" customWidth="1"/>
    <col min="12" max="12" width="8.66015625" style="1" customWidth="1"/>
    <col min="13" max="13" width="9.83203125" style="1" customWidth="1"/>
    <col min="14" max="14" width="8" style="1" customWidth="1"/>
    <col min="15" max="15" width="7.5" style="1" customWidth="1"/>
    <col min="16" max="16" width="9.66015625" style="1" customWidth="1"/>
    <col min="17" max="17" width="11.16015625" style="1" customWidth="1"/>
    <col min="18" max="18" width="9.33203125" style="1" customWidth="1"/>
    <col min="19" max="19" width="3.83203125" style="1" customWidth="1"/>
    <col min="20" max="20" width="7.66015625" style="1" customWidth="1"/>
    <col min="21" max="21" width="3.16015625" style="1" customWidth="1"/>
    <col min="22" max="22" width="3.33203125" style="1" customWidth="1"/>
    <col min="23" max="23" width="7" style="1" customWidth="1"/>
    <col min="24" max="24" width="4.16015625" style="1" customWidth="1"/>
    <col min="25" max="25" width="2.5" style="1" customWidth="1"/>
    <col min="26" max="16384" width="9.33203125" style="1" customWidth="1"/>
  </cols>
  <sheetData>
    <row r="1" spans="1:22" ht="7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5" ht="32.2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4"/>
      <c r="L2" s="4"/>
      <c r="M2" s="167" t="s">
        <v>322</v>
      </c>
      <c r="N2" s="167"/>
      <c r="O2" s="167"/>
      <c r="P2" s="167"/>
      <c r="Q2" s="167"/>
      <c r="R2" s="167"/>
      <c r="S2" s="167"/>
      <c r="T2" s="167"/>
      <c r="U2" s="167"/>
      <c r="V2" s="167"/>
      <c r="W2" s="4"/>
      <c r="X2" s="4"/>
      <c r="Y2" s="4"/>
    </row>
    <row r="3" spans="1:22" ht="7.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1"/>
    </row>
    <row r="4" spans="1:22" ht="16.5" customHeight="1">
      <c r="A4" s="168" t="s">
        <v>45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35"/>
      <c r="V4" s="31"/>
    </row>
    <row r="5" spans="1:22" ht="15" customHeight="1">
      <c r="A5" s="31"/>
      <c r="B5" s="80"/>
      <c r="C5" s="36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35"/>
      <c r="V5" s="31"/>
    </row>
    <row r="6" spans="1:22" ht="18.75" customHeight="1">
      <c r="A6" s="165" t="s">
        <v>2</v>
      </c>
      <c r="B6" s="165" t="s">
        <v>3</v>
      </c>
      <c r="C6" s="165" t="s">
        <v>5</v>
      </c>
      <c r="D6" s="165"/>
      <c r="E6" s="165"/>
      <c r="F6" s="165"/>
      <c r="G6" s="165" t="s">
        <v>46</v>
      </c>
      <c r="H6" s="165" t="s">
        <v>47</v>
      </c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</row>
    <row r="7" spans="1:22" ht="12.75">
      <c r="A7" s="165"/>
      <c r="B7" s="165"/>
      <c r="C7" s="165"/>
      <c r="D7" s="165"/>
      <c r="E7" s="165"/>
      <c r="F7" s="165"/>
      <c r="G7" s="165"/>
      <c r="H7" s="165" t="s">
        <v>48</v>
      </c>
      <c r="I7" s="165" t="s">
        <v>49</v>
      </c>
      <c r="J7" s="165"/>
      <c r="K7" s="165"/>
      <c r="L7" s="165"/>
      <c r="M7" s="165"/>
      <c r="N7" s="165"/>
      <c r="O7" s="165"/>
      <c r="P7" s="165"/>
      <c r="Q7" s="165" t="s">
        <v>50</v>
      </c>
      <c r="R7" s="165" t="s">
        <v>49</v>
      </c>
      <c r="S7" s="165"/>
      <c r="T7" s="165"/>
      <c r="U7" s="165"/>
      <c r="V7" s="165"/>
    </row>
    <row r="8" spans="1:22" ht="12.75">
      <c r="A8" s="165"/>
      <c r="B8" s="165"/>
      <c r="C8" s="165"/>
      <c r="D8" s="165"/>
      <c r="E8" s="165"/>
      <c r="F8" s="165"/>
      <c r="G8" s="165"/>
      <c r="H8" s="165"/>
      <c r="I8" s="165" t="s">
        <v>280</v>
      </c>
      <c r="J8" s="165" t="s">
        <v>49</v>
      </c>
      <c r="K8" s="165"/>
      <c r="L8" s="165" t="s">
        <v>51</v>
      </c>
      <c r="M8" s="165" t="s">
        <v>52</v>
      </c>
      <c r="N8" s="165" t="s">
        <v>53</v>
      </c>
      <c r="O8" s="165" t="s">
        <v>54</v>
      </c>
      <c r="P8" s="165" t="s">
        <v>55</v>
      </c>
      <c r="Q8" s="165"/>
      <c r="R8" s="165" t="s">
        <v>56</v>
      </c>
      <c r="S8" s="165" t="s">
        <v>57</v>
      </c>
      <c r="T8" s="165"/>
      <c r="U8" s="165" t="s">
        <v>58</v>
      </c>
      <c r="V8" s="165" t="s">
        <v>59</v>
      </c>
    </row>
    <row r="9" spans="1:22" ht="33">
      <c r="A9" s="165"/>
      <c r="B9" s="165"/>
      <c r="C9" s="165"/>
      <c r="D9" s="165"/>
      <c r="E9" s="165"/>
      <c r="F9" s="165"/>
      <c r="G9" s="165"/>
      <c r="H9" s="165"/>
      <c r="I9" s="165"/>
      <c r="J9" s="64" t="s">
        <v>60</v>
      </c>
      <c r="K9" s="64" t="s">
        <v>281</v>
      </c>
      <c r="L9" s="165"/>
      <c r="M9" s="165"/>
      <c r="N9" s="165"/>
      <c r="O9" s="165"/>
      <c r="P9" s="165"/>
      <c r="Q9" s="165"/>
      <c r="R9" s="165"/>
      <c r="S9" s="165" t="s">
        <v>61</v>
      </c>
      <c r="T9" s="165"/>
      <c r="U9" s="165"/>
      <c r="V9" s="165"/>
    </row>
    <row r="10" spans="1:22" ht="12.75">
      <c r="A10" s="63" t="s">
        <v>6</v>
      </c>
      <c r="B10" s="63" t="s">
        <v>7</v>
      </c>
      <c r="C10" s="166" t="s">
        <v>9</v>
      </c>
      <c r="D10" s="166"/>
      <c r="E10" s="166"/>
      <c r="F10" s="166"/>
      <c r="G10" s="63" t="s">
        <v>10</v>
      </c>
      <c r="H10" s="63" t="s">
        <v>261</v>
      </c>
      <c r="I10" s="63" t="s">
        <v>262</v>
      </c>
      <c r="J10" s="63" t="s">
        <v>263</v>
      </c>
      <c r="K10" s="63" t="s">
        <v>264</v>
      </c>
      <c r="L10" s="63" t="s">
        <v>265</v>
      </c>
      <c r="M10" s="63" t="s">
        <v>266</v>
      </c>
      <c r="N10" s="63" t="s">
        <v>267</v>
      </c>
      <c r="O10" s="63" t="s">
        <v>268</v>
      </c>
      <c r="P10" s="63" t="s">
        <v>269</v>
      </c>
      <c r="Q10" s="63" t="s">
        <v>270</v>
      </c>
      <c r="R10" s="63" t="s">
        <v>271</v>
      </c>
      <c r="S10" s="166" t="s">
        <v>272</v>
      </c>
      <c r="T10" s="166"/>
      <c r="U10" s="63" t="s">
        <v>273</v>
      </c>
      <c r="V10" s="63" t="s">
        <v>274</v>
      </c>
    </row>
    <row r="11" spans="1:22" ht="12.75" customHeight="1">
      <c r="A11" s="160" t="s">
        <v>14</v>
      </c>
      <c r="B11" s="160" t="s">
        <v>240</v>
      </c>
      <c r="C11" s="161" t="s">
        <v>15</v>
      </c>
      <c r="D11" s="161"/>
      <c r="E11" s="161" t="s">
        <v>275</v>
      </c>
      <c r="F11" s="161"/>
      <c r="G11" s="72">
        <v>9712677</v>
      </c>
      <c r="H11" s="72">
        <v>5288470</v>
      </c>
      <c r="I11" s="72">
        <v>4838470</v>
      </c>
      <c r="J11" s="72">
        <v>2041</v>
      </c>
      <c r="K11" s="72">
        <v>4836429</v>
      </c>
      <c r="L11" s="72">
        <v>450000</v>
      </c>
      <c r="M11" s="72">
        <v>0</v>
      </c>
      <c r="N11" s="72">
        <v>0</v>
      </c>
      <c r="O11" s="72">
        <v>0</v>
      </c>
      <c r="P11" s="72">
        <v>0</v>
      </c>
      <c r="Q11" s="72">
        <v>4424207</v>
      </c>
      <c r="R11" s="72">
        <v>4424207</v>
      </c>
      <c r="S11" s="164">
        <v>0</v>
      </c>
      <c r="T11" s="164"/>
      <c r="U11" s="72">
        <v>0</v>
      </c>
      <c r="V11" s="72">
        <v>0</v>
      </c>
    </row>
    <row r="12" spans="1:22" ht="12.75" customHeight="1">
      <c r="A12" s="160"/>
      <c r="B12" s="160"/>
      <c r="C12" s="161"/>
      <c r="D12" s="161"/>
      <c r="E12" s="161" t="s">
        <v>276</v>
      </c>
      <c r="F12" s="161"/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2">
        <v>0</v>
      </c>
      <c r="R12" s="72">
        <v>0</v>
      </c>
      <c r="S12" s="164">
        <v>0</v>
      </c>
      <c r="T12" s="164"/>
      <c r="U12" s="72">
        <v>0</v>
      </c>
      <c r="V12" s="72">
        <v>0</v>
      </c>
    </row>
    <row r="13" spans="1:22" ht="12.75" customHeight="1">
      <c r="A13" s="160"/>
      <c r="B13" s="160"/>
      <c r="C13" s="161"/>
      <c r="D13" s="161"/>
      <c r="E13" s="161" t="s">
        <v>277</v>
      </c>
      <c r="F13" s="161"/>
      <c r="G13" s="72">
        <v>3540</v>
      </c>
      <c r="H13" s="72">
        <v>3540</v>
      </c>
      <c r="I13" s="72">
        <v>3540</v>
      </c>
      <c r="J13" s="72">
        <v>0</v>
      </c>
      <c r="K13" s="72">
        <v>3540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  <c r="Q13" s="72">
        <v>0</v>
      </c>
      <c r="R13" s="72">
        <v>0</v>
      </c>
      <c r="S13" s="164">
        <v>0</v>
      </c>
      <c r="T13" s="164"/>
      <c r="U13" s="72">
        <v>0</v>
      </c>
      <c r="V13" s="72">
        <v>0</v>
      </c>
    </row>
    <row r="14" spans="1:22" ht="12.75" customHeight="1">
      <c r="A14" s="160"/>
      <c r="B14" s="160"/>
      <c r="C14" s="161"/>
      <c r="D14" s="161"/>
      <c r="E14" s="161" t="s">
        <v>278</v>
      </c>
      <c r="F14" s="161"/>
      <c r="G14" s="72">
        <v>9716217</v>
      </c>
      <c r="H14" s="72">
        <v>5292010</v>
      </c>
      <c r="I14" s="72">
        <v>4842010</v>
      </c>
      <c r="J14" s="72">
        <v>2041</v>
      </c>
      <c r="K14" s="72">
        <v>4839969</v>
      </c>
      <c r="L14" s="72">
        <v>450000</v>
      </c>
      <c r="M14" s="72">
        <v>0</v>
      </c>
      <c r="N14" s="72">
        <v>0</v>
      </c>
      <c r="O14" s="72">
        <v>0</v>
      </c>
      <c r="P14" s="72">
        <v>0</v>
      </c>
      <c r="Q14" s="72">
        <v>4424207</v>
      </c>
      <c r="R14" s="72">
        <v>4424207</v>
      </c>
      <c r="S14" s="164">
        <v>0</v>
      </c>
      <c r="T14" s="164"/>
      <c r="U14" s="72">
        <v>0</v>
      </c>
      <c r="V14" s="72">
        <v>0</v>
      </c>
    </row>
    <row r="15" spans="1:22" ht="12.75" customHeight="1">
      <c r="A15" s="160" t="s">
        <v>240</v>
      </c>
      <c r="B15" s="160" t="s">
        <v>16</v>
      </c>
      <c r="C15" s="161" t="s">
        <v>17</v>
      </c>
      <c r="D15" s="161"/>
      <c r="E15" s="161" t="s">
        <v>275</v>
      </c>
      <c r="F15" s="161"/>
      <c r="G15" s="72">
        <v>2992802</v>
      </c>
      <c r="H15" s="72">
        <v>2992802</v>
      </c>
      <c r="I15" s="72">
        <v>2542802</v>
      </c>
      <c r="J15" s="72">
        <v>0</v>
      </c>
      <c r="K15" s="72">
        <v>2542802</v>
      </c>
      <c r="L15" s="72">
        <v>450000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  <c r="S15" s="164">
        <v>0</v>
      </c>
      <c r="T15" s="164"/>
      <c r="U15" s="72">
        <v>0</v>
      </c>
      <c r="V15" s="72">
        <v>0</v>
      </c>
    </row>
    <row r="16" spans="1:22" ht="12.75" customHeight="1">
      <c r="A16" s="160"/>
      <c r="B16" s="160"/>
      <c r="C16" s="161"/>
      <c r="D16" s="161"/>
      <c r="E16" s="161" t="s">
        <v>276</v>
      </c>
      <c r="F16" s="161"/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2">
        <v>0</v>
      </c>
      <c r="R16" s="72">
        <v>0</v>
      </c>
      <c r="S16" s="164">
        <v>0</v>
      </c>
      <c r="T16" s="164"/>
      <c r="U16" s="72">
        <v>0</v>
      </c>
      <c r="V16" s="72">
        <v>0</v>
      </c>
    </row>
    <row r="17" spans="1:22" ht="12.75" customHeight="1">
      <c r="A17" s="160"/>
      <c r="B17" s="160"/>
      <c r="C17" s="161"/>
      <c r="D17" s="161"/>
      <c r="E17" s="161" t="s">
        <v>277</v>
      </c>
      <c r="F17" s="161"/>
      <c r="G17" s="72">
        <v>3540</v>
      </c>
      <c r="H17" s="72">
        <v>3540</v>
      </c>
      <c r="I17" s="72">
        <v>3540</v>
      </c>
      <c r="J17" s="72">
        <v>0</v>
      </c>
      <c r="K17" s="72">
        <v>3540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2">
        <v>0</v>
      </c>
      <c r="R17" s="72">
        <v>0</v>
      </c>
      <c r="S17" s="164">
        <v>0</v>
      </c>
      <c r="T17" s="164"/>
      <c r="U17" s="72">
        <v>0</v>
      </c>
      <c r="V17" s="72">
        <v>0</v>
      </c>
    </row>
    <row r="18" spans="1:22" ht="12.75" customHeight="1">
      <c r="A18" s="160"/>
      <c r="B18" s="160"/>
      <c r="C18" s="161"/>
      <c r="D18" s="161"/>
      <c r="E18" s="161" t="s">
        <v>278</v>
      </c>
      <c r="F18" s="161"/>
      <c r="G18" s="72">
        <v>2996342</v>
      </c>
      <c r="H18" s="72">
        <v>2996342</v>
      </c>
      <c r="I18" s="72">
        <v>2546342</v>
      </c>
      <c r="J18" s="72">
        <v>0</v>
      </c>
      <c r="K18" s="72">
        <v>2546342</v>
      </c>
      <c r="L18" s="72">
        <v>450000</v>
      </c>
      <c r="M18" s="72">
        <v>0</v>
      </c>
      <c r="N18" s="72">
        <v>0</v>
      </c>
      <c r="O18" s="72">
        <v>0</v>
      </c>
      <c r="P18" s="72">
        <v>0</v>
      </c>
      <c r="Q18" s="72">
        <v>0</v>
      </c>
      <c r="R18" s="72">
        <v>0</v>
      </c>
      <c r="S18" s="164">
        <v>0</v>
      </c>
      <c r="T18" s="164"/>
      <c r="U18" s="72">
        <v>0</v>
      </c>
      <c r="V18" s="72">
        <v>0</v>
      </c>
    </row>
    <row r="19" spans="1:22" ht="12.75" customHeight="1">
      <c r="A19" s="160" t="s">
        <v>20</v>
      </c>
      <c r="B19" s="160" t="s">
        <v>240</v>
      </c>
      <c r="C19" s="161" t="s">
        <v>21</v>
      </c>
      <c r="D19" s="161"/>
      <c r="E19" s="161" t="s">
        <v>275</v>
      </c>
      <c r="F19" s="161"/>
      <c r="G19" s="72">
        <v>24051774</v>
      </c>
      <c r="H19" s="72">
        <v>294583</v>
      </c>
      <c r="I19" s="72">
        <v>263500</v>
      </c>
      <c r="J19" s="72">
        <v>58856</v>
      </c>
      <c r="K19" s="72">
        <v>204644</v>
      </c>
      <c r="L19" s="72">
        <v>0</v>
      </c>
      <c r="M19" s="72">
        <v>0</v>
      </c>
      <c r="N19" s="72">
        <v>31083</v>
      </c>
      <c r="O19" s="72">
        <v>0</v>
      </c>
      <c r="P19" s="72">
        <v>0</v>
      </c>
      <c r="Q19" s="72">
        <v>23757191</v>
      </c>
      <c r="R19" s="72">
        <v>23757191</v>
      </c>
      <c r="S19" s="164">
        <v>4218481</v>
      </c>
      <c r="T19" s="164"/>
      <c r="U19" s="72">
        <v>0</v>
      </c>
      <c r="V19" s="72">
        <v>0</v>
      </c>
    </row>
    <row r="20" spans="1:22" ht="12.75" customHeight="1">
      <c r="A20" s="160"/>
      <c r="B20" s="160"/>
      <c r="C20" s="161"/>
      <c r="D20" s="161"/>
      <c r="E20" s="161" t="s">
        <v>276</v>
      </c>
      <c r="F20" s="161"/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72">
        <v>0</v>
      </c>
      <c r="S20" s="164">
        <v>0</v>
      </c>
      <c r="T20" s="164"/>
      <c r="U20" s="72">
        <v>0</v>
      </c>
      <c r="V20" s="72">
        <v>0</v>
      </c>
    </row>
    <row r="21" spans="1:22" ht="12.75" customHeight="1">
      <c r="A21" s="160"/>
      <c r="B21" s="160"/>
      <c r="C21" s="161"/>
      <c r="D21" s="161"/>
      <c r="E21" s="161" t="s">
        <v>277</v>
      </c>
      <c r="F21" s="161"/>
      <c r="G21" s="72">
        <v>4038967.1</v>
      </c>
      <c r="H21" s="72">
        <v>38941.1</v>
      </c>
      <c r="I21" s="72">
        <v>38688</v>
      </c>
      <c r="J21" s="72">
        <v>0</v>
      </c>
      <c r="K21" s="72">
        <v>38688</v>
      </c>
      <c r="L21" s="72">
        <v>0</v>
      </c>
      <c r="M21" s="72">
        <v>0</v>
      </c>
      <c r="N21" s="72">
        <v>253.1</v>
      </c>
      <c r="O21" s="72">
        <v>0</v>
      </c>
      <c r="P21" s="72">
        <v>0</v>
      </c>
      <c r="Q21" s="72">
        <v>4000026</v>
      </c>
      <c r="R21" s="72">
        <v>4000026</v>
      </c>
      <c r="S21" s="164">
        <v>1665434</v>
      </c>
      <c r="T21" s="164"/>
      <c r="U21" s="72">
        <v>0</v>
      </c>
      <c r="V21" s="72">
        <v>0</v>
      </c>
    </row>
    <row r="22" spans="1:22" ht="12.75" customHeight="1">
      <c r="A22" s="160"/>
      <c r="B22" s="160"/>
      <c r="C22" s="161"/>
      <c r="D22" s="161"/>
      <c r="E22" s="161" t="s">
        <v>278</v>
      </c>
      <c r="F22" s="161"/>
      <c r="G22" s="72">
        <v>28090741.1</v>
      </c>
      <c r="H22" s="72">
        <v>333524.1</v>
      </c>
      <c r="I22" s="72">
        <v>302188</v>
      </c>
      <c r="J22" s="72">
        <v>58856</v>
      </c>
      <c r="K22" s="72">
        <v>243332</v>
      </c>
      <c r="L22" s="72">
        <v>0</v>
      </c>
      <c r="M22" s="72">
        <v>0</v>
      </c>
      <c r="N22" s="72">
        <v>31336.1</v>
      </c>
      <c r="O22" s="72">
        <v>0</v>
      </c>
      <c r="P22" s="72">
        <v>0</v>
      </c>
      <c r="Q22" s="72">
        <v>27757217</v>
      </c>
      <c r="R22" s="72">
        <v>27757217</v>
      </c>
      <c r="S22" s="164">
        <v>5883915</v>
      </c>
      <c r="T22" s="164"/>
      <c r="U22" s="72">
        <v>0</v>
      </c>
      <c r="V22" s="72">
        <v>0</v>
      </c>
    </row>
    <row r="23" spans="1:22" ht="12.75" customHeight="1">
      <c r="A23" s="160" t="s">
        <v>240</v>
      </c>
      <c r="B23" s="160" t="s">
        <v>22</v>
      </c>
      <c r="C23" s="161" t="s">
        <v>23</v>
      </c>
      <c r="D23" s="161"/>
      <c r="E23" s="161" t="s">
        <v>275</v>
      </c>
      <c r="F23" s="161"/>
      <c r="G23" s="72">
        <v>24051774</v>
      </c>
      <c r="H23" s="72">
        <v>294583</v>
      </c>
      <c r="I23" s="72">
        <v>263500</v>
      </c>
      <c r="J23" s="72">
        <v>58856</v>
      </c>
      <c r="K23" s="72">
        <v>204644</v>
      </c>
      <c r="L23" s="72">
        <v>0</v>
      </c>
      <c r="M23" s="72">
        <v>0</v>
      </c>
      <c r="N23" s="72">
        <v>31083</v>
      </c>
      <c r="O23" s="72">
        <v>0</v>
      </c>
      <c r="P23" s="72">
        <v>0</v>
      </c>
      <c r="Q23" s="72">
        <v>23757191</v>
      </c>
      <c r="R23" s="72">
        <v>23757191</v>
      </c>
      <c r="S23" s="164">
        <v>4218481</v>
      </c>
      <c r="T23" s="164"/>
      <c r="U23" s="72">
        <v>0</v>
      </c>
      <c r="V23" s="72">
        <v>0</v>
      </c>
    </row>
    <row r="24" spans="1:22" ht="12.75" customHeight="1">
      <c r="A24" s="160"/>
      <c r="B24" s="160"/>
      <c r="C24" s="161"/>
      <c r="D24" s="161"/>
      <c r="E24" s="161" t="s">
        <v>276</v>
      </c>
      <c r="F24" s="161"/>
      <c r="G24" s="72">
        <v>0</v>
      </c>
      <c r="H24" s="72">
        <v>0</v>
      </c>
      <c r="I24" s="72">
        <v>0</v>
      </c>
      <c r="J24" s="72">
        <v>0</v>
      </c>
      <c r="K24" s="72">
        <v>0</v>
      </c>
      <c r="L24" s="72">
        <v>0</v>
      </c>
      <c r="M24" s="72">
        <v>0</v>
      </c>
      <c r="N24" s="72">
        <v>0</v>
      </c>
      <c r="O24" s="72">
        <v>0</v>
      </c>
      <c r="P24" s="72">
        <v>0</v>
      </c>
      <c r="Q24" s="72">
        <v>0</v>
      </c>
      <c r="R24" s="72">
        <v>0</v>
      </c>
      <c r="S24" s="164">
        <v>0</v>
      </c>
      <c r="T24" s="164"/>
      <c r="U24" s="72">
        <v>0</v>
      </c>
      <c r="V24" s="72">
        <v>0</v>
      </c>
    </row>
    <row r="25" spans="1:22" ht="12.75" customHeight="1">
      <c r="A25" s="160"/>
      <c r="B25" s="160"/>
      <c r="C25" s="161"/>
      <c r="D25" s="161"/>
      <c r="E25" s="161" t="s">
        <v>277</v>
      </c>
      <c r="F25" s="161"/>
      <c r="G25" s="72">
        <v>4038967.1</v>
      </c>
      <c r="H25" s="72">
        <v>38941.1</v>
      </c>
      <c r="I25" s="72">
        <v>38688</v>
      </c>
      <c r="J25" s="72">
        <v>0</v>
      </c>
      <c r="K25" s="72">
        <v>38688</v>
      </c>
      <c r="L25" s="72">
        <v>0</v>
      </c>
      <c r="M25" s="72">
        <v>0</v>
      </c>
      <c r="N25" s="72">
        <v>253.1</v>
      </c>
      <c r="O25" s="72">
        <v>0</v>
      </c>
      <c r="P25" s="72">
        <v>0</v>
      </c>
      <c r="Q25" s="72">
        <v>4000026</v>
      </c>
      <c r="R25" s="72">
        <v>4000026</v>
      </c>
      <c r="S25" s="164">
        <v>1665434</v>
      </c>
      <c r="T25" s="164"/>
      <c r="U25" s="72">
        <v>0</v>
      </c>
      <c r="V25" s="72">
        <v>0</v>
      </c>
    </row>
    <row r="26" spans="1:22" ht="12.75" customHeight="1">
      <c r="A26" s="160"/>
      <c r="B26" s="160"/>
      <c r="C26" s="161"/>
      <c r="D26" s="161"/>
      <c r="E26" s="161" t="s">
        <v>278</v>
      </c>
      <c r="F26" s="161"/>
      <c r="G26" s="72">
        <v>28090741.1</v>
      </c>
      <c r="H26" s="72">
        <v>333524.1</v>
      </c>
      <c r="I26" s="72">
        <v>302188</v>
      </c>
      <c r="J26" s="72">
        <v>58856</v>
      </c>
      <c r="K26" s="72">
        <v>243332</v>
      </c>
      <c r="L26" s="72">
        <v>0</v>
      </c>
      <c r="M26" s="72">
        <v>0</v>
      </c>
      <c r="N26" s="72">
        <v>31336.1</v>
      </c>
      <c r="O26" s="72">
        <v>0</v>
      </c>
      <c r="P26" s="72">
        <v>0</v>
      </c>
      <c r="Q26" s="72">
        <v>27757217</v>
      </c>
      <c r="R26" s="72">
        <v>27757217</v>
      </c>
      <c r="S26" s="164">
        <v>5883915</v>
      </c>
      <c r="T26" s="164"/>
      <c r="U26" s="72">
        <v>0</v>
      </c>
      <c r="V26" s="72">
        <v>0</v>
      </c>
    </row>
    <row r="27" spans="1:22" ht="12.75" customHeight="1">
      <c r="A27" s="160" t="s">
        <v>28</v>
      </c>
      <c r="B27" s="160" t="s">
        <v>240</v>
      </c>
      <c r="C27" s="161" t="s">
        <v>29</v>
      </c>
      <c r="D27" s="161"/>
      <c r="E27" s="161" t="s">
        <v>275</v>
      </c>
      <c r="F27" s="161"/>
      <c r="G27" s="72">
        <v>5725826</v>
      </c>
      <c r="H27" s="72">
        <v>5725826</v>
      </c>
      <c r="I27" s="72">
        <v>5531226</v>
      </c>
      <c r="J27" s="72">
        <v>5048053</v>
      </c>
      <c r="K27" s="72">
        <v>483173</v>
      </c>
      <c r="L27" s="72">
        <v>0</v>
      </c>
      <c r="M27" s="72">
        <v>194600</v>
      </c>
      <c r="N27" s="72">
        <v>0</v>
      </c>
      <c r="O27" s="72">
        <v>0</v>
      </c>
      <c r="P27" s="72">
        <v>0</v>
      </c>
      <c r="Q27" s="72">
        <v>0</v>
      </c>
      <c r="R27" s="72">
        <v>0</v>
      </c>
      <c r="S27" s="164">
        <v>0</v>
      </c>
      <c r="T27" s="164"/>
      <c r="U27" s="72">
        <v>0</v>
      </c>
      <c r="V27" s="72">
        <v>0</v>
      </c>
    </row>
    <row r="28" spans="1:22" ht="12.75" customHeight="1">
      <c r="A28" s="160"/>
      <c r="B28" s="160"/>
      <c r="C28" s="161"/>
      <c r="D28" s="161"/>
      <c r="E28" s="161" t="s">
        <v>276</v>
      </c>
      <c r="F28" s="161"/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  <c r="Q28" s="72">
        <v>0</v>
      </c>
      <c r="R28" s="72">
        <v>0</v>
      </c>
      <c r="S28" s="164">
        <v>0</v>
      </c>
      <c r="T28" s="164"/>
      <c r="U28" s="72">
        <v>0</v>
      </c>
      <c r="V28" s="72">
        <v>0</v>
      </c>
    </row>
    <row r="29" spans="1:22" ht="12.75" customHeight="1">
      <c r="A29" s="160"/>
      <c r="B29" s="160"/>
      <c r="C29" s="161"/>
      <c r="D29" s="161"/>
      <c r="E29" s="161" t="s">
        <v>277</v>
      </c>
      <c r="F29" s="161"/>
      <c r="G29" s="72">
        <v>60000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72">
        <v>0</v>
      </c>
      <c r="Q29" s="72">
        <v>60000</v>
      </c>
      <c r="R29" s="72">
        <v>60000</v>
      </c>
      <c r="S29" s="164">
        <v>0</v>
      </c>
      <c r="T29" s="164"/>
      <c r="U29" s="72">
        <v>0</v>
      </c>
      <c r="V29" s="72">
        <v>0</v>
      </c>
    </row>
    <row r="30" spans="1:22" ht="12.75" customHeight="1">
      <c r="A30" s="160"/>
      <c r="B30" s="160"/>
      <c r="C30" s="161"/>
      <c r="D30" s="161"/>
      <c r="E30" s="161" t="s">
        <v>278</v>
      </c>
      <c r="F30" s="161"/>
      <c r="G30" s="72">
        <v>5785826</v>
      </c>
      <c r="H30" s="72">
        <v>5725826</v>
      </c>
      <c r="I30" s="72">
        <v>5531226</v>
      </c>
      <c r="J30" s="72">
        <v>5048053</v>
      </c>
      <c r="K30" s="72">
        <v>483173</v>
      </c>
      <c r="L30" s="72">
        <v>0</v>
      </c>
      <c r="M30" s="72">
        <v>194600</v>
      </c>
      <c r="N30" s="72">
        <v>0</v>
      </c>
      <c r="O30" s="72">
        <v>0</v>
      </c>
      <c r="P30" s="72">
        <v>0</v>
      </c>
      <c r="Q30" s="72">
        <v>60000</v>
      </c>
      <c r="R30" s="72">
        <v>60000</v>
      </c>
      <c r="S30" s="164">
        <v>0</v>
      </c>
      <c r="T30" s="164"/>
      <c r="U30" s="72">
        <v>0</v>
      </c>
      <c r="V30" s="72">
        <v>0</v>
      </c>
    </row>
    <row r="31" spans="1:22" ht="12.75" customHeight="1">
      <c r="A31" s="160" t="s">
        <v>240</v>
      </c>
      <c r="B31" s="160" t="s">
        <v>62</v>
      </c>
      <c r="C31" s="161" t="s">
        <v>63</v>
      </c>
      <c r="D31" s="161"/>
      <c r="E31" s="161" t="s">
        <v>275</v>
      </c>
      <c r="F31" s="161"/>
      <c r="G31" s="72">
        <v>5000</v>
      </c>
      <c r="H31" s="72">
        <v>5000</v>
      </c>
      <c r="I31" s="72">
        <v>5000</v>
      </c>
      <c r="J31" s="72">
        <v>0</v>
      </c>
      <c r="K31" s="72">
        <v>5000</v>
      </c>
      <c r="L31" s="72">
        <v>0</v>
      </c>
      <c r="M31" s="72">
        <v>0</v>
      </c>
      <c r="N31" s="72">
        <v>0</v>
      </c>
      <c r="O31" s="72">
        <v>0</v>
      </c>
      <c r="P31" s="72">
        <v>0</v>
      </c>
      <c r="Q31" s="72">
        <v>0</v>
      </c>
      <c r="R31" s="72">
        <v>0</v>
      </c>
      <c r="S31" s="164">
        <v>0</v>
      </c>
      <c r="T31" s="164"/>
      <c r="U31" s="72">
        <v>0</v>
      </c>
      <c r="V31" s="72">
        <v>0</v>
      </c>
    </row>
    <row r="32" spans="1:22" ht="12.75" customHeight="1">
      <c r="A32" s="160"/>
      <c r="B32" s="160"/>
      <c r="C32" s="161"/>
      <c r="D32" s="161"/>
      <c r="E32" s="161" t="s">
        <v>276</v>
      </c>
      <c r="F32" s="161"/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  <c r="P32" s="72">
        <v>0</v>
      </c>
      <c r="Q32" s="72">
        <v>0</v>
      </c>
      <c r="R32" s="72">
        <v>0</v>
      </c>
      <c r="S32" s="164">
        <v>0</v>
      </c>
      <c r="T32" s="164"/>
      <c r="U32" s="72">
        <v>0</v>
      </c>
      <c r="V32" s="72">
        <v>0</v>
      </c>
    </row>
    <row r="33" spans="1:22" ht="12.75" customHeight="1">
      <c r="A33" s="160"/>
      <c r="B33" s="160"/>
      <c r="C33" s="161"/>
      <c r="D33" s="161"/>
      <c r="E33" s="161" t="s">
        <v>277</v>
      </c>
      <c r="F33" s="161"/>
      <c r="G33" s="72">
        <v>60000</v>
      </c>
      <c r="H33" s="72">
        <v>0</v>
      </c>
      <c r="I33" s="72">
        <v>0</v>
      </c>
      <c r="J33" s="72">
        <v>0</v>
      </c>
      <c r="K33" s="72">
        <v>0</v>
      </c>
      <c r="L33" s="72">
        <v>0</v>
      </c>
      <c r="M33" s="72">
        <v>0</v>
      </c>
      <c r="N33" s="72">
        <v>0</v>
      </c>
      <c r="O33" s="72">
        <v>0</v>
      </c>
      <c r="P33" s="72">
        <v>0</v>
      </c>
      <c r="Q33" s="72">
        <v>60000</v>
      </c>
      <c r="R33" s="72">
        <v>60000</v>
      </c>
      <c r="S33" s="164">
        <v>0</v>
      </c>
      <c r="T33" s="164"/>
      <c r="U33" s="72">
        <v>0</v>
      </c>
      <c r="V33" s="72">
        <v>0</v>
      </c>
    </row>
    <row r="34" spans="1:22" ht="12.75" customHeight="1">
      <c r="A34" s="160"/>
      <c r="B34" s="160"/>
      <c r="C34" s="161"/>
      <c r="D34" s="161"/>
      <c r="E34" s="161" t="s">
        <v>278</v>
      </c>
      <c r="F34" s="161"/>
      <c r="G34" s="72">
        <v>65000</v>
      </c>
      <c r="H34" s="72">
        <v>5000</v>
      </c>
      <c r="I34" s="72">
        <v>5000</v>
      </c>
      <c r="J34" s="72">
        <v>0</v>
      </c>
      <c r="K34" s="72">
        <v>5000</v>
      </c>
      <c r="L34" s="72">
        <v>0</v>
      </c>
      <c r="M34" s="72">
        <v>0</v>
      </c>
      <c r="N34" s="72">
        <v>0</v>
      </c>
      <c r="O34" s="72">
        <v>0</v>
      </c>
      <c r="P34" s="72">
        <v>0</v>
      </c>
      <c r="Q34" s="72">
        <v>60000</v>
      </c>
      <c r="R34" s="72">
        <v>60000</v>
      </c>
      <c r="S34" s="164">
        <v>0</v>
      </c>
      <c r="T34" s="164"/>
      <c r="U34" s="72">
        <v>0</v>
      </c>
      <c r="V34" s="72">
        <v>0</v>
      </c>
    </row>
    <row r="35" spans="1:22" ht="12.75" customHeight="1">
      <c r="A35" s="160" t="s">
        <v>31</v>
      </c>
      <c r="B35" s="160" t="s">
        <v>240</v>
      </c>
      <c r="C35" s="161" t="s">
        <v>32</v>
      </c>
      <c r="D35" s="161"/>
      <c r="E35" s="161" t="s">
        <v>275</v>
      </c>
      <c r="F35" s="161"/>
      <c r="G35" s="72">
        <v>2056455</v>
      </c>
      <c r="H35" s="72">
        <v>72000</v>
      </c>
      <c r="I35" s="72">
        <v>72000</v>
      </c>
      <c r="J35" s="72">
        <v>2000</v>
      </c>
      <c r="K35" s="72">
        <v>70000</v>
      </c>
      <c r="L35" s="72">
        <v>0</v>
      </c>
      <c r="M35" s="72">
        <v>0</v>
      </c>
      <c r="N35" s="72">
        <v>0</v>
      </c>
      <c r="O35" s="72">
        <v>0</v>
      </c>
      <c r="P35" s="72">
        <v>0</v>
      </c>
      <c r="Q35" s="72">
        <v>1984455</v>
      </c>
      <c r="R35" s="72">
        <v>1984455</v>
      </c>
      <c r="S35" s="164">
        <v>0</v>
      </c>
      <c r="T35" s="164"/>
      <c r="U35" s="72">
        <v>0</v>
      </c>
      <c r="V35" s="72">
        <v>0</v>
      </c>
    </row>
    <row r="36" spans="1:22" ht="12.75" customHeight="1">
      <c r="A36" s="160"/>
      <c r="B36" s="160"/>
      <c r="C36" s="161"/>
      <c r="D36" s="161"/>
      <c r="E36" s="161" t="s">
        <v>276</v>
      </c>
      <c r="F36" s="161"/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72">
        <v>0</v>
      </c>
      <c r="O36" s="72">
        <v>0</v>
      </c>
      <c r="P36" s="72">
        <v>0</v>
      </c>
      <c r="Q36" s="72">
        <v>0</v>
      </c>
      <c r="R36" s="72">
        <v>0</v>
      </c>
      <c r="S36" s="164">
        <v>0</v>
      </c>
      <c r="T36" s="164"/>
      <c r="U36" s="72">
        <v>0</v>
      </c>
      <c r="V36" s="72">
        <v>0</v>
      </c>
    </row>
    <row r="37" spans="1:22" ht="12.75" customHeight="1">
      <c r="A37" s="160"/>
      <c r="B37" s="160"/>
      <c r="C37" s="161"/>
      <c r="D37" s="161"/>
      <c r="E37" s="161" t="s">
        <v>277</v>
      </c>
      <c r="F37" s="161"/>
      <c r="G37" s="72">
        <v>1168281.09</v>
      </c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  <c r="P37" s="72">
        <v>0</v>
      </c>
      <c r="Q37" s="72">
        <v>1168281.09</v>
      </c>
      <c r="R37" s="72">
        <v>1168281.09</v>
      </c>
      <c r="S37" s="164">
        <v>0</v>
      </c>
      <c r="T37" s="164"/>
      <c r="U37" s="72">
        <v>0</v>
      </c>
      <c r="V37" s="72">
        <v>0</v>
      </c>
    </row>
    <row r="38" spans="1:22" ht="12.75" customHeight="1">
      <c r="A38" s="160"/>
      <c r="B38" s="160"/>
      <c r="C38" s="161"/>
      <c r="D38" s="161"/>
      <c r="E38" s="161" t="s">
        <v>278</v>
      </c>
      <c r="F38" s="161"/>
      <c r="G38" s="72">
        <v>3224736.09</v>
      </c>
      <c r="H38" s="72">
        <v>72000</v>
      </c>
      <c r="I38" s="72">
        <v>72000</v>
      </c>
      <c r="J38" s="72">
        <v>2000</v>
      </c>
      <c r="K38" s="72">
        <v>70000</v>
      </c>
      <c r="L38" s="72">
        <v>0</v>
      </c>
      <c r="M38" s="72">
        <v>0</v>
      </c>
      <c r="N38" s="72">
        <v>0</v>
      </c>
      <c r="O38" s="72">
        <v>0</v>
      </c>
      <c r="P38" s="72">
        <v>0</v>
      </c>
      <c r="Q38" s="72">
        <v>3152736.09</v>
      </c>
      <c r="R38" s="72">
        <v>3152736.09</v>
      </c>
      <c r="S38" s="164">
        <v>0</v>
      </c>
      <c r="T38" s="164"/>
      <c r="U38" s="72">
        <v>0</v>
      </c>
      <c r="V38" s="72">
        <v>0</v>
      </c>
    </row>
    <row r="39" spans="1:22" ht="12.75" customHeight="1">
      <c r="A39" s="160" t="s">
        <v>240</v>
      </c>
      <c r="B39" s="160" t="s">
        <v>64</v>
      </c>
      <c r="C39" s="161" t="s">
        <v>18</v>
      </c>
      <c r="D39" s="161"/>
      <c r="E39" s="161" t="s">
        <v>275</v>
      </c>
      <c r="F39" s="161"/>
      <c r="G39" s="72">
        <v>2001455</v>
      </c>
      <c r="H39" s="72">
        <v>17000</v>
      </c>
      <c r="I39" s="72">
        <v>17000</v>
      </c>
      <c r="J39" s="72">
        <v>2000</v>
      </c>
      <c r="K39" s="72">
        <v>15000</v>
      </c>
      <c r="L39" s="72">
        <v>0</v>
      </c>
      <c r="M39" s="72">
        <v>0</v>
      </c>
      <c r="N39" s="72">
        <v>0</v>
      </c>
      <c r="O39" s="72">
        <v>0</v>
      </c>
      <c r="P39" s="72">
        <v>0</v>
      </c>
      <c r="Q39" s="72">
        <v>1984455</v>
      </c>
      <c r="R39" s="72">
        <v>1984455</v>
      </c>
      <c r="S39" s="164">
        <v>0</v>
      </c>
      <c r="T39" s="164"/>
      <c r="U39" s="72">
        <v>0</v>
      </c>
      <c r="V39" s="72">
        <v>0</v>
      </c>
    </row>
    <row r="40" spans="1:22" ht="12.75" customHeight="1">
      <c r="A40" s="160"/>
      <c r="B40" s="160"/>
      <c r="C40" s="161"/>
      <c r="D40" s="161"/>
      <c r="E40" s="161" t="s">
        <v>276</v>
      </c>
      <c r="F40" s="161"/>
      <c r="G40" s="72">
        <v>0</v>
      </c>
      <c r="H40" s="72">
        <v>0</v>
      </c>
      <c r="I40" s="72">
        <v>0</v>
      </c>
      <c r="J40" s="72">
        <v>0</v>
      </c>
      <c r="K40" s="72">
        <v>0</v>
      </c>
      <c r="L40" s="72">
        <v>0</v>
      </c>
      <c r="M40" s="72">
        <v>0</v>
      </c>
      <c r="N40" s="72">
        <v>0</v>
      </c>
      <c r="O40" s="72">
        <v>0</v>
      </c>
      <c r="P40" s="72">
        <v>0</v>
      </c>
      <c r="Q40" s="72">
        <v>0</v>
      </c>
      <c r="R40" s="72">
        <v>0</v>
      </c>
      <c r="S40" s="164">
        <v>0</v>
      </c>
      <c r="T40" s="164"/>
      <c r="U40" s="72">
        <v>0</v>
      </c>
      <c r="V40" s="72">
        <v>0</v>
      </c>
    </row>
    <row r="41" spans="1:22" ht="12.75" customHeight="1">
      <c r="A41" s="160"/>
      <c r="B41" s="160"/>
      <c r="C41" s="161"/>
      <c r="D41" s="161"/>
      <c r="E41" s="161" t="s">
        <v>277</v>
      </c>
      <c r="F41" s="161"/>
      <c r="G41" s="72">
        <v>1168281.09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  <c r="N41" s="72">
        <v>0</v>
      </c>
      <c r="O41" s="72">
        <v>0</v>
      </c>
      <c r="P41" s="72">
        <v>0</v>
      </c>
      <c r="Q41" s="72">
        <v>1168281.09</v>
      </c>
      <c r="R41" s="72">
        <v>1168281.09</v>
      </c>
      <c r="S41" s="164">
        <v>0</v>
      </c>
      <c r="T41" s="164"/>
      <c r="U41" s="72">
        <v>0</v>
      </c>
      <c r="V41" s="72">
        <v>0</v>
      </c>
    </row>
    <row r="42" spans="1:22" ht="12.75" customHeight="1">
      <c r="A42" s="160"/>
      <c r="B42" s="160"/>
      <c r="C42" s="161"/>
      <c r="D42" s="161"/>
      <c r="E42" s="161" t="s">
        <v>278</v>
      </c>
      <c r="F42" s="161"/>
      <c r="G42" s="72">
        <v>3169736.09</v>
      </c>
      <c r="H42" s="72">
        <v>17000</v>
      </c>
      <c r="I42" s="72">
        <v>17000</v>
      </c>
      <c r="J42" s="72">
        <v>2000</v>
      </c>
      <c r="K42" s="72">
        <v>15000</v>
      </c>
      <c r="L42" s="72">
        <v>0</v>
      </c>
      <c r="M42" s="72">
        <v>0</v>
      </c>
      <c r="N42" s="72">
        <v>0</v>
      </c>
      <c r="O42" s="72">
        <v>0</v>
      </c>
      <c r="P42" s="72">
        <v>0</v>
      </c>
      <c r="Q42" s="72">
        <v>3152736.09</v>
      </c>
      <c r="R42" s="72">
        <v>3152736.09</v>
      </c>
      <c r="S42" s="164">
        <v>0</v>
      </c>
      <c r="T42" s="164"/>
      <c r="U42" s="72">
        <v>0</v>
      </c>
      <c r="V42" s="72">
        <v>0</v>
      </c>
    </row>
    <row r="43" spans="1:22" ht="12.75" customHeight="1">
      <c r="A43" s="160" t="s">
        <v>33</v>
      </c>
      <c r="B43" s="160" t="s">
        <v>240</v>
      </c>
      <c r="C43" s="161" t="s">
        <v>34</v>
      </c>
      <c r="D43" s="161"/>
      <c r="E43" s="161" t="s">
        <v>275</v>
      </c>
      <c r="F43" s="161"/>
      <c r="G43" s="72">
        <v>4770421</v>
      </c>
      <c r="H43" s="72">
        <v>4594421</v>
      </c>
      <c r="I43" s="72">
        <v>4037773</v>
      </c>
      <c r="J43" s="72">
        <v>3323493</v>
      </c>
      <c r="K43" s="72">
        <v>714280</v>
      </c>
      <c r="L43" s="72">
        <v>538648</v>
      </c>
      <c r="M43" s="72">
        <v>3000</v>
      </c>
      <c r="N43" s="72">
        <v>15000</v>
      </c>
      <c r="O43" s="72">
        <v>0</v>
      </c>
      <c r="P43" s="72">
        <v>0</v>
      </c>
      <c r="Q43" s="72">
        <v>176000</v>
      </c>
      <c r="R43" s="72">
        <v>176000</v>
      </c>
      <c r="S43" s="164">
        <v>81000</v>
      </c>
      <c r="T43" s="164"/>
      <c r="U43" s="72">
        <v>0</v>
      </c>
      <c r="V43" s="72">
        <v>0</v>
      </c>
    </row>
    <row r="44" spans="1:22" ht="12.75" customHeight="1">
      <c r="A44" s="160"/>
      <c r="B44" s="160"/>
      <c r="C44" s="161"/>
      <c r="D44" s="161"/>
      <c r="E44" s="161" t="s">
        <v>276</v>
      </c>
      <c r="F44" s="161"/>
      <c r="G44" s="72">
        <v>0</v>
      </c>
      <c r="H44" s="72">
        <v>0</v>
      </c>
      <c r="I44" s="72">
        <v>0</v>
      </c>
      <c r="J44" s="72">
        <v>0</v>
      </c>
      <c r="K44" s="72">
        <v>0</v>
      </c>
      <c r="L44" s="72">
        <v>0</v>
      </c>
      <c r="M44" s="72">
        <v>0</v>
      </c>
      <c r="N44" s="72">
        <v>0</v>
      </c>
      <c r="O44" s="72">
        <v>0</v>
      </c>
      <c r="P44" s="72">
        <v>0</v>
      </c>
      <c r="Q44" s="72">
        <v>0</v>
      </c>
      <c r="R44" s="72">
        <v>0</v>
      </c>
      <c r="S44" s="164">
        <v>0</v>
      </c>
      <c r="T44" s="164"/>
      <c r="U44" s="72">
        <v>0</v>
      </c>
      <c r="V44" s="72">
        <v>0</v>
      </c>
    </row>
    <row r="45" spans="1:22" ht="12.75" customHeight="1">
      <c r="A45" s="160"/>
      <c r="B45" s="160"/>
      <c r="C45" s="161"/>
      <c r="D45" s="161"/>
      <c r="E45" s="161" t="s">
        <v>277</v>
      </c>
      <c r="F45" s="161"/>
      <c r="G45" s="72">
        <v>152285</v>
      </c>
      <c r="H45" s="72">
        <v>15335</v>
      </c>
      <c r="I45" s="72">
        <v>0</v>
      </c>
      <c r="J45" s="72">
        <v>0</v>
      </c>
      <c r="K45" s="72">
        <v>0</v>
      </c>
      <c r="L45" s="72">
        <v>0</v>
      </c>
      <c r="M45" s="72">
        <v>0</v>
      </c>
      <c r="N45" s="72">
        <v>15335</v>
      </c>
      <c r="O45" s="72">
        <v>0</v>
      </c>
      <c r="P45" s="72">
        <v>0</v>
      </c>
      <c r="Q45" s="72">
        <v>136950</v>
      </c>
      <c r="R45" s="72">
        <v>136950</v>
      </c>
      <c r="S45" s="164">
        <v>136950</v>
      </c>
      <c r="T45" s="164"/>
      <c r="U45" s="72">
        <v>0</v>
      </c>
      <c r="V45" s="72">
        <v>0</v>
      </c>
    </row>
    <row r="46" spans="1:22" ht="12.75" customHeight="1">
      <c r="A46" s="160"/>
      <c r="B46" s="160"/>
      <c r="C46" s="161"/>
      <c r="D46" s="161"/>
      <c r="E46" s="161" t="s">
        <v>278</v>
      </c>
      <c r="F46" s="161"/>
      <c r="G46" s="72">
        <v>4922706</v>
      </c>
      <c r="H46" s="72">
        <v>4609756</v>
      </c>
      <c r="I46" s="72">
        <v>4037773</v>
      </c>
      <c r="J46" s="72">
        <v>3323493</v>
      </c>
      <c r="K46" s="72">
        <v>714280</v>
      </c>
      <c r="L46" s="72">
        <v>538648</v>
      </c>
      <c r="M46" s="72">
        <v>3000</v>
      </c>
      <c r="N46" s="72">
        <v>30335</v>
      </c>
      <c r="O46" s="72">
        <v>0</v>
      </c>
      <c r="P46" s="72">
        <v>0</v>
      </c>
      <c r="Q46" s="72">
        <v>312950</v>
      </c>
      <c r="R46" s="72">
        <v>312950</v>
      </c>
      <c r="S46" s="164">
        <v>217950</v>
      </c>
      <c r="T46" s="164"/>
      <c r="U46" s="72">
        <v>0</v>
      </c>
      <c r="V46" s="72">
        <v>0</v>
      </c>
    </row>
    <row r="47" spans="1:22" ht="12.75" customHeight="1">
      <c r="A47" s="160" t="s">
        <v>240</v>
      </c>
      <c r="B47" s="160" t="s">
        <v>65</v>
      </c>
      <c r="C47" s="161" t="s">
        <v>18</v>
      </c>
      <c r="D47" s="161"/>
      <c r="E47" s="161" t="s">
        <v>275</v>
      </c>
      <c r="F47" s="161"/>
      <c r="G47" s="72">
        <v>96000</v>
      </c>
      <c r="H47" s="72">
        <v>15000</v>
      </c>
      <c r="I47" s="72">
        <v>0</v>
      </c>
      <c r="J47" s="72">
        <v>0</v>
      </c>
      <c r="K47" s="72">
        <v>0</v>
      </c>
      <c r="L47" s="72">
        <v>0</v>
      </c>
      <c r="M47" s="72">
        <v>0</v>
      </c>
      <c r="N47" s="72">
        <v>15000</v>
      </c>
      <c r="O47" s="72">
        <v>0</v>
      </c>
      <c r="P47" s="72">
        <v>0</v>
      </c>
      <c r="Q47" s="72">
        <v>81000</v>
      </c>
      <c r="R47" s="72">
        <v>81000</v>
      </c>
      <c r="S47" s="164">
        <v>81000</v>
      </c>
      <c r="T47" s="164"/>
      <c r="U47" s="72">
        <v>0</v>
      </c>
      <c r="V47" s="72">
        <v>0</v>
      </c>
    </row>
    <row r="48" spans="1:22" ht="12.75" customHeight="1">
      <c r="A48" s="160"/>
      <c r="B48" s="160"/>
      <c r="C48" s="161"/>
      <c r="D48" s="161"/>
      <c r="E48" s="161" t="s">
        <v>276</v>
      </c>
      <c r="F48" s="161"/>
      <c r="G48" s="72">
        <v>0</v>
      </c>
      <c r="H48" s="72">
        <v>0</v>
      </c>
      <c r="I48" s="72">
        <v>0</v>
      </c>
      <c r="J48" s="72">
        <v>0</v>
      </c>
      <c r="K48" s="72">
        <v>0</v>
      </c>
      <c r="L48" s="72">
        <v>0</v>
      </c>
      <c r="M48" s="72">
        <v>0</v>
      </c>
      <c r="N48" s="72">
        <v>0</v>
      </c>
      <c r="O48" s="72">
        <v>0</v>
      </c>
      <c r="P48" s="72">
        <v>0</v>
      </c>
      <c r="Q48" s="72">
        <v>0</v>
      </c>
      <c r="R48" s="72">
        <v>0</v>
      </c>
      <c r="S48" s="164">
        <v>0</v>
      </c>
      <c r="T48" s="164"/>
      <c r="U48" s="72">
        <v>0</v>
      </c>
      <c r="V48" s="72">
        <v>0</v>
      </c>
    </row>
    <row r="49" spans="1:22" ht="12.75" customHeight="1">
      <c r="A49" s="160"/>
      <c r="B49" s="160"/>
      <c r="C49" s="161"/>
      <c r="D49" s="161"/>
      <c r="E49" s="161" t="s">
        <v>277</v>
      </c>
      <c r="F49" s="161"/>
      <c r="G49" s="72">
        <v>152285</v>
      </c>
      <c r="H49" s="72">
        <v>15335</v>
      </c>
      <c r="I49" s="72">
        <v>0</v>
      </c>
      <c r="J49" s="72">
        <v>0</v>
      </c>
      <c r="K49" s="72">
        <v>0</v>
      </c>
      <c r="L49" s="72">
        <v>0</v>
      </c>
      <c r="M49" s="72">
        <v>0</v>
      </c>
      <c r="N49" s="72">
        <v>15335</v>
      </c>
      <c r="O49" s="72">
        <v>0</v>
      </c>
      <c r="P49" s="72">
        <v>0</v>
      </c>
      <c r="Q49" s="72">
        <v>136950</v>
      </c>
      <c r="R49" s="72">
        <v>136950</v>
      </c>
      <c r="S49" s="164">
        <v>136950</v>
      </c>
      <c r="T49" s="164"/>
      <c r="U49" s="72">
        <v>0</v>
      </c>
      <c r="V49" s="72">
        <v>0</v>
      </c>
    </row>
    <row r="50" spans="1:22" ht="12.75" customHeight="1">
      <c r="A50" s="160"/>
      <c r="B50" s="160"/>
      <c r="C50" s="161"/>
      <c r="D50" s="161"/>
      <c r="E50" s="161" t="s">
        <v>278</v>
      </c>
      <c r="F50" s="161"/>
      <c r="G50" s="72">
        <v>248285</v>
      </c>
      <c r="H50" s="72">
        <v>30335</v>
      </c>
      <c r="I50" s="72">
        <v>0</v>
      </c>
      <c r="J50" s="72">
        <v>0</v>
      </c>
      <c r="K50" s="72">
        <v>0</v>
      </c>
      <c r="L50" s="72">
        <v>0</v>
      </c>
      <c r="M50" s="72">
        <v>0</v>
      </c>
      <c r="N50" s="72">
        <v>30335</v>
      </c>
      <c r="O50" s="72">
        <v>0</v>
      </c>
      <c r="P50" s="72">
        <v>0</v>
      </c>
      <c r="Q50" s="72">
        <v>217950</v>
      </c>
      <c r="R50" s="72">
        <v>217950</v>
      </c>
      <c r="S50" s="164">
        <v>217950</v>
      </c>
      <c r="T50" s="164"/>
      <c r="U50" s="72">
        <v>0</v>
      </c>
      <c r="V50" s="72">
        <v>0</v>
      </c>
    </row>
    <row r="51" spans="1:22" ht="12.75" customHeight="1">
      <c r="A51" s="160" t="s">
        <v>35</v>
      </c>
      <c r="B51" s="160" t="s">
        <v>240</v>
      </c>
      <c r="C51" s="161" t="s">
        <v>36</v>
      </c>
      <c r="D51" s="161"/>
      <c r="E51" s="161" t="s">
        <v>275</v>
      </c>
      <c r="F51" s="161"/>
      <c r="G51" s="72">
        <v>10903769.62</v>
      </c>
      <c r="H51" s="72">
        <v>7255644</v>
      </c>
      <c r="I51" s="72">
        <v>5641446</v>
      </c>
      <c r="J51" s="72">
        <v>3866927</v>
      </c>
      <c r="K51" s="72">
        <v>1774519</v>
      </c>
      <c r="L51" s="72">
        <v>551198</v>
      </c>
      <c r="M51" s="72">
        <v>1063000</v>
      </c>
      <c r="N51" s="72">
        <v>0</v>
      </c>
      <c r="O51" s="72">
        <v>0</v>
      </c>
      <c r="P51" s="72">
        <v>0</v>
      </c>
      <c r="Q51" s="72">
        <v>3648125.62</v>
      </c>
      <c r="R51" s="72">
        <v>3648125.62</v>
      </c>
      <c r="S51" s="164">
        <v>0</v>
      </c>
      <c r="T51" s="164"/>
      <c r="U51" s="72">
        <v>0</v>
      </c>
      <c r="V51" s="72">
        <v>0</v>
      </c>
    </row>
    <row r="52" spans="1:22" ht="12.75" customHeight="1">
      <c r="A52" s="160"/>
      <c r="B52" s="160"/>
      <c r="C52" s="161"/>
      <c r="D52" s="161"/>
      <c r="E52" s="161" t="s">
        <v>276</v>
      </c>
      <c r="F52" s="161"/>
      <c r="G52" s="72">
        <v>0</v>
      </c>
      <c r="H52" s="72">
        <v>0</v>
      </c>
      <c r="I52" s="72">
        <v>0</v>
      </c>
      <c r="J52" s="72">
        <v>0</v>
      </c>
      <c r="K52" s="72">
        <v>0</v>
      </c>
      <c r="L52" s="72">
        <v>0</v>
      </c>
      <c r="M52" s="72">
        <v>0</v>
      </c>
      <c r="N52" s="72">
        <v>0</v>
      </c>
      <c r="O52" s="72">
        <v>0</v>
      </c>
      <c r="P52" s="72">
        <v>0</v>
      </c>
      <c r="Q52" s="72">
        <v>0</v>
      </c>
      <c r="R52" s="72">
        <v>0</v>
      </c>
      <c r="S52" s="164">
        <v>0</v>
      </c>
      <c r="T52" s="164"/>
      <c r="U52" s="72">
        <v>0</v>
      </c>
      <c r="V52" s="72">
        <v>0</v>
      </c>
    </row>
    <row r="53" spans="1:22" ht="12.75" customHeight="1">
      <c r="A53" s="160"/>
      <c r="B53" s="160"/>
      <c r="C53" s="161"/>
      <c r="D53" s="161"/>
      <c r="E53" s="161" t="s">
        <v>277</v>
      </c>
      <c r="F53" s="161"/>
      <c r="G53" s="72">
        <v>1777945</v>
      </c>
      <c r="H53" s="72">
        <v>1181316</v>
      </c>
      <c r="I53" s="72">
        <v>1168716</v>
      </c>
      <c r="J53" s="72">
        <v>777929</v>
      </c>
      <c r="K53" s="72">
        <v>390787</v>
      </c>
      <c r="L53" s="72">
        <v>0</v>
      </c>
      <c r="M53" s="72">
        <v>12600</v>
      </c>
      <c r="N53" s="72">
        <v>0</v>
      </c>
      <c r="O53" s="72">
        <v>0</v>
      </c>
      <c r="P53" s="72">
        <v>0</v>
      </c>
      <c r="Q53" s="72">
        <v>596629</v>
      </c>
      <c r="R53" s="72">
        <v>596629</v>
      </c>
      <c r="S53" s="164">
        <v>0</v>
      </c>
      <c r="T53" s="164"/>
      <c r="U53" s="72">
        <v>0</v>
      </c>
      <c r="V53" s="72">
        <v>0</v>
      </c>
    </row>
    <row r="54" spans="1:22" ht="12.75" customHeight="1">
      <c r="A54" s="160"/>
      <c r="B54" s="160"/>
      <c r="C54" s="161"/>
      <c r="D54" s="161"/>
      <c r="E54" s="161" t="s">
        <v>278</v>
      </c>
      <c r="F54" s="161"/>
      <c r="G54" s="72">
        <v>12681714.62</v>
      </c>
      <c r="H54" s="72">
        <v>8436960</v>
      </c>
      <c r="I54" s="72">
        <v>6810162</v>
      </c>
      <c r="J54" s="72">
        <v>4644856</v>
      </c>
      <c r="K54" s="72">
        <v>2165306</v>
      </c>
      <c r="L54" s="72">
        <v>551198</v>
      </c>
      <c r="M54" s="72">
        <v>1075600</v>
      </c>
      <c r="N54" s="72">
        <v>0</v>
      </c>
      <c r="O54" s="72">
        <v>0</v>
      </c>
      <c r="P54" s="72">
        <v>0</v>
      </c>
      <c r="Q54" s="72">
        <v>4244754.62</v>
      </c>
      <c r="R54" s="72">
        <v>4244754.62</v>
      </c>
      <c r="S54" s="164">
        <v>0</v>
      </c>
      <c r="T54" s="164"/>
      <c r="U54" s="72">
        <v>0</v>
      </c>
      <c r="V54" s="72">
        <v>0</v>
      </c>
    </row>
    <row r="55" spans="1:22" ht="12.75" customHeight="1">
      <c r="A55" s="160" t="s">
        <v>240</v>
      </c>
      <c r="B55" s="160" t="s">
        <v>37</v>
      </c>
      <c r="C55" s="161" t="s">
        <v>38</v>
      </c>
      <c r="D55" s="161"/>
      <c r="E55" s="161" t="s">
        <v>275</v>
      </c>
      <c r="F55" s="161"/>
      <c r="G55" s="72">
        <v>9389571.62</v>
      </c>
      <c r="H55" s="72">
        <v>5741446</v>
      </c>
      <c r="I55" s="72">
        <v>5578446</v>
      </c>
      <c r="J55" s="72">
        <v>3804427</v>
      </c>
      <c r="K55" s="72">
        <v>1774019</v>
      </c>
      <c r="L55" s="72">
        <v>0</v>
      </c>
      <c r="M55" s="72">
        <v>163000</v>
      </c>
      <c r="N55" s="72">
        <v>0</v>
      </c>
      <c r="O55" s="72">
        <v>0</v>
      </c>
      <c r="P55" s="72">
        <v>0</v>
      </c>
      <c r="Q55" s="72">
        <v>3648125.62</v>
      </c>
      <c r="R55" s="72">
        <v>3648125.62</v>
      </c>
      <c r="S55" s="164">
        <v>0</v>
      </c>
      <c r="T55" s="164"/>
      <c r="U55" s="72">
        <v>0</v>
      </c>
      <c r="V55" s="72">
        <v>0</v>
      </c>
    </row>
    <row r="56" spans="1:22" ht="12.75" customHeight="1">
      <c r="A56" s="160"/>
      <c r="B56" s="160"/>
      <c r="C56" s="161"/>
      <c r="D56" s="161"/>
      <c r="E56" s="161" t="s">
        <v>276</v>
      </c>
      <c r="F56" s="161"/>
      <c r="G56" s="72">
        <v>0</v>
      </c>
      <c r="H56" s="72">
        <v>0</v>
      </c>
      <c r="I56" s="72">
        <v>0</v>
      </c>
      <c r="J56" s="72">
        <v>0</v>
      </c>
      <c r="K56" s="72">
        <v>0</v>
      </c>
      <c r="L56" s="72">
        <v>0</v>
      </c>
      <c r="M56" s="72">
        <v>0</v>
      </c>
      <c r="N56" s="72">
        <v>0</v>
      </c>
      <c r="O56" s="72">
        <v>0</v>
      </c>
      <c r="P56" s="72">
        <v>0</v>
      </c>
      <c r="Q56" s="72">
        <v>0</v>
      </c>
      <c r="R56" s="72">
        <v>0</v>
      </c>
      <c r="S56" s="164">
        <v>0</v>
      </c>
      <c r="T56" s="164"/>
      <c r="U56" s="72">
        <v>0</v>
      </c>
      <c r="V56" s="72">
        <v>0</v>
      </c>
    </row>
    <row r="57" spans="1:22" ht="12.75" customHeight="1">
      <c r="A57" s="160"/>
      <c r="B57" s="160"/>
      <c r="C57" s="161"/>
      <c r="D57" s="161"/>
      <c r="E57" s="161" t="s">
        <v>277</v>
      </c>
      <c r="F57" s="161"/>
      <c r="G57" s="72">
        <v>1777945</v>
      </c>
      <c r="H57" s="72">
        <v>1181316</v>
      </c>
      <c r="I57" s="72">
        <v>1168716</v>
      </c>
      <c r="J57" s="72">
        <v>777929</v>
      </c>
      <c r="K57" s="72">
        <v>390787</v>
      </c>
      <c r="L57" s="72">
        <v>0</v>
      </c>
      <c r="M57" s="72">
        <v>12600</v>
      </c>
      <c r="N57" s="72">
        <v>0</v>
      </c>
      <c r="O57" s="72">
        <v>0</v>
      </c>
      <c r="P57" s="72">
        <v>0</v>
      </c>
      <c r="Q57" s="72">
        <v>596629</v>
      </c>
      <c r="R57" s="72">
        <v>596629</v>
      </c>
      <c r="S57" s="164">
        <v>0</v>
      </c>
      <c r="T57" s="164"/>
      <c r="U57" s="72">
        <v>0</v>
      </c>
      <c r="V57" s="72">
        <v>0</v>
      </c>
    </row>
    <row r="58" spans="1:22" ht="12.75" customHeight="1">
      <c r="A58" s="160"/>
      <c r="B58" s="160"/>
      <c r="C58" s="161"/>
      <c r="D58" s="161"/>
      <c r="E58" s="161" t="s">
        <v>278</v>
      </c>
      <c r="F58" s="161"/>
      <c r="G58" s="72">
        <v>11167516.62</v>
      </c>
      <c r="H58" s="76">
        <v>6922762</v>
      </c>
      <c r="I58" s="76">
        <v>6747162</v>
      </c>
      <c r="J58" s="72">
        <v>4582356</v>
      </c>
      <c r="K58" s="72">
        <v>2164806</v>
      </c>
      <c r="L58" s="72">
        <v>0</v>
      </c>
      <c r="M58" s="72">
        <v>175600</v>
      </c>
      <c r="N58" s="72">
        <v>0</v>
      </c>
      <c r="O58" s="72">
        <v>0</v>
      </c>
      <c r="P58" s="72">
        <v>0</v>
      </c>
      <c r="Q58" s="72">
        <v>4244754.62</v>
      </c>
      <c r="R58" s="72">
        <v>4244754.62</v>
      </c>
      <c r="S58" s="164">
        <v>0</v>
      </c>
      <c r="T58" s="164"/>
      <c r="U58" s="72">
        <v>0</v>
      </c>
      <c r="V58" s="72">
        <v>0</v>
      </c>
    </row>
    <row r="59" spans="1:22" ht="12.75" customHeight="1">
      <c r="A59" s="162" t="s">
        <v>279</v>
      </c>
      <c r="B59" s="162"/>
      <c r="C59" s="162"/>
      <c r="D59" s="162"/>
      <c r="E59" s="161" t="s">
        <v>275</v>
      </c>
      <c r="F59" s="161"/>
      <c r="G59" s="74">
        <v>151076371.62</v>
      </c>
      <c r="H59" s="78">
        <v>113678598</v>
      </c>
      <c r="I59" s="78">
        <v>105491633</v>
      </c>
      <c r="J59" s="75">
        <v>79892532</v>
      </c>
      <c r="K59" s="73">
        <v>25599101</v>
      </c>
      <c r="L59" s="73">
        <v>4602866</v>
      </c>
      <c r="M59" s="73">
        <v>2729829</v>
      </c>
      <c r="N59" s="73">
        <v>64083</v>
      </c>
      <c r="O59" s="73">
        <v>790187</v>
      </c>
      <c r="P59" s="73">
        <v>0</v>
      </c>
      <c r="Q59" s="73">
        <v>37397773.62</v>
      </c>
      <c r="R59" s="73">
        <v>37397773.62</v>
      </c>
      <c r="S59" s="163">
        <v>6406439</v>
      </c>
      <c r="T59" s="163"/>
      <c r="U59" s="73">
        <v>0</v>
      </c>
      <c r="V59" s="73">
        <v>0</v>
      </c>
    </row>
    <row r="60" spans="1:22" ht="12.75" customHeight="1">
      <c r="A60" s="162"/>
      <c r="B60" s="162"/>
      <c r="C60" s="162"/>
      <c r="D60" s="162"/>
      <c r="E60" s="161" t="s">
        <v>276</v>
      </c>
      <c r="F60" s="161"/>
      <c r="G60" s="74">
        <v>0</v>
      </c>
      <c r="H60" s="77">
        <v>0</v>
      </c>
      <c r="I60" s="77">
        <v>0</v>
      </c>
      <c r="J60" s="75">
        <v>0</v>
      </c>
      <c r="K60" s="73">
        <v>0</v>
      </c>
      <c r="L60" s="73">
        <v>0</v>
      </c>
      <c r="M60" s="73">
        <v>0</v>
      </c>
      <c r="N60" s="73">
        <v>0</v>
      </c>
      <c r="O60" s="73">
        <v>0</v>
      </c>
      <c r="P60" s="73">
        <v>0</v>
      </c>
      <c r="Q60" s="73">
        <v>0</v>
      </c>
      <c r="R60" s="73">
        <v>0</v>
      </c>
      <c r="S60" s="163">
        <v>0</v>
      </c>
      <c r="T60" s="163"/>
      <c r="U60" s="73">
        <v>0</v>
      </c>
      <c r="V60" s="73">
        <v>0</v>
      </c>
    </row>
    <row r="61" spans="1:22" ht="12.75" customHeight="1">
      <c r="A61" s="162"/>
      <c r="B61" s="162"/>
      <c r="C61" s="162"/>
      <c r="D61" s="162"/>
      <c r="E61" s="161" t="s">
        <v>277</v>
      </c>
      <c r="F61" s="161"/>
      <c r="G61" s="74">
        <v>7201018.19</v>
      </c>
      <c r="H61" s="77">
        <v>1239132.1</v>
      </c>
      <c r="I61" s="77">
        <v>1210944</v>
      </c>
      <c r="J61" s="75">
        <v>777929</v>
      </c>
      <c r="K61" s="73">
        <v>433015</v>
      </c>
      <c r="L61" s="73">
        <v>0</v>
      </c>
      <c r="M61" s="73">
        <v>12600</v>
      </c>
      <c r="N61" s="73">
        <v>15588.1</v>
      </c>
      <c r="O61" s="73">
        <v>0</v>
      </c>
      <c r="P61" s="73">
        <v>0</v>
      </c>
      <c r="Q61" s="73">
        <v>5961886.09</v>
      </c>
      <c r="R61" s="73">
        <v>5961886.09</v>
      </c>
      <c r="S61" s="163">
        <v>1802384</v>
      </c>
      <c r="T61" s="163"/>
      <c r="U61" s="73">
        <v>0</v>
      </c>
      <c r="V61" s="73">
        <v>0</v>
      </c>
    </row>
    <row r="62" spans="1:22" ht="12.75" customHeight="1">
      <c r="A62" s="162"/>
      <c r="B62" s="162"/>
      <c r="C62" s="162"/>
      <c r="D62" s="162"/>
      <c r="E62" s="161" t="s">
        <v>278</v>
      </c>
      <c r="F62" s="161"/>
      <c r="G62" s="74">
        <v>158277389.81</v>
      </c>
      <c r="H62" s="79">
        <v>114917730.1</v>
      </c>
      <c r="I62" s="78">
        <v>106702577</v>
      </c>
      <c r="J62" s="75">
        <v>80670461</v>
      </c>
      <c r="K62" s="73">
        <v>26032116</v>
      </c>
      <c r="L62" s="73">
        <v>4602866</v>
      </c>
      <c r="M62" s="73">
        <v>2742429</v>
      </c>
      <c r="N62" s="73">
        <v>79671.1</v>
      </c>
      <c r="O62" s="73">
        <v>790187</v>
      </c>
      <c r="P62" s="73">
        <v>0</v>
      </c>
      <c r="Q62" s="73">
        <v>43359659.71</v>
      </c>
      <c r="R62" s="73">
        <v>43359659.71</v>
      </c>
      <c r="S62" s="163">
        <v>8208823</v>
      </c>
      <c r="T62" s="163"/>
      <c r="U62" s="73">
        <v>0</v>
      </c>
      <c r="V62" s="73">
        <v>0</v>
      </c>
    </row>
  </sheetData>
  <sheetProtection selectLockedCells="1" selectUnlockedCells="1"/>
  <mergeCells count="167">
    <mergeCell ref="E59:F59"/>
    <mergeCell ref="S58:T58"/>
    <mergeCell ref="E60:F60"/>
    <mergeCell ref="E61:F61"/>
    <mergeCell ref="E62:F62"/>
    <mergeCell ref="E53:F53"/>
    <mergeCell ref="E54:F54"/>
    <mergeCell ref="E55:F55"/>
    <mergeCell ref="S55:T55"/>
    <mergeCell ref="E56:F56"/>
    <mergeCell ref="S57:T57"/>
    <mergeCell ref="E45:F45"/>
    <mergeCell ref="E46:F46"/>
    <mergeCell ref="E47:F47"/>
    <mergeCell ref="E48:F48"/>
    <mergeCell ref="E49:F49"/>
    <mergeCell ref="E50:F50"/>
    <mergeCell ref="E38:F38"/>
    <mergeCell ref="E39:F39"/>
    <mergeCell ref="E40:F40"/>
    <mergeCell ref="E41:F41"/>
    <mergeCell ref="E42:F42"/>
    <mergeCell ref="E57:F57"/>
    <mergeCell ref="E26:F26"/>
    <mergeCell ref="E29:F29"/>
    <mergeCell ref="E30:F30"/>
    <mergeCell ref="E31:F31"/>
    <mergeCell ref="E32:F32"/>
    <mergeCell ref="E33:F33"/>
    <mergeCell ref="E14:F14"/>
    <mergeCell ref="E15:F15"/>
    <mergeCell ref="E16:F16"/>
    <mergeCell ref="E17:F17"/>
    <mergeCell ref="E18:F18"/>
    <mergeCell ref="E21:F21"/>
    <mergeCell ref="S10:T10"/>
    <mergeCell ref="A6:A9"/>
    <mergeCell ref="B6:B9"/>
    <mergeCell ref="M2:V2"/>
    <mergeCell ref="A4:T4"/>
    <mergeCell ref="D5:T5"/>
    <mergeCell ref="L8:L9"/>
    <mergeCell ref="M8:M9"/>
    <mergeCell ref="C10:F10"/>
    <mergeCell ref="C6:F9"/>
    <mergeCell ref="A11:A14"/>
    <mergeCell ref="B11:B14"/>
    <mergeCell ref="C11:D14"/>
    <mergeCell ref="S11:T11"/>
    <mergeCell ref="S12:T12"/>
    <mergeCell ref="S13:T13"/>
    <mergeCell ref="S14:T14"/>
    <mergeCell ref="E11:F11"/>
    <mergeCell ref="E12:F12"/>
    <mergeCell ref="E13:F13"/>
    <mergeCell ref="A15:A18"/>
    <mergeCell ref="B15:B18"/>
    <mergeCell ref="C15:D18"/>
    <mergeCell ref="S15:T15"/>
    <mergeCell ref="S16:T16"/>
    <mergeCell ref="S17:T17"/>
    <mergeCell ref="S18:T18"/>
    <mergeCell ref="A19:A22"/>
    <mergeCell ref="B19:B22"/>
    <mergeCell ref="C19:D22"/>
    <mergeCell ref="S19:T19"/>
    <mergeCell ref="S20:T20"/>
    <mergeCell ref="S21:T21"/>
    <mergeCell ref="S22:T22"/>
    <mergeCell ref="E19:F19"/>
    <mergeCell ref="E20:F20"/>
    <mergeCell ref="E22:F22"/>
    <mergeCell ref="A23:A26"/>
    <mergeCell ref="B23:B26"/>
    <mergeCell ref="C23:D26"/>
    <mergeCell ref="S23:T23"/>
    <mergeCell ref="S24:T24"/>
    <mergeCell ref="S25:T25"/>
    <mergeCell ref="S26:T26"/>
    <mergeCell ref="E23:F23"/>
    <mergeCell ref="E24:F24"/>
    <mergeCell ref="E25:F25"/>
    <mergeCell ref="A27:A30"/>
    <mergeCell ref="B27:B30"/>
    <mergeCell ref="C27:D30"/>
    <mergeCell ref="S27:T27"/>
    <mergeCell ref="S28:T28"/>
    <mergeCell ref="S29:T29"/>
    <mergeCell ref="S30:T30"/>
    <mergeCell ref="E27:F27"/>
    <mergeCell ref="E28:F28"/>
    <mergeCell ref="A31:A34"/>
    <mergeCell ref="B31:B34"/>
    <mergeCell ref="C31:D34"/>
    <mergeCell ref="S31:T31"/>
    <mergeCell ref="S32:T32"/>
    <mergeCell ref="S33:T33"/>
    <mergeCell ref="S34:T34"/>
    <mergeCell ref="E34:F34"/>
    <mergeCell ref="A35:A38"/>
    <mergeCell ref="B35:B38"/>
    <mergeCell ref="C35:D38"/>
    <mergeCell ref="S35:T35"/>
    <mergeCell ref="S36:T36"/>
    <mergeCell ref="S37:T37"/>
    <mergeCell ref="S38:T38"/>
    <mergeCell ref="E35:F35"/>
    <mergeCell ref="E36:F36"/>
    <mergeCell ref="E37:F37"/>
    <mergeCell ref="A39:A42"/>
    <mergeCell ref="B39:B42"/>
    <mergeCell ref="C39:D42"/>
    <mergeCell ref="S39:T39"/>
    <mergeCell ref="S40:T40"/>
    <mergeCell ref="S41:T41"/>
    <mergeCell ref="S42:T42"/>
    <mergeCell ref="A43:A46"/>
    <mergeCell ref="B43:B46"/>
    <mergeCell ref="C43:D46"/>
    <mergeCell ref="S43:T43"/>
    <mergeCell ref="S44:T44"/>
    <mergeCell ref="S45:T45"/>
    <mergeCell ref="S46:T46"/>
    <mergeCell ref="E43:F43"/>
    <mergeCell ref="E44:F44"/>
    <mergeCell ref="A47:A50"/>
    <mergeCell ref="B47:B50"/>
    <mergeCell ref="C47:D50"/>
    <mergeCell ref="S47:T47"/>
    <mergeCell ref="S48:T48"/>
    <mergeCell ref="S49:T49"/>
    <mergeCell ref="S50:T50"/>
    <mergeCell ref="A51:A54"/>
    <mergeCell ref="B51:B54"/>
    <mergeCell ref="C51:D54"/>
    <mergeCell ref="S51:T51"/>
    <mergeCell ref="S52:T52"/>
    <mergeCell ref="S53:T53"/>
    <mergeCell ref="S54:T54"/>
    <mergeCell ref="E51:F51"/>
    <mergeCell ref="E52:F52"/>
    <mergeCell ref="G6:G9"/>
    <mergeCell ref="H6:V6"/>
    <mergeCell ref="H7:H9"/>
    <mergeCell ref="I7:P7"/>
    <mergeCell ref="Q7:Q9"/>
    <mergeCell ref="R7:V7"/>
    <mergeCell ref="I8:I9"/>
    <mergeCell ref="J8:K8"/>
    <mergeCell ref="N8:N9"/>
    <mergeCell ref="O8:O9"/>
    <mergeCell ref="P8:P9"/>
    <mergeCell ref="R8:R9"/>
    <mergeCell ref="U8:U9"/>
    <mergeCell ref="V8:V9"/>
    <mergeCell ref="S8:T8"/>
    <mergeCell ref="S9:T9"/>
    <mergeCell ref="A55:A58"/>
    <mergeCell ref="B55:B58"/>
    <mergeCell ref="C55:D58"/>
    <mergeCell ref="A59:D62"/>
    <mergeCell ref="S59:T59"/>
    <mergeCell ref="S60:T60"/>
    <mergeCell ref="S61:T61"/>
    <mergeCell ref="S62:T62"/>
    <mergeCell ref="E58:F58"/>
    <mergeCell ref="S56:T56"/>
  </mergeCells>
  <printOptions/>
  <pageMargins left="0.7" right="0.7" top="0.75" bottom="0.75" header="0.5118055555555555" footer="0.511805555555555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O94"/>
  <sheetViews>
    <sheetView zoomScalePageLayoutView="0" workbookViewId="0" topLeftCell="A1">
      <selection activeCell="S2" sqref="S2"/>
    </sheetView>
  </sheetViews>
  <sheetFormatPr defaultColWidth="9.33203125" defaultRowHeight="11.25"/>
  <cols>
    <col min="1" max="1" width="4.16015625" style="1" customWidth="1"/>
    <col min="2" max="2" width="5.66015625" style="1" customWidth="1"/>
    <col min="3" max="3" width="8.16015625" style="1" customWidth="1"/>
    <col min="4" max="4" width="22.16015625" style="1" customWidth="1"/>
    <col min="5" max="5" width="15.33203125" style="1" customWidth="1"/>
    <col min="6" max="6" width="14" style="1" customWidth="1"/>
    <col min="7" max="7" width="13.83203125" style="1" customWidth="1"/>
    <col min="8" max="8" width="12.5" style="1" customWidth="1"/>
    <col min="9" max="9" width="10.33203125" style="1" customWidth="1"/>
    <col min="10" max="10" width="9.33203125" style="1" customWidth="1"/>
    <col min="11" max="11" width="5.83203125" style="1" customWidth="1"/>
    <col min="12" max="12" width="3.83203125" style="1" customWidth="1"/>
    <col min="13" max="13" width="12" style="1" customWidth="1"/>
    <col min="14" max="14" width="13.33203125" style="1" customWidth="1"/>
    <col min="15" max="16384" width="9.33203125" style="1" customWidth="1"/>
  </cols>
  <sheetData>
    <row r="1" spans="1:15" ht="49.5" customHeight="1">
      <c r="A1" s="13"/>
      <c r="B1" s="13"/>
      <c r="C1" s="13"/>
      <c r="D1" s="13"/>
      <c r="E1" s="13"/>
      <c r="F1" s="13"/>
      <c r="G1" s="13"/>
      <c r="H1" s="13"/>
      <c r="I1" s="13"/>
      <c r="J1" s="170" t="s">
        <v>323</v>
      </c>
      <c r="K1" s="170"/>
      <c r="L1" s="170"/>
      <c r="M1" s="170"/>
      <c r="N1" s="170"/>
      <c r="O1" s="170"/>
    </row>
    <row r="2" spans="1:15" ht="12.75" customHeight="1">
      <c r="A2" s="171" t="s">
        <v>66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4"/>
      <c r="O2" s="14"/>
    </row>
    <row r="3" spans="1:15" ht="27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72" t="s">
        <v>1</v>
      </c>
      <c r="N3" s="172"/>
      <c r="O3" s="172"/>
    </row>
    <row r="4" spans="1:15" ht="15" customHeight="1">
      <c r="A4" s="173" t="s">
        <v>67</v>
      </c>
      <c r="B4" s="173" t="s">
        <v>2</v>
      </c>
      <c r="C4" s="173" t="s">
        <v>68</v>
      </c>
      <c r="D4" s="173" t="s">
        <v>69</v>
      </c>
      <c r="E4" s="173" t="s">
        <v>70</v>
      </c>
      <c r="F4" s="174" t="s">
        <v>71</v>
      </c>
      <c r="G4" s="174"/>
      <c r="H4" s="174"/>
      <c r="I4" s="174"/>
      <c r="J4" s="174"/>
      <c r="K4" s="174"/>
      <c r="L4" s="174"/>
      <c r="M4" s="174"/>
      <c r="N4" s="174"/>
      <c r="O4" s="173" t="s">
        <v>72</v>
      </c>
    </row>
    <row r="5" spans="1:15" ht="15" customHeight="1">
      <c r="A5" s="173"/>
      <c r="B5" s="173"/>
      <c r="C5" s="173"/>
      <c r="D5" s="173"/>
      <c r="E5" s="173"/>
      <c r="F5" s="173" t="s">
        <v>73</v>
      </c>
      <c r="G5" s="173" t="s">
        <v>74</v>
      </c>
      <c r="H5" s="173"/>
      <c r="I5" s="173"/>
      <c r="J5" s="173"/>
      <c r="K5" s="173"/>
      <c r="L5" s="173"/>
      <c r="M5" s="173"/>
      <c r="N5" s="173"/>
      <c r="O5" s="173"/>
    </row>
    <row r="6" spans="1:15" ht="27.75" customHeight="1">
      <c r="A6" s="173"/>
      <c r="B6" s="173"/>
      <c r="C6" s="173"/>
      <c r="D6" s="173"/>
      <c r="E6" s="173"/>
      <c r="F6" s="173"/>
      <c r="G6" s="173" t="s">
        <v>75</v>
      </c>
      <c r="H6" s="175" t="s">
        <v>243</v>
      </c>
      <c r="I6" s="176" t="s">
        <v>76</v>
      </c>
      <c r="J6" s="173" t="s">
        <v>77</v>
      </c>
      <c r="K6" s="16" t="s">
        <v>57</v>
      </c>
      <c r="L6" s="173" t="s">
        <v>78</v>
      </c>
      <c r="M6" s="173"/>
      <c r="N6" s="173" t="s">
        <v>79</v>
      </c>
      <c r="O6" s="173"/>
    </row>
    <row r="7" spans="1:15" ht="12.75" customHeight="1">
      <c r="A7" s="173"/>
      <c r="B7" s="173"/>
      <c r="C7" s="173"/>
      <c r="D7" s="173"/>
      <c r="E7" s="173"/>
      <c r="F7" s="173"/>
      <c r="G7" s="173"/>
      <c r="H7" s="175"/>
      <c r="I7" s="176"/>
      <c r="J7" s="173"/>
      <c r="K7" s="177" t="s">
        <v>80</v>
      </c>
      <c r="L7" s="173"/>
      <c r="M7" s="173"/>
      <c r="N7" s="173"/>
      <c r="O7" s="173"/>
    </row>
    <row r="8" spans="1:15" ht="12.75">
      <c r="A8" s="173"/>
      <c r="B8" s="173"/>
      <c r="C8" s="173"/>
      <c r="D8" s="173"/>
      <c r="E8" s="173"/>
      <c r="F8" s="173"/>
      <c r="G8" s="173"/>
      <c r="H8" s="175"/>
      <c r="I8" s="176"/>
      <c r="J8" s="173"/>
      <c r="K8" s="177"/>
      <c r="L8" s="173"/>
      <c r="M8" s="173"/>
      <c r="N8" s="173"/>
      <c r="O8" s="173"/>
    </row>
    <row r="9" spans="1:15" ht="61.5" customHeight="1">
      <c r="A9" s="173"/>
      <c r="B9" s="173"/>
      <c r="C9" s="173"/>
      <c r="D9" s="173"/>
      <c r="E9" s="173"/>
      <c r="F9" s="173"/>
      <c r="G9" s="173"/>
      <c r="H9" s="175"/>
      <c r="I9" s="176"/>
      <c r="J9" s="173"/>
      <c r="K9" s="177"/>
      <c r="L9" s="173"/>
      <c r="M9" s="173"/>
      <c r="N9" s="173"/>
      <c r="O9" s="173"/>
    </row>
    <row r="10" spans="1:15" ht="12.75" customHeight="1">
      <c r="A10" s="17">
        <v>1</v>
      </c>
      <c r="B10" s="17">
        <v>2</v>
      </c>
      <c r="C10" s="17">
        <v>3</v>
      </c>
      <c r="D10" s="17">
        <v>4</v>
      </c>
      <c r="E10" s="17">
        <v>5</v>
      </c>
      <c r="F10" s="17">
        <v>6</v>
      </c>
      <c r="G10" s="17">
        <v>7</v>
      </c>
      <c r="H10" s="17">
        <v>8</v>
      </c>
      <c r="I10" s="17">
        <v>9</v>
      </c>
      <c r="J10" s="17">
        <v>10</v>
      </c>
      <c r="K10" s="17">
        <v>11</v>
      </c>
      <c r="L10" s="180">
        <v>12</v>
      </c>
      <c r="M10" s="180"/>
      <c r="N10" s="17">
        <v>13</v>
      </c>
      <c r="O10" s="17">
        <v>14</v>
      </c>
    </row>
    <row r="11" spans="1:15" ht="104.25" customHeight="1">
      <c r="A11" s="98" t="s">
        <v>81</v>
      </c>
      <c r="B11" s="98">
        <v>600</v>
      </c>
      <c r="C11" s="98">
        <v>60014</v>
      </c>
      <c r="D11" s="99" t="s">
        <v>82</v>
      </c>
      <c r="E11" s="57">
        <v>70000</v>
      </c>
      <c r="F11" s="57">
        <v>50000</v>
      </c>
      <c r="G11" s="57">
        <v>50000</v>
      </c>
      <c r="H11" s="57">
        <v>0</v>
      </c>
      <c r="I11" s="57">
        <v>0</v>
      </c>
      <c r="J11" s="57">
        <v>0</v>
      </c>
      <c r="K11" s="57">
        <v>0</v>
      </c>
      <c r="L11" s="178" t="s">
        <v>83</v>
      </c>
      <c r="M11" s="178"/>
      <c r="N11" s="57">
        <v>0</v>
      </c>
      <c r="O11" s="100" t="s">
        <v>84</v>
      </c>
    </row>
    <row r="12" spans="1:15" ht="12.75" customHeight="1">
      <c r="A12" s="98"/>
      <c r="B12" s="98"/>
      <c r="C12" s="98"/>
      <c r="D12" s="101" t="s">
        <v>85</v>
      </c>
      <c r="E12" s="57">
        <v>0</v>
      </c>
      <c r="F12" s="57">
        <f>G12+J12++L12+N12</f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179">
        <v>0</v>
      </c>
      <c r="M12" s="179"/>
      <c r="N12" s="57">
        <v>0</v>
      </c>
      <c r="O12" s="100"/>
    </row>
    <row r="13" spans="1:15" ht="12.75" customHeight="1">
      <c r="A13" s="98"/>
      <c r="B13" s="98"/>
      <c r="C13" s="98"/>
      <c r="D13" s="101" t="s">
        <v>86</v>
      </c>
      <c r="E13" s="57">
        <v>70000</v>
      </c>
      <c r="F13" s="57">
        <v>50000</v>
      </c>
      <c r="G13" s="57">
        <v>50000</v>
      </c>
      <c r="H13" s="57">
        <v>0</v>
      </c>
      <c r="I13" s="57">
        <v>0</v>
      </c>
      <c r="J13" s="57">
        <v>0</v>
      </c>
      <c r="K13" s="57">
        <v>0</v>
      </c>
      <c r="L13" s="179">
        <v>0</v>
      </c>
      <c r="M13" s="179"/>
      <c r="N13" s="57">
        <f>N11</f>
        <v>0</v>
      </c>
      <c r="O13" s="100"/>
    </row>
    <row r="14" spans="1:15" ht="52.5" customHeight="1">
      <c r="A14" s="98" t="s">
        <v>138</v>
      </c>
      <c r="B14" s="98">
        <v>700</v>
      </c>
      <c r="C14" s="98">
        <v>70005</v>
      </c>
      <c r="D14" s="102" t="s">
        <v>90</v>
      </c>
      <c r="E14" s="57">
        <v>37550860</v>
      </c>
      <c r="F14" s="57">
        <v>20726310</v>
      </c>
      <c r="G14" s="57">
        <v>6357810</v>
      </c>
      <c r="H14" s="57">
        <v>0</v>
      </c>
      <c r="I14" s="57">
        <v>0</v>
      </c>
      <c r="J14" s="57">
        <v>0</v>
      </c>
      <c r="K14" s="57">
        <v>0</v>
      </c>
      <c r="L14" s="178" t="s">
        <v>91</v>
      </c>
      <c r="M14" s="178"/>
      <c r="N14" s="57">
        <v>0</v>
      </c>
      <c r="O14" s="100" t="s">
        <v>92</v>
      </c>
    </row>
    <row r="15" spans="1:15" ht="12.75" customHeight="1">
      <c r="A15" s="98"/>
      <c r="B15" s="98"/>
      <c r="C15" s="98"/>
      <c r="D15" s="101" t="s">
        <v>85</v>
      </c>
      <c r="E15" s="57">
        <v>0</v>
      </c>
      <c r="F15" s="57">
        <f>G15+J15++L15+N15</f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179">
        <v>0</v>
      </c>
      <c r="M15" s="179"/>
      <c r="N15" s="57">
        <v>0</v>
      </c>
      <c r="O15" s="100"/>
    </row>
    <row r="16" spans="1:15" ht="12.75" customHeight="1">
      <c r="A16" s="98"/>
      <c r="B16" s="98"/>
      <c r="C16" s="98"/>
      <c r="D16" s="101" t="s">
        <v>86</v>
      </c>
      <c r="E16" s="57">
        <v>37550860</v>
      </c>
      <c r="F16" s="57">
        <v>20726310</v>
      </c>
      <c r="G16" s="57">
        <v>6357810</v>
      </c>
      <c r="H16" s="57">
        <v>0</v>
      </c>
      <c r="I16" s="57">
        <v>0</v>
      </c>
      <c r="J16" s="57">
        <v>0</v>
      </c>
      <c r="K16" s="57">
        <v>0</v>
      </c>
      <c r="L16" s="179">
        <v>14368500</v>
      </c>
      <c r="M16" s="179"/>
      <c r="N16" s="57">
        <f>N14</f>
        <v>0</v>
      </c>
      <c r="O16" s="100"/>
    </row>
    <row r="17" spans="1:15" ht="45" customHeight="1">
      <c r="A17" s="98" t="s">
        <v>139</v>
      </c>
      <c r="B17" s="98">
        <v>700</v>
      </c>
      <c r="C17" s="98">
        <v>70005</v>
      </c>
      <c r="D17" s="101" t="s">
        <v>94</v>
      </c>
      <c r="E17" s="57">
        <v>139550</v>
      </c>
      <c r="F17" s="57">
        <f>G17</f>
        <v>35000</v>
      </c>
      <c r="G17" s="57">
        <f>SUM(G18:G19)</f>
        <v>35000</v>
      </c>
      <c r="H17" s="57">
        <v>0</v>
      </c>
      <c r="I17" s="57">
        <v>0</v>
      </c>
      <c r="J17" s="57">
        <v>0</v>
      </c>
      <c r="K17" s="57">
        <v>0</v>
      </c>
      <c r="L17" s="178" t="s">
        <v>95</v>
      </c>
      <c r="M17" s="178"/>
      <c r="N17" s="57">
        <v>0</v>
      </c>
      <c r="O17" s="100" t="s">
        <v>92</v>
      </c>
    </row>
    <row r="18" spans="1:15" ht="12.75" customHeight="1">
      <c r="A18" s="98"/>
      <c r="B18" s="98"/>
      <c r="C18" s="98"/>
      <c r="D18" s="101" t="s">
        <v>85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179">
        <v>0</v>
      </c>
      <c r="M18" s="179"/>
      <c r="N18" s="57">
        <v>0</v>
      </c>
      <c r="O18" s="100"/>
    </row>
    <row r="19" spans="1:15" ht="12.75" customHeight="1">
      <c r="A19" s="98"/>
      <c r="B19" s="98"/>
      <c r="C19" s="98"/>
      <c r="D19" s="101" t="s">
        <v>86</v>
      </c>
      <c r="E19" s="57">
        <f>E17</f>
        <v>139550</v>
      </c>
      <c r="F19" s="57">
        <f>G19</f>
        <v>35000</v>
      </c>
      <c r="G19" s="57">
        <v>35000</v>
      </c>
      <c r="H19" s="57">
        <v>0</v>
      </c>
      <c r="I19" s="57">
        <v>0</v>
      </c>
      <c r="J19" s="57">
        <v>0</v>
      </c>
      <c r="K19" s="57">
        <v>0</v>
      </c>
      <c r="L19" s="179">
        <v>0</v>
      </c>
      <c r="M19" s="179"/>
      <c r="N19" s="57">
        <f>N17</f>
        <v>0</v>
      </c>
      <c r="O19" s="100"/>
    </row>
    <row r="20" spans="1:15" ht="44.25" customHeight="1">
      <c r="A20" s="98" t="s">
        <v>140</v>
      </c>
      <c r="B20" s="98">
        <v>700</v>
      </c>
      <c r="C20" s="98">
        <v>70005</v>
      </c>
      <c r="D20" s="101" t="s">
        <v>320</v>
      </c>
      <c r="E20" s="57">
        <v>1267956</v>
      </c>
      <c r="F20" s="57">
        <v>1111992</v>
      </c>
      <c r="G20" s="57">
        <v>1111992</v>
      </c>
      <c r="H20" s="57"/>
      <c r="I20" s="57"/>
      <c r="J20" s="57"/>
      <c r="K20" s="57"/>
      <c r="L20" s="178" t="s">
        <v>95</v>
      </c>
      <c r="M20" s="178"/>
      <c r="N20" s="57"/>
      <c r="O20" s="100" t="s">
        <v>92</v>
      </c>
    </row>
    <row r="21" spans="1:15" ht="12.75" customHeight="1">
      <c r="A21" s="98"/>
      <c r="B21" s="98"/>
      <c r="C21" s="98"/>
      <c r="D21" s="101" t="s">
        <v>85</v>
      </c>
      <c r="E21" s="57">
        <v>0</v>
      </c>
      <c r="F21" s="57">
        <f>G21+J21++L21+N21</f>
        <v>0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179">
        <v>0</v>
      </c>
      <c r="M21" s="179"/>
      <c r="N21" s="57">
        <v>0</v>
      </c>
      <c r="O21" s="100"/>
    </row>
    <row r="22" spans="1:15" ht="12.75" customHeight="1">
      <c r="A22" s="98"/>
      <c r="B22" s="98"/>
      <c r="C22" s="98"/>
      <c r="D22" s="101" t="s">
        <v>86</v>
      </c>
      <c r="E22" s="57">
        <f>SUM(E20)</f>
        <v>1267956</v>
      </c>
      <c r="F22" s="57">
        <f aca="true" t="shared" si="0" ref="F22:O22">SUM(F20)</f>
        <v>1111992</v>
      </c>
      <c r="G22" s="57">
        <f t="shared" si="0"/>
        <v>1111992</v>
      </c>
      <c r="H22" s="57">
        <f t="shared" si="0"/>
        <v>0</v>
      </c>
      <c r="I22" s="57">
        <f t="shared" si="0"/>
        <v>0</v>
      </c>
      <c r="J22" s="57">
        <f t="shared" si="0"/>
        <v>0</v>
      </c>
      <c r="K22" s="57">
        <f t="shared" si="0"/>
        <v>0</v>
      </c>
      <c r="L22" s="179">
        <v>0</v>
      </c>
      <c r="M22" s="179"/>
      <c r="N22" s="57">
        <f t="shared" si="0"/>
        <v>0</v>
      </c>
      <c r="O22" s="57">
        <f t="shared" si="0"/>
        <v>0</v>
      </c>
    </row>
    <row r="23" spans="1:15" ht="56.25" customHeight="1">
      <c r="A23" s="98" t="s">
        <v>141</v>
      </c>
      <c r="B23" s="103" t="s">
        <v>97</v>
      </c>
      <c r="C23" s="98" t="s">
        <v>98</v>
      </c>
      <c r="D23" s="101" t="s">
        <v>99</v>
      </c>
      <c r="E23" s="57">
        <f>SUM(E24:E26)</f>
        <v>6810299</v>
      </c>
      <c r="F23" s="57">
        <f>SUM(F24:F26)</f>
        <v>6696715.1</v>
      </c>
      <c r="G23" s="57">
        <f>SUM(G24:G26)</f>
        <v>2856380.8200000003</v>
      </c>
      <c r="H23" s="57">
        <v>0</v>
      </c>
      <c r="I23" s="57">
        <v>0</v>
      </c>
      <c r="J23" s="57">
        <v>0</v>
      </c>
      <c r="K23" s="57">
        <v>0</v>
      </c>
      <c r="L23" s="178" t="s">
        <v>95</v>
      </c>
      <c r="M23" s="178"/>
      <c r="N23" s="57">
        <f>SUM(N24:N26)</f>
        <v>3840334.28</v>
      </c>
      <c r="O23" s="100" t="s">
        <v>92</v>
      </c>
    </row>
    <row r="24" spans="1:15" ht="12.75" customHeight="1">
      <c r="A24" s="98"/>
      <c r="B24" s="98"/>
      <c r="C24" s="98"/>
      <c r="D24" s="101" t="s">
        <v>85</v>
      </c>
      <c r="E24" s="57">
        <v>44404</v>
      </c>
      <c r="F24" s="57">
        <f>G24+H24+N24</f>
        <v>31336.1</v>
      </c>
      <c r="G24" s="104">
        <v>4700.82</v>
      </c>
      <c r="H24" s="57">
        <v>0</v>
      </c>
      <c r="I24" s="57">
        <v>0</v>
      </c>
      <c r="J24" s="57">
        <v>0</v>
      </c>
      <c r="K24" s="57">
        <v>0</v>
      </c>
      <c r="L24" s="179">
        <v>0</v>
      </c>
      <c r="M24" s="179"/>
      <c r="N24" s="104">
        <v>26635.28</v>
      </c>
      <c r="O24" s="105"/>
    </row>
    <row r="25" spans="1:15" ht="22.5" customHeight="1">
      <c r="A25" s="98"/>
      <c r="B25" s="98"/>
      <c r="C25" s="98"/>
      <c r="D25" s="101" t="s">
        <v>100</v>
      </c>
      <c r="E25" s="57">
        <v>5260087</v>
      </c>
      <c r="F25" s="57">
        <f>G25+N25+L25</f>
        <v>5883915</v>
      </c>
      <c r="G25" s="57">
        <v>2070216</v>
      </c>
      <c r="H25" s="57">
        <v>0</v>
      </c>
      <c r="I25" s="57">
        <v>0</v>
      </c>
      <c r="J25" s="57">
        <v>0</v>
      </c>
      <c r="K25" s="57">
        <v>0</v>
      </c>
      <c r="L25" s="179">
        <v>0</v>
      </c>
      <c r="M25" s="179"/>
      <c r="N25" s="57">
        <v>3813699</v>
      </c>
      <c r="O25" s="105"/>
    </row>
    <row r="26" spans="1:15" ht="22.5" customHeight="1">
      <c r="A26" s="98"/>
      <c r="B26" s="98"/>
      <c r="C26" s="98"/>
      <c r="D26" s="101" t="s">
        <v>101</v>
      </c>
      <c r="E26" s="57">
        <v>1505808</v>
      </c>
      <c r="F26" s="57">
        <f>G26+H26+L26</f>
        <v>781464</v>
      </c>
      <c r="G26" s="57">
        <v>781464</v>
      </c>
      <c r="H26" s="57">
        <v>0</v>
      </c>
      <c r="I26" s="57">
        <v>0</v>
      </c>
      <c r="J26" s="57">
        <v>0</v>
      </c>
      <c r="K26" s="57">
        <v>0</v>
      </c>
      <c r="L26" s="179">
        <v>0</v>
      </c>
      <c r="M26" s="179"/>
      <c r="N26" s="57">
        <v>0</v>
      </c>
      <c r="O26" s="105"/>
    </row>
    <row r="27" spans="1:15" ht="67.5" customHeight="1">
      <c r="A27" s="98" t="s">
        <v>142</v>
      </c>
      <c r="B27" s="98">
        <v>710</v>
      </c>
      <c r="C27" s="98">
        <v>71012</v>
      </c>
      <c r="D27" s="101" t="s">
        <v>103</v>
      </c>
      <c r="E27" s="57">
        <v>178618</v>
      </c>
      <c r="F27" s="57">
        <f>SUM(F28:F29)</f>
        <v>18681</v>
      </c>
      <c r="G27" s="57">
        <f>SUM(G28:G29)</f>
        <v>18681</v>
      </c>
      <c r="H27" s="57">
        <v>0</v>
      </c>
      <c r="I27" s="57">
        <v>0</v>
      </c>
      <c r="J27" s="57">
        <v>0</v>
      </c>
      <c r="K27" s="57">
        <v>0</v>
      </c>
      <c r="L27" s="178" t="s">
        <v>104</v>
      </c>
      <c r="M27" s="178"/>
      <c r="N27" s="57">
        <f>SUM(N28:N29)</f>
        <v>0</v>
      </c>
      <c r="O27" s="100" t="s">
        <v>92</v>
      </c>
    </row>
    <row r="28" spans="1:15" ht="12.75" customHeight="1">
      <c r="A28" s="98"/>
      <c r="B28" s="98"/>
      <c r="C28" s="98"/>
      <c r="D28" s="101" t="s">
        <v>85</v>
      </c>
      <c r="E28" s="57">
        <v>178618</v>
      </c>
      <c r="F28" s="57">
        <f>G28+J28+N28+L28</f>
        <v>18681</v>
      </c>
      <c r="G28" s="57">
        <v>18681</v>
      </c>
      <c r="H28" s="57">
        <v>0</v>
      </c>
      <c r="I28" s="57">
        <v>0</v>
      </c>
      <c r="J28" s="57">
        <v>0</v>
      </c>
      <c r="K28" s="57">
        <v>0</v>
      </c>
      <c r="L28" s="179">
        <v>0</v>
      </c>
      <c r="M28" s="179"/>
      <c r="N28" s="57">
        <v>0</v>
      </c>
      <c r="O28" s="100"/>
    </row>
    <row r="29" spans="1:15" ht="12.75" customHeight="1">
      <c r="A29" s="98"/>
      <c r="B29" s="98"/>
      <c r="C29" s="98"/>
      <c r="D29" s="101" t="s">
        <v>86</v>
      </c>
      <c r="E29" s="57">
        <v>0</v>
      </c>
      <c r="F29" s="57">
        <f>G29+J29+N29</f>
        <v>0</v>
      </c>
      <c r="G29" s="57">
        <v>0</v>
      </c>
      <c r="H29" s="57">
        <v>0</v>
      </c>
      <c r="I29" s="57">
        <v>0</v>
      </c>
      <c r="J29" s="57">
        <v>0</v>
      </c>
      <c r="K29" s="57">
        <v>0</v>
      </c>
      <c r="L29" s="179">
        <v>0</v>
      </c>
      <c r="M29" s="179"/>
      <c r="N29" s="57">
        <v>0</v>
      </c>
      <c r="O29" s="100"/>
    </row>
    <row r="30" spans="1:15" ht="39.75" customHeight="1">
      <c r="A30" s="58" t="s">
        <v>143</v>
      </c>
      <c r="B30" s="18">
        <v>710</v>
      </c>
      <c r="C30" s="18">
        <v>71012</v>
      </c>
      <c r="D30" s="24" t="s">
        <v>260</v>
      </c>
      <c r="E30" s="59">
        <v>50000</v>
      </c>
      <c r="F30" s="59">
        <f>SUM(F31:F32)</f>
        <v>50000</v>
      </c>
      <c r="G30" s="59">
        <f>SUM(G31:G32)</f>
        <v>50000</v>
      </c>
      <c r="H30" s="59">
        <v>0</v>
      </c>
      <c r="I30" s="59">
        <v>0</v>
      </c>
      <c r="J30" s="59">
        <v>0</v>
      </c>
      <c r="K30" s="59">
        <v>0</v>
      </c>
      <c r="L30" s="181" t="s">
        <v>129</v>
      </c>
      <c r="M30" s="182"/>
      <c r="N30" s="59">
        <f>SUM(N31:N32)</f>
        <v>0</v>
      </c>
      <c r="O30" s="60" t="s">
        <v>92</v>
      </c>
    </row>
    <row r="31" spans="1:15" ht="16.5" customHeight="1">
      <c r="A31" s="58"/>
      <c r="B31" s="58"/>
      <c r="C31" s="58"/>
      <c r="D31" s="61" t="s">
        <v>85</v>
      </c>
      <c r="E31" s="59">
        <v>0</v>
      </c>
      <c r="F31" s="59">
        <f>G31+J31+N31+L31</f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183">
        <v>0</v>
      </c>
      <c r="M31" s="184"/>
      <c r="N31" s="59">
        <v>0</v>
      </c>
      <c r="O31" s="60"/>
    </row>
    <row r="32" spans="1:15" ht="18.75" customHeight="1">
      <c r="A32" s="58"/>
      <c r="B32" s="58"/>
      <c r="C32" s="58"/>
      <c r="D32" s="61" t="s">
        <v>86</v>
      </c>
      <c r="E32" s="59">
        <v>50000</v>
      </c>
      <c r="F32" s="59">
        <f>G32+J32+N32</f>
        <v>50000</v>
      </c>
      <c r="G32" s="59">
        <v>50000</v>
      </c>
      <c r="H32" s="59">
        <v>0</v>
      </c>
      <c r="I32" s="59">
        <v>0</v>
      </c>
      <c r="J32" s="59">
        <v>0</v>
      </c>
      <c r="K32" s="59">
        <v>0</v>
      </c>
      <c r="L32" s="183">
        <v>0</v>
      </c>
      <c r="M32" s="184"/>
      <c r="N32" s="59">
        <v>0</v>
      </c>
      <c r="O32" s="60"/>
    </row>
    <row r="33" spans="1:15" ht="67.5" customHeight="1">
      <c r="A33" s="98" t="s">
        <v>144</v>
      </c>
      <c r="B33" s="98">
        <v>710</v>
      </c>
      <c r="C33" s="98">
        <v>71095</v>
      </c>
      <c r="D33" s="101" t="s">
        <v>105</v>
      </c>
      <c r="E33" s="57">
        <f>SUM(E34:E35)</f>
        <v>3002600</v>
      </c>
      <c r="F33" s="57">
        <f>G33+J33+N33</f>
        <v>1343494</v>
      </c>
      <c r="G33" s="57">
        <f>SUM(G34:G35)</f>
        <v>201524</v>
      </c>
      <c r="H33" s="57">
        <v>0</v>
      </c>
      <c r="I33" s="57">
        <v>0</v>
      </c>
      <c r="J33" s="57">
        <v>0</v>
      </c>
      <c r="K33" s="57">
        <v>0</v>
      </c>
      <c r="L33" s="178" t="s">
        <v>95</v>
      </c>
      <c r="M33" s="178"/>
      <c r="N33" s="57">
        <f>SUM(N34:N35)</f>
        <v>1141970</v>
      </c>
      <c r="O33" s="100" t="s">
        <v>92</v>
      </c>
    </row>
    <row r="34" spans="1:15" ht="12.75" customHeight="1">
      <c r="A34" s="98"/>
      <c r="B34" s="98"/>
      <c r="C34" s="98"/>
      <c r="D34" s="101" t="s">
        <v>85</v>
      </c>
      <c r="E34" s="57">
        <v>18000</v>
      </c>
      <c r="F34" s="57">
        <f>G34+J34+N34</f>
        <v>18000</v>
      </c>
      <c r="G34" s="57">
        <v>2700</v>
      </c>
      <c r="H34" s="57">
        <v>0</v>
      </c>
      <c r="I34" s="57">
        <v>0</v>
      </c>
      <c r="J34" s="57">
        <v>0</v>
      </c>
      <c r="K34" s="57">
        <v>0</v>
      </c>
      <c r="L34" s="179">
        <v>0</v>
      </c>
      <c r="M34" s="179"/>
      <c r="N34" s="57">
        <v>15300</v>
      </c>
      <c r="O34" s="100"/>
    </row>
    <row r="35" spans="1:15" ht="19.5" customHeight="1">
      <c r="A35" s="98"/>
      <c r="B35" s="98"/>
      <c r="C35" s="98"/>
      <c r="D35" s="101" t="s">
        <v>86</v>
      </c>
      <c r="E35" s="57">
        <v>2984600</v>
      </c>
      <c r="F35" s="57">
        <f>G35+J35+N35</f>
        <v>1325494</v>
      </c>
      <c r="G35" s="57">
        <v>198824</v>
      </c>
      <c r="H35" s="57">
        <v>0</v>
      </c>
      <c r="I35" s="57">
        <v>0</v>
      </c>
      <c r="J35" s="57">
        <v>0</v>
      </c>
      <c r="K35" s="57">
        <v>0</v>
      </c>
      <c r="L35" s="179">
        <v>0</v>
      </c>
      <c r="M35" s="179"/>
      <c r="N35" s="57">
        <v>1126670</v>
      </c>
      <c r="O35" s="100"/>
    </row>
    <row r="36" spans="1:15" ht="68.25" customHeight="1">
      <c r="A36" s="98" t="s">
        <v>96</v>
      </c>
      <c r="B36" s="98">
        <v>710</v>
      </c>
      <c r="C36" s="98">
        <v>71095</v>
      </c>
      <c r="D36" s="106" t="s">
        <v>107</v>
      </c>
      <c r="E36" s="57">
        <v>5000</v>
      </c>
      <c r="F36" s="57">
        <f>G36+J36+N36</f>
        <v>5000</v>
      </c>
      <c r="G36" s="57">
        <v>5000</v>
      </c>
      <c r="H36" s="57">
        <v>0</v>
      </c>
      <c r="I36" s="57">
        <v>0</v>
      </c>
      <c r="J36" s="57">
        <v>0</v>
      </c>
      <c r="K36" s="57">
        <v>0</v>
      </c>
      <c r="L36" s="178" t="s">
        <v>95</v>
      </c>
      <c r="M36" s="178"/>
      <c r="N36" s="57">
        <v>0</v>
      </c>
      <c r="O36" s="100" t="s">
        <v>92</v>
      </c>
    </row>
    <row r="37" spans="1:15" ht="12.75" customHeight="1">
      <c r="A37" s="98"/>
      <c r="B37" s="98"/>
      <c r="C37" s="98"/>
      <c r="D37" s="101" t="s">
        <v>85</v>
      </c>
      <c r="E37" s="57">
        <f>E36</f>
        <v>5000</v>
      </c>
      <c r="F37" s="57">
        <f>F36</f>
        <v>5000</v>
      </c>
      <c r="G37" s="57">
        <f>G36</f>
        <v>5000</v>
      </c>
      <c r="H37" s="57">
        <v>0</v>
      </c>
      <c r="I37" s="57">
        <v>0</v>
      </c>
      <c r="J37" s="57">
        <v>0</v>
      </c>
      <c r="K37" s="57">
        <v>0</v>
      </c>
      <c r="L37" s="179">
        <v>0</v>
      </c>
      <c r="M37" s="179"/>
      <c r="N37" s="57">
        <v>0</v>
      </c>
      <c r="O37" s="100"/>
    </row>
    <row r="38" spans="1:15" ht="12.75" customHeight="1">
      <c r="A38" s="98"/>
      <c r="B38" s="98"/>
      <c r="C38" s="98"/>
      <c r="D38" s="101" t="s">
        <v>86</v>
      </c>
      <c r="E38" s="57">
        <v>0</v>
      </c>
      <c r="F38" s="57">
        <v>0</v>
      </c>
      <c r="G38" s="57">
        <v>0</v>
      </c>
      <c r="H38" s="57">
        <v>0</v>
      </c>
      <c r="I38" s="57">
        <v>0</v>
      </c>
      <c r="J38" s="57">
        <v>0</v>
      </c>
      <c r="K38" s="57">
        <v>0</v>
      </c>
      <c r="L38" s="179">
        <v>0</v>
      </c>
      <c r="M38" s="179"/>
      <c r="N38" s="57">
        <f>N36</f>
        <v>0</v>
      </c>
      <c r="O38" s="100"/>
    </row>
    <row r="39" spans="1:15" ht="57.75" customHeight="1">
      <c r="A39" s="98" t="s">
        <v>102</v>
      </c>
      <c r="B39" s="98">
        <v>750</v>
      </c>
      <c r="C39" s="98">
        <v>75020</v>
      </c>
      <c r="D39" s="106" t="s">
        <v>108</v>
      </c>
      <c r="E39" s="57">
        <v>1907260</v>
      </c>
      <c r="F39" s="57">
        <f>F41</f>
        <v>925337</v>
      </c>
      <c r="G39" s="57">
        <v>925337</v>
      </c>
      <c r="H39" s="57">
        <v>0</v>
      </c>
      <c r="I39" s="57">
        <v>0</v>
      </c>
      <c r="J39" s="57">
        <v>0</v>
      </c>
      <c r="K39" s="57">
        <v>0</v>
      </c>
      <c r="L39" s="178" t="s">
        <v>83</v>
      </c>
      <c r="M39" s="178"/>
      <c r="N39" s="57">
        <v>0</v>
      </c>
      <c r="O39" s="100" t="s">
        <v>92</v>
      </c>
    </row>
    <row r="40" spans="1:15" ht="12.75" customHeight="1">
      <c r="A40" s="98"/>
      <c r="B40" s="98"/>
      <c r="C40" s="98"/>
      <c r="D40" s="101" t="s">
        <v>85</v>
      </c>
      <c r="E40" s="57">
        <v>0</v>
      </c>
      <c r="F40" s="57">
        <v>0</v>
      </c>
      <c r="G40" s="57">
        <v>0</v>
      </c>
      <c r="H40" s="57">
        <v>0</v>
      </c>
      <c r="I40" s="57">
        <v>0</v>
      </c>
      <c r="J40" s="57">
        <v>0</v>
      </c>
      <c r="K40" s="57">
        <v>0</v>
      </c>
      <c r="L40" s="179">
        <v>0</v>
      </c>
      <c r="M40" s="179"/>
      <c r="N40" s="57">
        <f>N39</f>
        <v>0</v>
      </c>
      <c r="O40" s="100"/>
    </row>
    <row r="41" spans="1:15" ht="12.75" customHeight="1">
      <c r="A41" s="98"/>
      <c r="B41" s="98"/>
      <c r="C41" s="98"/>
      <c r="D41" s="101" t="s">
        <v>86</v>
      </c>
      <c r="E41" s="57">
        <f>E39</f>
        <v>1907260</v>
      </c>
      <c r="F41" s="57">
        <f>G41+J41+L41+N41</f>
        <v>925337</v>
      </c>
      <c r="G41" s="57">
        <f>G39</f>
        <v>925337</v>
      </c>
      <c r="H41" s="57">
        <v>0</v>
      </c>
      <c r="I41" s="57">
        <v>0</v>
      </c>
      <c r="J41" s="57">
        <v>0</v>
      </c>
      <c r="K41" s="57">
        <v>0</v>
      </c>
      <c r="L41" s="179">
        <v>0</v>
      </c>
      <c r="M41" s="179"/>
      <c r="N41" s="57">
        <v>0</v>
      </c>
      <c r="O41" s="100"/>
    </row>
    <row r="42" spans="1:15" ht="90.75" customHeight="1">
      <c r="A42" s="98" t="s">
        <v>197</v>
      </c>
      <c r="B42" s="98">
        <v>801</v>
      </c>
      <c r="C42" s="98">
        <v>80195</v>
      </c>
      <c r="D42" s="101" t="s">
        <v>110</v>
      </c>
      <c r="E42" s="57">
        <v>1032372</v>
      </c>
      <c r="F42" s="57">
        <v>194832</v>
      </c>
      <c r="G42" s="57">
        <v>0</v>
      </c>
      <c r="H42" s="57">
        <v>0</v>
      </c>
      <c r="I42" s="57">
        <v>0</v>
      </c>
      <c r="J42" s="57">
        <v>0</v>
      </c>
      <c r="K42" s="57">
        <v>0</v>
      </c>
      <c r="L42" s="178" t="s">
        <v>111</v>
      </c>
      <c r="M42" s="178"/>
      <c r="N42" s="57">
        <v>0</v>
      </c>
      <c r="O42" s="107" t="s">
        <v>112</v>
      </c>
    </row>
    <row r="43" spans="1:15" ht="12.75" customHeight="1">
      <c r="A43" s="98"/>
      <c r="B43" s="98"/>
      <c r="C43" s="98"/>
      <c r="D43" s="101" t="s">
        <v>85</v>
      </c>
      <c r="E43" s="57">
        <v>1032372</v>
      </c>
      <c r="F43" s="57">
        <f>F42</f>
        <v>194832</v>
      </c>
      <c r="G43" s="57">
        <f>G42</f>
        <v>0</v>
      </c>
      <c r="H43" s="57">
        <v>0</v>
      </c>
      <c r="I43" s="57">
        <v>0</v>
      </c>
      <c r="J43" s="57">
        <v>0</v>
      </c>
      <c r="K43" s="57">
        <v>0</v>
      </c>
      <c r="L43" s="179">
        <v>194832</v>
      </c>
      <c r="M43" s="179"/>
      <c r="N43" s="57">
        <f>N42</f>
        <v>0</v>
      </c>
      <c r="O43" s="100"/>
    </row>
    <row r="44" spans="1:15" ht="12.75" customHeight="1">
      <c r="A44" s="98"/>
      <c r="B44" s="98"/>
      <c r="C44" s="98"/>
      <c r="D44" s="101" t="s">
        <v>86</v>
      </c>
      <c r="E44" s="57">
        <v>0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57">
        <v>0</v>
      </c>
      <c r="L44" s="179">
        <v>0</v>
      </c>
      <c r="M44" s="179"/>
      <c r="N44" s="57">
        <v>0</v>
      </c>
      <c r="O44" s="100"/>
    </row>
    <row r="45" spans="1:15" ht="56.25" customHeight="1">
      <c r="A45" s="98" t="s">
        <v>200</v>
      </c>
      <c r="B45" s="98">
        <v>851</v>
      </c>
      <c r="C45" s="98">
        <v>85195</v>
      </c>
      <c r="D45" s="102" t="s">
        <v>113</v>
      </c>
      <c r="E45" s="57">
        <v>3590721</v>
      </c>
      <c r="F45" s="57">
        <f>SUM(G45:H45)</f>
        <v>3150736.09</v>
      </c>
      <c r="G45" s="57">
        <v>2462968</v>
      </c>
      <c r="H45" s="57">
        <v>687768.09</v>
      </c>
      <c r="I45" s="57">
        <v>0</v>
      </c>
      <c r="J45" s="57">
        <v>0</v>
      </c>
      <c r="K45" s="57">
        <v>0</v>
      </c>
      <c r="L45" s="178" t="s">
        <v>129</v>
      </c>
      <c r="M45" s="178"/>
      <c r="N45" s="57">
        <v>0</v>
      </c>
      <c r="O45" s="100" t="s">
        <v>92</v>
      </c>
    </row>
    <row r="46" spans="1:15" ht="12.75" customHeight="1">
      <c r="A46" s="98"/>
      <c r="B46" s="98"/>
      <c r="C46" s="98"/>
      <c r="D46" s="101" t="s">
        <v>85</v>
      </c>
      <c r="E46" s="57">
        <v>0</v>
      </c>
      <c r="F46" s="57">
        <v>0</v>
      </c>
      <c r="G46" s="57">
        <v>0</v>
      </c>
      <c r="H46" s="57">
        <v>0</v>
      </c>
      <c r="I46" s="57">
        <v>0</v>
      </c>
      <c r="J46" s="57">
        <v>0</v>
      </c>
      <c r="K46" s="57">
        <v>0</v>
      </c>
      <c r="L46" s="179">
        <v>0</v>
      </c>
      <c r="M46" s="179"/>
      <c r="N46" s="57">
        <v>0</v>
      </c>
      <c r="O46" s="100"/>
    </row>
    <row r="47" spans="1:15" ht="12.75" customHeight="1">
      <c r="A47" s="98"/>
      <c r="B47" s="98"/>
      <c r="C47" s="98"/>
      <c r="D47" s="101" t="s">
        <v>86</v>
      </c>
      <c r="E47" s="57">
        <f>E45</f>
        <v>3590721</v>
      </c>
      <c r="F47" s="57">
        <f>F45</f>
        <v>3150736.09</v>
      </c>
      <c r="G47" s="57">
        <f>G45</f>
        <v>2462968</v>
      </c>
      <c r="H47" s="57">
        <f>H45</f>
        <v>687768.09</v>
      </c>
      <c r="I47" s="57">
        <v>0</v>
      </c>
      <c r="J47" s="57">
        <v>0</v>
      </c>
      <c r="K47" s="57">
        <v>0</v>
      </c>
      <c r="L47" s="179"/>
      <c r="M47" s="179"/>
      <c r="N47" s="57">
        <f>N45</f>
        <v>0</v>
      </c>
      <c r="O47" s="100"/>
    </row>
    <row r="48" spans="1:15" ht="72">
      <c r="A48" s="18" t="s">
        <v>202</v>
      </c>
      <c r="B48" s="19">
        <v>851</v>
      </c>
      <c r="C48" s="19">
        <v>85195</v>
      </c>
      <c r="D48" s="20" t="s">
        <v>242</v>
      </c>
      <c r="E48" s="21">
        <v>137300</v>
      </c>
      <c r="F48" s="21">
        <v>2000</v>
      </c>
      <c r="G48" s="21">
        <v>2000</v>
      </c>
      <c r="H48" s="22">
        <v>0</v>
      </c>
      <c r="I48" s="22">
        <v>0</v>
      </c>
      <c r="J48" s="22">
        <v>0</v>
      </c>
      <c r="K48" s="22">
        <v>0</v>
      </c>
      <c r="L48" s="185" t="s">
        <v>114</v>
      </c>
      <c r="M48" s="186"/>
      <c r="N48" s="22">
        <v>0</v>
      </c>
      <c r="O48" s="23" t="s">
        <v>92</v>
      </c>
    </row>
    <row r="49" spans="1:15" ht="12.75">
      <c r="A49" s="18"/>
      <c r="B49" s="18"/>
      <c r="C49" s="18"/>
      <c r="D49" s="24" t="s">
        <v>85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5">
        <v>0</v>
      </c>
      <c r="M49" s="26"/>
      <c r="N49" s="27">
        <v>0</v>
      </c>
      <c r="O49" s="28"/>
    </row>
    <row r="50" spans="1:15" ht="12.75">
      <c r="A50" s="18"/>
      <c r="B50" s="18"/>
      <c r="C50" s="18"/>
      <c r="D50" s="24" t="s">
        <v>86</v>
      </c>
      <c r="E50" s="22">
        <v>137300</v>
      </c>
      <c r="F50" s="22">
        <v>2000</v>
      </c>
      <c r="G50" s="22">
        <v>2000</v>
      </c>
      <c r="H50" s="22"/>
      <c r="I50" s="22"/>
      <c r="J50" s="22"/>
      <c r="K50" s="22"/>
      <c r="L50" s="89"/>
      <c r="M50" s="90"/>
      <c r="N50" s="22"/>
      <c r="O50" s="23"/>
    </row>
    <row r="51" spans="1:15" ht="63" customHeight="1">
      <c r="A51" s="98" t="s">
        <v>204</v>
      </c>
      <c r="B51" s="98">
        <v>852</v>
      </c>
      <c r="C51" s="98">
        <v>85295</v>
      </c>
      <c r="D51" s="101" t="s">
        <v>115</v>
      </c>
      <c r="E51" s="57">
        <f>SUM(E52:E53)</f>
        <v>534077</v>
      </c>
      <c r="F51" s="57">
        <f>F52</f>
        <v>195000</v>
      </c>
      <c r="G51" s="57">
        <v>195000</v>
      </c>
      <c r="H51" s="57">
        <v>0</v>
      </c>
      <c r="I51" s="57">
        <v>0</v>
      </c>
      <c r="J51" s="57">
        <v>0</v>
      </c>
      <c r="K51" s="57">
        <v>0</v>
      </c>
      <c r="L51" s="178" t="s">
        <v>116</v>
      </c>
      <c r="M51" s="178"/>
      <c r="N51" s="57">
        <v>0</v>
      </c>
      <c r="O51" s="100" t="s">
        <v>117</v>
      </c>
    </row>
    <row r="52" spans="1:15" ht="12.75" customHeight="1">
      <c r="A52" s="98"/>
      <c r="B52" s="98"/>
      <c r="C52" s="98"/>
      <c r="D52" s="101" t="s">
        <v>85</v>
      </c>
      <c r="E52" s="57">
        <v>534077</v>
      </c>
      <c r="F52" s="57">
        <f>G52+J52+L52+N52</f>
        <v>195000</v>
      </c>
      <c r="G52" s="57">
        <f>G51</f>
        <v>195000</v>
      </c>
      <c r="H52" s="57">
        <v>0</v>
      </c>
      <c r="I52" s="57">
        <v>0</v>
      </c>
      <c r="J52" s="57">
        <v>0</v>
      </c>
      <c r="K52" s="57">
        <v>0</v>
      </c>
      <c r="L52" s="179">
        <v>0</v>
      </c>
      <c r="M52" s="179"/>
      <c r="N52" s="57">
        <f>N51</f>
        <v>0</v>
      </c>
      <c r="O52" s="100"/>
    </row>
    <row r="53" spans="1:15" ht="12.75" customHeight="1">
      <c r="A53" s="98"/>
      <c r="B53" s="98"/>
      <c r="C53" s="98"/>
      <c r="D53" s="101" t="s">
        <v>86</v>
      </c>
      <c r="E53" s="57">
        <v>0</v>
      </c>
      <c r="F53" s="57">
        <v>0</v>
      </c>
      <c r="G53" s="57">
        <v>0</v>
      </c>
      <c r="H53" s="57">
        <v>0</v>
      </c>
      <c r="I53" s="57">
        <v>0</v>
      </c>
      <c r="J53" s="57">
        <v>0</v>
      </c>
      <c r="K53" s="57">
        <v>0</v>
      </c>
      <c r="L53" s="179">
        <v>0</v>
      </c>
      <c r="M53" s="179"/>
      <c r="N53" s="57">
        <v>0</v>
      </c>
      <c r="O53" s="100"/>
    </row>
    <row r="54" spans="1:15" ht="60" customHeight="1">
      <c r="A54" s="98" t="s">
        <v>207</v>
      </c>
      <c r="B54" s="98">
        <v>852</v>
      </c>
      <c r="C54" s="98">
        <v>85295</v>
      </c>
      <c r="D54" s="101" t="s">
        <v>118</v>
      </c>
      <c r="E54" s="57">
        <f>SUM(E55:E56)</f>
        <v>770057</v>
      </c>
      <c r="F54" s="57">
        <f>SUM(F55:F56)</f>
        <v>237600</v>
      </c>
      <c r="G54" s="57">
        <f>SUM(G55:G56)</f>
        <v>237600</v>
      </c>
      <c r="H54" s="57">
        <v>0</v>
      </c>
      <c r="I54" s="57">
        <v>0</v>
      </c>
      <c r="J54" s="57">
        <v>0</v>
      </c>
      <c r="K54" s="57">
        <v>0</v>
      </c>
      <c r="L54" s="178" t="s">
        <v>116</v>
      </c>
      <c r="M54" s="178"/>
      <c r="N54" s="57">
        <v>0</v>
      </c>
      <c r="O54" s="100" t="s">
        <v>119</v>
      </c>
    </row>
    <row r="55" spans="1:15" ht="12.75" customHeight="1">
      <c r="A55" s="98"/>
      <c r="B55" s="98"/>
      <c r="C55" s="98"/>
      <c r="D55" s="101" t="s">
        <v>85</v>
      </c>
      <c r="E55" s="57">
        <v>770057</v>
      </c>
      <c r="F55" s="57">
        <f>G55+J55+L55+N55</f>
        <v>237600</v>
      </c>
      <c r="G55" s="57">
        <v>237600</v>
      </c>
      <c r="H55" s="57">
        <v>0</v>
      </c>
      <c r="I55" s="57">
        <v>0</v>
      </c>
      <c r="J55" s="57">
        <v>0</v>
      </c>
      <c r="K55" s="57">
        <v>0</v>
      </c>
      <c r="L55" s="179">
        <v>0</v>
      </c>
      <c r="M55" s="179"/>
      <c r="N55" s="57">
        <f>N54</f>
        <v>0</v>
      </c>
      <c r="O55" s="100"/>
    </row>
    <row r="56" spans="1:15" ht="12.75" customHeight="1">
      <c r="A56" s="98"/>
      <c r="B56" s="98"/>
      <c r="C56" s="98"/>
      <c r="D56" s="101" t="s">
        <v>86</v>
      </c>
      <c r="E56" s="57">
        <v>0</v>
      </c>
      <c r="F56" s="57">
        <f>G56+J56+L56+N56</f>
        <v>0</v>
      </c>
      <c r="G56" s="57">
        <v>0</v>
      </c>
      <c r="H56" s="57">
        <v>0</v>
      </c>
      <c r="I56" s="57">
        <v>0</v>
      </c>
      <c r="J56" s="57">
        <v>0</v>
      </c>
      <c r="K56" s="57">
        <v>0</v>
      </c>
      <c r="L56" s="179">
        <v>0</v>
      </c>
      <c r="M56" s="179"/>
      <c r="N56" s="57">
        <v>0</v>
      </c>
      <c r="O56" s="100"/>
    </row>
    <row r="57" spans="1:15" ht="45" customHeight="1">
      <c r="A57" s="98" t="s">
        <v>109</v>
      </c>
      <c r="B57" s="98">
        <v>852</v>
      </c>
      <c r="C57" s="98">
        <v>85295</v>
      </c>
      <c r="D57" s="101" t="s">
        <v>120</v>
      </c>
      <c r="E57" s="57">
        <f>SUM(E58:E59)</f>
        <v>1922862.6</v>
      </c>
      <c r="F57" s="57">
        <f>SUM(F58:F59)</f>
        <v>247752</v>
      </c>
      <c r="G57" s="57">
        <f>SUM(G58:G59)</f>
        <v>170952</v>
      </c>
      <c r="H57" s="57">
        <v>0</v>
      </c>
      <c r="I57" s="57">
        <v>0</v>
      </c>
      <c r="J57" s="57">
        <v>0</v>
      </c>
      <c r="K57" s="57">
        <v>0</v>
      </c>
      <c r="L57" s="178" t="s">
        <v>121</v>
      </c>
      <c r="M57" s="178"/>
      <c r="N57" s="57">
        <v>0</v>
      </c>
      <c r="O57" s="100" t="s">
        <v>122</v>
      </c>
    </row>
    <row r="58" spans="1:15" ht="12.75" customHeight="1">
      <c r="A58" s="98"/>
      <c r="B58" s="98"/>
      <c r="C58" s="98"/>
      <c r="D58" s="101" t="s">
        <v>85</v>
      </c>
      <c r="E58" s="57">
        <v>1763610</v>
      </c>
      <c r="F58" s="57">
        <f>G58+J58+L58+N58</f>
        <v>247752</v>
      </c>
      <c r="G58" s="57">
        <v>170952</v>
      </c>
      <c r="H58" s="57">
        <v>0</v>
      </c>
      <c r="I58" s="57">
        <v>0</v>
      </c>
      <c r="J58" s="57">
        <v>0</v>
      </c>
      <c r="K58" s="57">
        <v>0</v>
      </c>
      <c r="L58" s="179">
        <v>76800</v>
      </c>
      <c r="M58" s="179"/>
      <c r="N58" s="57">
        <f>N57</f>
        <v>0</v>
      </c>
      <c r="O58" s="100"/>
    </row>
    <row r="59" spans="1:15" ht="12.75" customHeight="1">
      <c r="A59" s="98"/>
      <c r="B59" s="98"/>
      <c r="C59" s="98"/>
      <c r="D59" s="101" t="s">
        <v>86</v>
      </c>
      <c r="E59" s="57">
        <v>159252.6</v>
      </c>
      <c r="F59" s="57">
        <f>G59+J59+L59+N59</f>
        <v>0</v>
      </c>
      <c r="G59" s="57">
        <v>0</v>
      </c>
      <c r="H59" s="57">
        <v>0</v>
      </c>
      <c r="I59" s="57">
        <v>0</v>
      </c>
      <c r="J59" s="57">
        <v>0</v>
      </c>
      <c r="K59" s="57">
        <v>0</v>
      </c>
      <c r="L59" s="179">
        <v>0</v>
      </c>
      <c r="M59" s="179"/>
      <c r="N59" s="57">
        <v>0</v>
      </c>
      <c r="O59" s="100"/>
    </row>
    <row r="60" spans="1:15" ht="45.75" customHeight="1">
      <c r="A60" s="98" t="s">
        <v>241</v>
      </c>
      <c r="B60" s="98">
        <v>853</v>
      </c>
      <c r="C60" s="98">
        <v>85395</v>
      </c>
      <c r="D60" s="101" t="s">
        <v>123</v>
      </c>
      <c r="E60" s="57">
        <f>SUM(E61:E62)</f>
        <v>248285</v>
      </c>
      <c r="F60" s="57">
        <f>SUM(F61:F62)</f>
        <v>248285</v>
      </c>
      <c r="G60" s="57">
        <v>50725</v>
      </c>
      <c r="H60" s="57">
        <f>SUM(H61:H62)</f>
        <v>177804</v>
      </c>
      <c r="I60" s="57">
        <v>0</v>
      </c>
      <c r="J60" s="57">
        <v>0</v>
      </c>
      <c r="K60" s="57">
        <v>0</v>
      </c>
      <c r="L60" s="178" t="s">
        <v>300</v>
      </c>
      <c r="M60" s="178"/>
      <c r="N60" s="57">
        <v>16650</v>
      </c>
      <c r="O60" s="100" t="s">
        <v>92</v>
      </c>
    </row>
    <row r="61" spans="1:15" ht="12.75" customHeight="1">
      <c r="A61" s="98"/>
      <c r="B61" s="98"/>
      <c r="C61" s="98"/>
      <c r="D61" s="101" t="s">
        <v>85</v>
      </c>
      <c r="E61" s="57">
        <v>30335</v>
      </c>
      <c r="F61" s="57">
        <f>G61+J61+L61+N61+H61</f>
        <v>30335</v>
      </c>
      <c r="G61" s="57">
        <v>4725</v>
      </c>
      <c r="H61" s="57">
        <v>23061</v>
      </c>
      <c r="I61" s="57">
        <v>0</v>
      </c>
      <c r="J61" s="57">
        <v>0</v>
      </c>
      <c r="K61" s="57">
        <v>0</v>
      </c>
      <c r="L61" s="179">
        <v>401</v>
      </c>
      <c r="M61" s="179"/>
      <c r="N61" s="57">
        <v>2148</v>
      </c>
      <c r="O61" s="100"/>
    </row>
    <row r="62" spans="1:15" ht="12.75" customHeight="1">
      <c r="A62" s="98"/>
      <c r="B62" s="98"/>
      <c r="C62" s="98"/>
      <c r="D62" s="101" t="s">
        <v>86</v>
      </c>
      <c r="E62" s="57">
        <v>217950</v>
      </c>
      <c r="F62" s="57">
        <f>G62+J62+L62+N62+H62</f>
        <v>217950</v>
      </c>
      <c r="G62" s="57">
        <v>46000</v>
      </c>
      <c r="H62" s="57">
        <v>154743</v>
      </c>
      <c r="I62" s="57">
        <v>0</v>
      </c>
      <c r="J62" s="57">
        <v>0</v>
      </c>
      <c r="K62" s="57">
        <v>0</v>
      </c>
      <c r="L62" s="179">
        <v>2705</v>
      </c>
      <c r="M62" s="179"/>
      <c r="N62" s="57">
        <v>14502</v>
      </c>
      <c r="O62" s="100"/>
    </row>
    <row r="63" spans="1:15" ht="78" customHeight="1">
      <c r="A63" s="98" t="s">
        <v>87</v>
      </c>
      <c r="B63" s="98">
        <v>855</v>
      </c>
      <c r="C63" s="98">
        <v>85510</v>
      </c>
      <c r="D63" s="106" t="s">
        <v>124</v>
      </c>
      <c r="E63" s="57">
        <v>4356644.62</v>
      </c>
      <c r="F63" s="57">
        <f>F65</f>
        <v>4240677.62</v>
      </c>
      <c r="G63" s="57">
        <v>859781</v>
      </c>
      <c r="H63" s="57">
        <v>0</v>
      </c>
      <c r="I63" s="57">
        <v>0</v>
      </c>
      <c r="J63" s="57">
        <v>0</v>
      </c>
      <c r="K63" s="57">
        <v>0</v>
      </c>
      <c r="L63" s="178" t="s">
        <v>125</v>
      </c>
      <c r="M63" s="178"/>
      <c r="N63" s="57">
        <v>0</v>
      </c>
      <c r="O63" s="100" t="s">
        <v>92</v>
      </c>
    </row>
    <row r="64" spans="1:15" ht="12.75" customHeight="1">
      <c r="A64" s="98"/>
      <c r="B64" s="98"/>
      <c r="C64" s="98"/>
      <c r="D64" s="101" t="s">
        <v>85</v>
      </c>
      <c r="E64" s="57">
        <v>0</v>
      </c>
      <c r="F64" s="57">
        <v>0</v>
      </c>
      <c r="G64" s="57">
        <v>0</v>
      </c>
      <c r="H64" s="57">
        <v>0</v>
      </c>
      <c r="I64" s="57">
        <v>0</v>
      </c>
      <c r="J64" s="57">
        <v>0</v>
      </c>
      <c r="K64" s="57">
        <v>0</v>
      </c>
      <c r="L64" s="179">
        <v>0</v>
      </c>
      <c r="M64" s="179"/>
      <c r="N64" s="57">
        <v>0</v>
      </c>
      <c r="O64" s="100"/>
    </row>
    <row r="65" spans="1:15" ht="12.75" customHeight="1">
      <c r="A65" s="98"/>
      <c r="B65" s="98"/>
      <c r="C65" s="98"/>
      <c r="D65" s="101" t="s">
        <v>86</v>
      </c>
      <c r="E65" s="57">
        <f>E63</f>
        <v>4356644.62</v>
      </c>
      <c r="F65" s="57">
        <f>G65+N65+L65</f>
        <v>4240677.62</v>
      </c>
      <c r="G65" s="57">
        <v>859781</v>
      </c>
      <c r="H65" s="57">
        <v>0</v>
      </c>
      <c r="I65" s="57">
        <v>0</v>
      </c>
      <c r="J65" s="57">
        <v>0</v>
      </c>
      <c r="K65" s="57">
        <v>0</v>
      </c>
      <c r="L65" s="179">
        <v>3380896.62</v>
      </c>
      <c r="M65" s="179"/>
      <c r="N65" s="57">
        <f>N63</f>
        <v>0</v>
      </c>
      <c r="O65" s="100"/>
    </row>
    <row r="66" spans="1:15" ht="72.75" customHeight="1">
      <c r="A66" s="98" t="s">
        <v>88</v>
      </c>
      <c r="B66" s="108">
        <v>855</v>
      </c>
      <c r="C66" s="108">
        <v>85510</v>
      </c>
      <c r="D66" s="106" t="s">
        <v>126</v>
      </c>
      <c r="E66" s="57">
        <v>3154827</v>
      </c>
      <c r="F66" s="57">
        <v>4077</v>
      </c>
      <c r="G66" s="57">
        <v>4077</v>
      </c>
      <c r="H66" s="57">
        <v>0</v>
      </c>
      <c r="I66" s="57">
        <v>0</v>
      </c>
      <c r="J66" s="57">
        <v>0</v>
      </c>
      <c r="K66" s="57">
        <v>0</v>
      </c>
      <c r="L66" s="178" t="s">
        <v>95</v>
      </c>
      <c r="M66" s="178"/>
      <c r="N66" s="57">
        <v>0</v>
      </c>
      <c r="O66" s="100" t="s">
        <v>92</v>
      </c>
    </row>
    <row r="67" spans="1:15" ht="12.75" customHeight="1">
      <c r="A67" s="98"/>
      <c r="B67" s="98"/>
      <c r="C67" s="98"/>
      <c r="D67" s="101" t="s">
        <v>85</v>
      </c>
      <c r="E67" s="57">
        <v>0</v>
      </c>
      <c r="F67" s="57">
        <v>0</v>
      </c>
      <c r="G67" s="57">
        <v>0</v>
      </c>
      <c r="H67" s="57">
        <v>0</v>
      </c>
      <c r="I67" s="57">
        <v>0</v>
      </c>
      <c r="J67" s="57">
        <v>0</v>
      </c>
      <c r="K67" s="57">
        <v>0</v>
      </c>
      <c r="L67" s="179">
        <v>0</v>
      </c>
      <c r="M67" s="179"/>
      <c r="N67" s="57">
        <v>0</v>
      </c>
      <c r="O67" s="100"/>
    </row>
    <row r="68" spans="1:15" ht="12.75" customHeight="1">
      <c r="A68" s="98"/>
      <c r="B68" s="98"/>
      <c r="C68" s="98"/>
      <c r="D68" s="101" t="s">
        <v>86</v>
      </c>
      <c r="E68" s="57">
        <f>E66</f>
        <v>3154827</v>
      </c>
      <c r="F68" s="57">
        <v>4077</v>
      </c>
      <c r="G68" s="57">
        <v>4077</v>
      </c>
      <c r="H68" s="57">
        <v>0</v>
      </c>
      <c r="I68" s="57">
        <v>0</v>
      </c>
      <c r="J68" s="57">
        <v>0</v>
      </c>
      <c r="K68" s="57">
        <v>0</v>
      </c>
      <c r="L68" s="179">
        <v>0</v>
      </c>
      <c r="M68" s="179"/>
      <c r="N68" s="57">
        <f>N66</f>
        <v>0</v>
      </c>
      <c r="O68" s="100"/>
    </row>
    <row r="69" spans="1:15" ht="46.5" customHeight="1">
      <c r="A69" s="98" t="s">
        <v>89</v>
      </c>
      <c r="B69" s="98">
        <v>921</v>
      </c>
      <c r="C69" s="98">
        <v>92195</v>
      </c>
      <c r="D69" s="101" t="s">
        <v>127</v>
      </c>
      <c r="E69" s="57">
        <v>65500</v>
      </c>
      <c r="F69" s="57">
        <f>G69</f>
        <v>65500</v>
      </c>
      <c r="G69" s="57">
        <v>65500</v>
      </c>
      <c r="H69" s="57">
        <v>0</v>
      </c>
      <c r="I69" s="57">
        <v>0</v>
      </c>
      <c r="J69" s="57">
        <v>0</v>
      </c>
      <c r="K69" s="57">
        <v>0</v>
      </c>
      <c r="L69" s="178" t="s">
        <v>95</v>
      </c>
      <c r="M69" s="178"/>
      <c r="N69" s="57">
        <v>0</v>
      </c>
      <c r="O69" s="100" t="s">
        <v>92</v>
      </c>
    </row>
    <row r="70" spans="1:15" ht="12.75" customHeight="1">
      <c r="A70" s="98"/>
      <c r="B70" s="98"/>
      <c r="C70" s="98"/>
      <c r="D70" s="101" t="s">
        <v>85</v>
      </c>
      <c r="E70" s="57">
        <v>0</v>
      </c>
      <c r="F70" s="57">
        <v>0</v>
      </c>
      <c r="G70" s="57">
        <v>0</v>
      </c>
      <c r="H70" s="57">
        <v>0</v>
      </c>
      <c r="I70" s="57">
        <v>0</v>
      </c>
      <c r="J70" s="57">
        <v>0</v>
      </c>
      <c r="K70" s="57">
        <v>0</v>
      </c>
      <c r="L70" s="179">
        <v>0</v>
      </c>
      <c r="M70" s="179"/>
      <c r="N70" s="57">
        <v>0</v>
      </c>
      <c r="O70" s="100"/>
    </row>
    <row r="71" spans="1:15" ht="12.75" customHeight="1">
      <c r="A71" s="98"/>
      <c r="B71" s="98"/>
      <c r="C71" s="98"/>
      <c r="D71" s="101" t="s">
        <v>86</v>
      </c>
      <c r="E71" s="57">
        <f>E69</f>
        <v>65500</v>
      </c>
      <c r="F71" s="57">
        <f>G71</f>
        <v>65500</v>
      </c>
      <c r="G71" s="57">
        <v>65500</v>
      </c>
      <c r="H71" s="57">
        <v>0</v>
      </c>
      <c r="I71" s="57">
        <v>0</v>
      </c>
      <c r="J71" s="57">
        <v>0</v>
      </c>
      <c r="K71" s="57">
        <v>0</v>
      </c>
      <c r="L71" s="179">
        <v>0</v>
      </c>
      <c r="M71" s="179"/>
      <c r="N71" s="57">
        <f>N69</f>
        <v>0</v>
      </c>
      <c r="O71" s="100"/>
    </row>
    <row r="72" spans="1:15" ht="56.25" customHeight="1">
      <c r="A72" s="98" t="s">
        <v>93</v>
      </c>
      <c r="B72" s="108">
        <v>926</v>
      </c>
      <c r="C72" s="108">
        <v>92695</v>
      </c>
      <c r="D72" s="101" t="s">
        <v>128</v>
      </c>
      <c r="E72" s="57">
        <f>(E73+E74)</f>
        <v>7000</v>
      </c>
      <c r="F72" s="57">
        <f>(F73+F74)</f>
        <v>1000</v>
      </c>
      <c r="G72" s="57">
        <v>1000</v>
      </c>
      <c r="H72" s="57">
        <v>0</v>
      </c>
      <c r="I72" s="57">
        <v>0</v>
      </c>
      <c r="J72" s="57">
        <v>0</v>
      </c>
      <c r="K72" s="57">
        <v>0</v>
      </c>
      <c r="L72" s="178" t="s">
        <v>129</v>
      </c>
      <c r="M72" s="178"/>
      <c r="N72" s="57">
        <f>(N73+N74)</f>
        <v>0</v>
      </c>
      <c r="O72" s="100" t="s">
        <v>92</v>
      </c>
    </row>
    <row r="73" spans="1:15" ht="12.75" customHeight="1">
      <c r="A73" s="98"/>
      <c r="B73" s="98"/>
      <c r="C73" s="98"/>
      <c r="D73" s="101" t="s">
        <v>85</v>
      </c>
      <c r="E73" s="57">
        <v>7000</v>
      </c>
      <c r="F73" s="57">
        <f>G73+J73++L73+N73</f>
        <v>1000</v>
      </c>
      <c r="G73" s="57">
        <f>G72</f>
        <v>1000</v>
      </c>
      <c r="H73" s="57">
        <v>0</v>
      </c>
      <c r="I73" s="57">
        <v>0</v>
      </c>
      <c r="J73" s="57">
        <v>0</v>
      </c>
      <c r="K73" s="57">
        <v>0</v>
      </c>
      <c r="L73" s="179">
        <v>0</v>
      </c>
      <c r="M73" s="179"/>
      <c r="N73" s="57">
        <v>0</v>
      </c>
      <c r="O73" s="100"/>
    </row>
    <row r="74" spans="1:15" ht="12.75" customHeight="1">
      <c r="A74" s="98"/>
      <c r="B74" s="98"/>
      <c r="C74" s="98"/>
      <c r="D74" s="101" t="s">
        <v>86</v>
      </c>
      <c r="E74" s="57">
        <v>0</v>
      </c>
      <c r="F74" s="57">
        <f>G74+J74+L74+N74</f>
        <v>0</v>
      </c>
      <c r="G74" s="57">
        <v>0</v>
      </c>
      <c r="H74" s="57">
        <v>0</v>
      </c>
      <c r="I74" s="57">
        <v>0</v>
      </c>
      <c r="J74" s="57">
        <v>0</v>
      </c>
      <c r="K74" s="57">
        <v>0</v>
      </c>
      <c r="L74" s="179">
        <v>0</v>
      </c>
      <c r="M74" s="179"/>
      <c r="N74" s="57">
        <v>0</v>
      </c>
      <c r="O74" s="100"/>
    </row>
    <row r="75" spans="1:15" ht="54.75" customHeight="1">
      <c r="A75" s="98" t="s">
        <v>246</v>
      </c>
      <c r="B75" s="108">
        <v>926</v>
      </c>
      <c r="C75" s="108">
        <v>92695</v>
      </c>
      <c r="D75" s="101" t="s">
        <v>130</v>
      </c>
      <c r="E75" s="57">
        <f>(E76+E77)</f>
        <v>7000</v>
      </c>
      <c r="F75" s="57">
        <f>(F76+F77)</f>
        <v>1000</v>
      </c>
      <c r="G75" s="57">
        <v>1000</v>
      </c>
      <c r="H75" s="57">
        <v>0</v>
      </c>
      <c r="I75" s="57">
        <v>0</v>
      </c>
      <c r="J75" s="57">
        <v>0</v>
      </c>
      <c r="K75" s="57">
        <v>0</v>
      </c>
      <c r="L75" s="178" t="s">
        <v>129</v>
      </c>
      <c r="M75" s="178"/>
      <c r="N75" s="57">
        <f>(N76+N77)</f>
        <v>0</v>
      </c>
      <c r="O75" s="100" t="s">
        <v>92</v>
      </c>
    </row>
    <row r="76" spans="1:15" ht="12.75" customHeight="1">
      <c r="A76" s="98"/>
      <c r="B76" s="98"/>
      <c r="C76" s="98"/>
      <c r="D76" s="101" t="s">
        <v>85</v>
      </c>
      <c r="E76" s="57">
        <v>7000</v>
      </c>
      <c r="F76" s="57">
        <f>G76+J76++L76+N76</f>
        <v>1000</v>
      </c>
      <c r="G76" s="57">
        <f>G75</f>
        <v>1000</v>
      </c>
      <c r="H76" s="57">
        <v>0</v>
      </c>
      <c r="I76" s="57">
        <v>0</v>
      </c>
      <c r="J76" s="57">
        <v>0</v>
      </c>
      <c r="K76" s="57">
        <v>0</v>
      </c>
      <c r="L76" s="179">
        <v>0</v>
      </c>
      <c r="M76" s="179"/>
      <c r="N76" s="57">
        <v>0</v>
      </c>
      <c r="O76" s="100"/>
    </row>
    <row r="77" spans="1:15" ht="12.75" customHeight="1">
      <c r="A77" s="98"/>
      <c r="B77" s="98"/>
      <c r="C77" s="98"/>
      <c r="D77" s="101" t="s">
        <v>86</v>
      </c>
      <c r="E77" s="57">
        <v>0</v>
      </c>
      <c r="F77" s="57">
        <f>G77+J77+L77+N77</f>
        <v>0</v>
      </c>
      <c r="G77" s="57">
        <v>0</v>
      </c>
      <c r="H77" s="57">
        <v>0</v>
      </c>
      <c r="I77" s="57">
        <v>0</v>
      </c>
      <c r="J77" s="57">
        <v>0</v>
      </c>
      <c r="K77" s="57">
        <v>0</v>
      </c>
      <c r="L77" s="179">
        <v>0</v>
      </c>
      <c r="M77" s="179"/>
      <c r="N77" s="57">
        <v>0</v>
      </c>
      <c r="O77" s="100"/>
    </row>
    <row r="78" spans="1:15" ht="56.25" customHeight="1">
      <c r="A78" s="98" t="s">
        <v>106</v>
      </c>
      <c r="B78" s="108">
        <v>926</v>
      </c>
      <c r="C78" s="108">
        <v>92695</v>
      </c>
      <c r="D78" s="101" t="s">
        <v>131</v>
      </c>
      <c r="E78" s="57">
        <f>(E79+E80)</f>
        <v>7000</v>
      </c>
      <c r="F78" s="57">
        <f>(F79+F80)</f>
        <v>1000</v>
      </c>
      <c r="G78" s="57">
        <v>1000</v>
      </c>
      <c r="H78" s="57">
        <v>0</v>
      </c>
      <c r="I78" s="57">
        <v>0</v>
      </c>
      <c r="J78" s="57">
        <v>0</v>
      </c>
      <c r="K78" s="57">
        <v>0</v>
      </c>
      <c r="L78" s="178" t="s">
        <v>129</v>
      </c>
      <c r="M78" s="178"/>
      <c r="N78" s="57">
        <f>(N79+N80)</f>
        <v>0</v>
      </c>
      <c r="O78" s="100" t="s">
        <v>92</v>
      </c>
    </row>
    <row r="79" spans="1:15" ht="12.75" customHeight="1">
      <c r="A79" s="98"/>
      <c r="B79" s="98"/>
      <c r="C79" s="98"/>
      <c r="D79" s="101" t="s">
        <v>85</v>
      </c>
      <c r="E79" s="57">
        <v>7000</v>
      </c>
      <c r="F79" s="57">
        <f>G79+J79++L79+N79</f>
        <v>1000</v>
      </c>
      <c r="G79" s="57">
        <f>G78</f>
        <v>1000</v>
      </c>
      <c r="H79" s="57">
        <v>0</v>
      </c>
      <c r="I79" s="57">
        <v>0</v>
      </c>
      <c r="J79" s="57">
        <v>0</v>
      </c>
      <c r="K79" s="57">
        <v>0</v>
      </c>
      <c r="L79" s="179">
        <v>0</v>
      </c>
      <c r="M79" s="179"/>
      <c r="N79" s="57">
        <v>0</v>
      </c>
      <c r="O79" s="100"/>
    </row>
    <row r="80" spans="1:15" ht="12.75" customHeight="1">
      <c r="A80" s="98"/>
      <c r="B80" s="98"/>
      <c r="C80" s="98"/>
      <c r="D80" s="101" t="s">
        <v>86</v>
      </c>
      <c r="E80" s="57">
        <v>0</v>
      </c>
      <c r="F80" s="57">
        <f>G80+J80+L80+N80</f>
        <v>0</v>
      </c>
      <c r="G80" s="57">
        <v>0</v>
      </c>
      <c r="H80" s="57">
        <v>0</v>
      </c>
      <c r="I80" s="57">
        <v>0</v>
      </c>
      <c r="J80" s="57">
        <v>0</v>
      </c>
      <c r="K80" s="57">
        <v>0</v>
      </c>
      <c r="L80" s="179">
        <v>0</v>
      </c>
      <c r="M80" s="179"/>
      <c r="N80" s="57">
        <v>0</v>
      </c>
      <c r="O80" s="100"/>
    </row>
    <row r="81" spans="1:15" ht="21" customHeight="1">
      <c r="A81" s="187" t="s">
        <v>132</v>
      </c>
      <c r="B81" s="187"/>
      <c r="C81" s="187"/>
      <c r="D81" s="187"/>
      <c r="E81" s="109">
        <f>SUM(E11+E14+E17+E23+E27+E30+E33+E36+E39+E42+E45+E48+E51+E54+E57+E60+E63+E66+E69+E72+E75+E78+E20)</f>
        <v>66815789.22</v>
      </c>
      <c r="F81" s="109">
        <f>SUM(F11+F14+F17+F23+F27+F30+F33+F36+F39+F42+F45+F48+F51+F54+F57+F60+F63+F66+F69+F72+F75+F78+F20)</f>
        <v>39551988.809999995</v>
      </c>
      <c r="G81" s="109">
        <f>SUM(G11+G14+G17+G23+G27+G30+G33+G36+G39+G42+G45+G48+G51+G54+G57+G60+G63+G66+G69+G72+G75+G78+G20)</f>
        <v>15663327.82</v>
      </c>
      <c r="H81" s="109">
        <f>SUM(H11+H14+H17+H23+H27+H30+H33+H36+H39+H42+H45+H48+H51+H54+H57+H60+H63+H66+H69+H72+H75+H78+H20)</f>
        <v>865572.09</v>
      </c>
      <c r="I81" s="109">
        <f aca="true" t="shared" si="1" ref="E81:K82">SUM(I11+I14+I17+I23+I27+I30+I33+I36+I39+I42+I45+I48+I51+I54+I57+I60+I63+I66+I69+I72+I75+I78)</f>
        <v>0</v>
      </c>
      <c r="J81" s="109">
        <f t="shared" si="1"/>
        <v>0</v>
      </c>
      <c r="K81" s="109">
        <f t="shared" si="1"/>
        <v>0</v>
      </c>
      <c r="L81" s="188">
        <f>SUM(L82:L83)</f>
        <v>18024134.62</v>
      </c>
      <c r="M81" s="188"/>
      <c r="N81" s="109">
        <f>SUM(N11+N14+N17+N23+N27+N30+N33+N36+N39+N42+N45+N48+N51+N54+N57+N60+N63+N66+N69+N72+N75+N78)</f>
        <v>4998954.279999999</v>
      </c>
      <c r="O81" s="110" t="s">
        <v>133</v>
      </c>
    </row>
    <row r="82" spans="1:15" ht="21" customHeight="1">
      <c r="A82" s="187" t="s">
        <v>132</v>
      </c>
      <c r="B82" s="187"/>
      <c r="C82" s="187"/>
      <c r="D82" s="111" t="s">
        <v>85</v>
      </c>
      <c r="E82" s="109">
        <f t="shared" si="1"/>
        <v>4397473</v>
      </c>
      <c r="F82" s="109">
        <f t="shared" si="1"/>
        <v>981536.1</v>
      </c>
      <c r="G82" s="109">
        <f>SUM(G12+G15+G18+G24+G28+G31+G34+G37+G40+G43+G46+G49+G52+G55+G58+G61+G64+G67+G70+G73+G76+G79+G21)</f>
        <v>642358.8200000001</v>
      </c>
      <c r="H82" s="109">
        <f t="shared" si="1"/>
        <v>23061</v>
      </c>
      <c r="I82" s="109">
        <f t="shared" si="1"/>
        <v>0</v>
      </c>
      <c r="J82" s="109">
        <f t="shared" si="1"/>
        <v>0</v>
      </c>
      <c r="K82" s="109">
        <f t="shared" si="1"/>
        <v>0</v>
      </c>
      <c r="L82" s="189">
        <v>272033</v>
      </c>
      <c r="M82" s="189"/>
      <c r="N82" s="109">
        <f>SUM(N12+N15+N18+N24+N28+N31+N34+N37+N40+N43+N46+N49+N52+N55+N58+N61+N64+N67+N70+N73+N76+N79)</f>
        <v>44083.28</v>
      </c>
      <c r="O82" s="112" t="s">
        <v>133</v>
      </c>
    </row>
    <row r="83" spans="1:15" ht="21" customHeight="1">
      <c r="A83" s="187" t="s">
        <v>132</v>
      </c>
      <c r="B83" s="187"/>
      <c r="C83" s="187"/>
      <c r="D83" s="111" t="s">
        <v>86</v>
      </c>
      <c r="E83" s="109">
        <f>SUM(E13+E16+E19+E25+E26+E29+E32+E35+E38+E41+E44+E47+E50+E53+E56+E59+E62+E65+E68+E71+E74+E77+E80+E22)</f>
        <v>62418316.22</v>
      </c>
      <c r="F83" s="109">
        <f>SUM(F13+F16+F19+F25+F26+F29+F32+F35+F38+F41+F44+F47+F50+F53+F56+F59+F62+F65+F68+F71+F74+F77+F80+F22)</f>
        <v>38570452.71</v>
      </c>
      <c r="G83" s="109">
        <f>SUM(G13+G16+G19+G25+G26+G29+G32+G35+G38+G41+G44+G47+G50+G53+G56+G59+G62+G65+G68+G71+G74+G77+G80+G22)</f>
        <v>15020969</v>
      </c>
      <c r="H83" s="109">
        <f>SUM(H13+H16+H19+H25+H26+H29+H32+H35+H38+H41+H44+H47+H50+H53+H56+H59+H62+H65+H68+H71+H74+H77+H80+H22)</f>
        <v>842511.09</v>
      </c>
      <c r="I83" s="109">
        <f>SUM(I13+I16+I19+I25+I26+I29+I32+I35+I38+I41+I44+I47+I50+I53+I56+I59+I62+I65+I68+I71+I74+I77+I80)</f>
        <v>0</v>
      </c>
      <c r="J83" s="109">
        <f>SUM(J13+J16+J19+J25+J26+J29+J32+J35+J38+J41+J44+J47+J50+J53+J56+J59+J62+J65+J68+J71+J74+J77+J80)</f>
        <v>0</v>
      </c>
      <c r="K83" s="109">
        <f>SUM(K13+K16+K19+K25+K26+K29+K32+K35+K38+K41+K44+K47+K50+K53+K56+K59+K62+K65+K68+K71+K74+K77+K80)</f>
        <v>0</v>
      </c>
      <c r="L83" s="189">
        <v>17752101.62</v>
      </c>
      <c r="M83" s="189"/>
      <c r="N83" s="109">
        <f>SUM(N13+N16+N19+N25+N26+N29+N32+N35+N38+N41+N44+N47+N50+N53+N56+N59+N62+N65+N68+N71+N74+N77+N80)</f>
        <v>4954871</v>
      </c>
      <c r="O83" s="112" t="s">
        <v>133</v>
      </c>
    </row>
    <row r="84" spans="1:15" ht="4.5" customHeight="1">
      <c r="A84" s="29"/>
      <c r="B84" s="29"/>
      <c r="C84" s="29"/>
      <c r="D84" s="29"/>
      <c r="E84" s="29"/>
      <c r="F84" s="29"/>
      <c r="G84" s="30"/>
      <c r="H84" s="30"/>
      <c r="I84" s="30"/>
      <c r="J84" s="29"/>
      <c r="K84" s="29"/>
      <c r="L84" s="190"/>
      <c r="M84" s="190"/>
      <c r="N84" s="29"/>
      <c r="O84" s="29"/>
    </row>
    <row r="85" spans="1:15" ht="12.75" customHeight="1">
      <c r="A85" s="191"/>
      <c r="B85" s="191"/>
      <c r="C85" s="191"/>
      <c r="D85" s="191"/>
      <c r="E85" s="191"/>
      <c r="F85" s="191"/>
      <c r="G85" s="191"/>
      <c r="H85" s="191"/>
      <c r="I85" s="191"/>
      <c r="J85" s="191"/>
      <c r="K85" s="191"/>
      <c r="L85" s="191"/>
      <c r="M85" s="191"/>
      <c r="N85" s="191"/>
      <c r="O85" s="191"/>
    </row>
    <row r="86" spans="1:15" ht="12.75" customHeight="1">
      <c r="A86" s="192" t="s">
        <v>244</v>
      </c>
      <c r="B86" s="192"/>
      <c r="C86" s="192"/>
      <c r="D86" s="192"/>
      <c r="E86" s="192"/>
      <c r="F86" s="192"/>
      <c r="G86" s="192"/>
      <c r="H86" s="192"/>
      <c r="I86" s="192"/>
      <c r="J86" s="192"/>
      <c r="K86" s="192"/>
      <c r="L86" s="192"/>
      <c r="M86" s="192"/>
      <c r="N86" s="192"/>
      <c r="O86" s="192"/>
    </row>
    <row r="87" spans="1:15" ht="12.75" customHeight="1">
      <c r="A87" s="191" t="s">
        <v>245</v>
      </c>
      <c r="B87" s="191"/>
      <c r="C87" s="191"/>
      <c r="D87" s="191"/>
      <c r="E87" s="191"/>
      <c r="F87" s="191"/>
      <c r="G87" s="191"/>
      <c r="H87" s="191"/>
      <c r="I87" s="191"/>
      <c r="J87" s="191"/>
      <c r="K87" s="191"/>
      <c r="L87" s="191"/>
      <c r="M87" s="191"/>
      <c r="N87" s="191"/>
      <c r="O87" s="191"/>
    </row>
    <row r="88" spans="1:15" ht="12.75" customHeight="1">
      <c r="A88" s="191" t="s">
        <v>134</v>
      </c>
      <c r="B88" s="191"/>
      <c r="C88" s="191"/>
      <c r="D88" s="191"/>
      <c r="E88" s="191"/>
      <c r="F88" s="191"/>
      <c r="G88" s="191"/>
      <c r="H88" s="191"/>
      <c r="I88" s="191"/>
      <c r="J88" s="191"/>
      <c r="K88" s="191"/>
      <c r="L88" s="191"/>
      <c r="M88" s="191"/>
      <c r="N88" s="191"/>
      <c r="O88" s="191"/>
    </row>
    <row r="89" spans="1:15" ht="12.75" customHeight="1">
      <c r="A89" s="191" t="s">
        <v>135</v>
      </c>
      <c r="B89" s="191"/>
      <c r="C89" s="191"/>
      <c r="D89" s="191"/>
      <c r="E89" s="191"/>
      <c r="F89" s="191"/>
      <c r="G89" s="191"/>
      <c r="H89" s="191"/>
      <c r="I89" s="191"/>
      <c r="J89" s="191"/>
      <c r="K89" s="191"/>
      <c r="L89" s="191"/>
      <c r="M89" s="191"/>
      <c r="N89" s="191"/>
      <c r="O89" s="191"/>
    </row>
    <row r="90" spans="1:15" ht="7.5" customHeight="1">
      <c r="A90" s="191" t="s">
        <v>136</v>
      </c>
      <c r="B90" s="191"/>
      <c r="C90" s="191"/>
      <c r="D90" s="191"/>
      <c r="E90" s="191"/>
      <c r="F90" s="191"/>
      <c r="G90" s="191"/>
      <c r="H90" s="191"/>
      <c r="I90" s="191"/>
      <c r="J90" s="191"/>
      <c r="K90" s="191"/>
      <c r="L90" s="191"/>
      <c r="M90" s="191"/>
      <c r="N90" s="191"/>
      <c r="O90" s="191"/>
    </row>
    <row r="91" spans="1:15" ht="21" customHeight="1">
      <c r="A91" s="191" t="s">
        <v>137</v>
      </c>
      <c r="B91" s="191"/>
      <c r="C91" s="191"/>
      <c r="D91" s="191"/>
      <c r="E91" s="191"/>
      <c r="F91" s="191"/>
      <c r="G91" s="191"/>
      <c r="H91" s="191"/>
      <c r="I91" s="191"/>
      <c r="J91" s="191"/>
      <c r="K91" s="191"/>
      <c r="L91" s="191"/>
      <c r="M91" s="191"/>
      <c r="N91" s="191"/>
      <c r="O91" s="191"/>
    </row>
    <row r="92" spans="1:15" ht="12.75">
      <c r="A92" s="3"/>
      <c r="B92" s="3"/>
      <c r="C92" s="3"/>
      <c r="D92" s="3"/>
      <c r="E92" s="85"/>
      <c r="F92" s="81"/>
      <c r="G92" s="86"/>
      <c r="H92" s="86"/>
      <c r="I92" s="87"/>
      <c r="J92" s="87"/>
      <c r="K92" s="87"/>
      <c r="L92" s="87"/>
      <c r="M92" s="86"/>
      <c r="N92" s="86"/>
      <c r="O92" s="3"/>
    </row>
    <row r="94" ht="12.75">
      <c r="F94" s="88">
        <f>SUM(G81:N81)</f>
        <v>39551988.81</v>
      </c>
    </row>
  </sheetData>
  <sheetProtection selectLockedCells="1" selectUnlockedCells="1"/>
  <mergeCells count="102">
    <mergeCell ref="A86:O86"/>
    <mergeCell ref="A87:O87"/>
    <mergeCell ref="A88:O88"/>
    <mergeCell ref="A89:O89"/>
    <mergeCell ref="A90:O90"/>
    <mergeCell ref="A91:O91"/>
    <mergeCell ref="A82:C82"/>
    <mergeCell ref="L82:M82"/>
    <mergeCell ref="A83:C83"/>
    <mergeCell ref="L83:M83"/>
    <mergeCell ref="L84:M84"/>
    <mergeCell ref="A85:O85"/>
    <mergeCell ref="L76:M76"/>
    <mergeCell ref="L77:M77"/>
    <mergeCell ref="L78:M78"/>
    <mergeCell ref="L79:M79"/>
    <mergeCell ref="L80:M80"/>
    <mergeCell ref="A81:D81"/>
    <mergeCell ref="L81:M81"/>
    <mergeCell ref="L70:M70"/>
    <mergeCell ref="L71:M71"/>
    <mergeCell ref="L72:M72"/>
    <mergeCell ref="L73:M73"/>
    <mergeCell ref="L74:M74"/>
    <mergeCell ref="L75:M75"/>
    <mergeCell ref="L64:M64"/>
    <mergeCell ref="L65:M65"/>
    <mergeCell ref="L66:M66"/>
    <mergeCell ref="L67:M67"/>
    <mergeCell ref="L68:M68"/>
    <mergeCell ref="L69:M69"/>
    <mergeCell ref="L61:M61"/>
    <mergeCell ref="L62:M62"/>
    <mergeCell ref="L63:M63"/>
    <mergeCell ref="L48:M48"/>
    <mergeCell ref="L55:M55"/>
    <mergeCell ref="L56:M56"/>
    <mergeCell ref="L57:M57"/>
    <mergeCell ref="L58:M58"/>
    <mergeCell ref="L59:M59"/>
    <mergeCell ref="L60:M60"/>
    <mergeCell ref="L46:M46"/>
    <mergeCell ref="L47:M47"/>
    <mergeCell ref="L51:M51"/>
    <mergeCell ref="L52:M52"/>
    <mergeCell ref="L53:M53"/>
    <mergeCell ref="L54:M54"/>
    <mergeCell ref="L40:M40"/>
    <mergeCell ref="L41:M41"/>
    <mergeCell ref="L42:M42"/>
    <mergeCell ref="L43:M43"/>
    <mergeCell ref="L44:M44"/>
    <mergeCell ref="L45:M45"/>
    <mergeCell ref="L34:M34"/>
    <mergeCell ref="L35:M35"/>
    <mergeCell ref="L36:M36"/>
    <mergeCell ref="L37:M37"/>
    <mergeCell ref="L38:M38"/>
    <mergeCell ref="L39:M39"/>
    <mergeCell ref="L25:M25"/>
    <mergeCell ref="L26:M26"/>
    <mergeCell ref="L27:M27"/>
    <mergeCell ref="L28:M28"/>
    <mergeCell ref="L29:M29"/>
    <mergeCell ref="L33:M33"/>
    <mergeCell ref="L30:M30"/>
    <mergeCell ref="L31:M31"/>
    <mergeCell ref="L32:M32"/>
    <mergeCell ref="L16:M16"/>
    <mergeCell ref="L17:M17"/>
    <mergeCell ref="L18:M18"/>
    <mergeCell ref="L19:M19"/>
    <mergeCell ref="L23:M23"/>
    <mergeCell ref="L24:M24"/>
    <mergeCell ref="L20:M20"/>
    <mergeCell ref="L21:M21"/>
    <mergeCell ref="L22:M22"/>
    <mergeCell ref="L14:M14"/>
    <mergeCell ref="L15:M15"/>
    <mergeCell ref="L10:M10"/>
    <mergeCell ref="L11:M11"/>
    <mergeCell ref="L12:M12"/>
    <mergeCell ref="L13:M13"/>
    <mergeCell ref="F5:F9"/>
    <mergeCell ref="G5:N5"/>
    <mergeCell ref="G6:G9"/>
    <mergeCell ref="H6:H9"/>
    <mergeCell ref="I6:I9"/>
    <mergeCell ref="J6:J9"/>
    <mergeCell ref="L6:M9"/>
    <mergeCell ref="N6:N9"/>
    <mergeCell ref="K7:K9"/>
    <mergeCell ref="J1:O1"/>
    <mergeCell ref="A2:M2"/>
    <mergeCell ref="M3:O3"/>
    <mergeCell ref="A4:A9"/>
    <mergeCell ref="B4:B9"/>
    <mergeCell ref="C4:C9"/>
    <mergeCell ref="D4:D9"/>
    <mergeCell ref="E4:E9"/>
    <mergeCell ref="F4:N4"/>
    <mergeCell ref="O4:O9"/>
  </mergeCells>
  <printOptions/>
  <pageMargins left="0.7083333333333334" right="0.7083333333333334" top="0.7479166666666667" bottom="0.7479166666666667" header="0.5118055555555555" footer="0.5118055555555555"/>
  <pageSetup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I59"/>
  <sheetViews>
    <sheetView zoomScalePageLayoutView="0" workbookViewId="0" topLeftCell="A1">
      <selection activeCell="S10" sqref="S10"/>
    </sheetView>
  </sheetViews>
  <sheetFormatPr defaultColWidth="9.33203125" defaultRowHeight="11.25"/>
  <cols>
    <col min="1" max="1" width="4.66015625" style="5" customWidth="1"/>
    <col min="2" max="2" width="23.66015625" style="5" customWidth="1"/>
    <col min="3" max="3" width="10.66015625" style="5" customWidth="1"/>
    <col min="4" max="4" width="12" style="5" customWidth="1"/>
    <col min="5" max="5" width="7" style="5" customWidth="1"/>
    <col min="6" max="6" width="8.83203125" style="5" customWidth="1"/>
    <col min="7" max="7" width="19" style="5" customWidth="1"/>
    <col min="8" max="8" width="12.33203125" style="5" customWidth="1"/>
    <col min="9" max="9" width="12.66015625" style="5" customWidth="1"/>
    <col min="10" max="16384" width="9.33203125" style="5" customWidth="1"/>
  </cols>
  <sheetData>
    <row r="1" spans="1:9" ht="40.5" customHeight="1">
      <c r="A1" s="12"/>
      <c r="B1" s="12"/>
      <c r="C1" s="12"/>
      <c r="D1" s="12"/>
      <c r="E1" s="12"/>
      <c r="F1" s="12"/>
      <c r="G1" s="193" t="s">
        <v>324</v>
      </c>
      <c r="H1" s="193"/>
      <c r="I1" s="193"/>
    </row>
    <row r="2" spans="1:9" ht="12.75" customHeight="1">
      <c r="A2" s="194" t="s">
        <v>145</v>
      </c>
      <c r="B2" s="194"/>
      <c r="C2" s="194"/>
      <c r="D2" s="194"/>
      <c r="E2" s="194"/>
      <c r="F2" s="194"/>
      <c r="G2" s="194"/>
      <c r="H2" s="194"/>
      <c r="I2" s="194"/>
    </row>
    <row r="3" spans="1:9" ht="12.75">
      <c r="A3" s="194"/>
      <c r="B3" s="194"/>
      <c r="C3" s="194"/>
      <c r="D3" s="194"/>
      <c r="E3" s="194"/>
      <c r="F3" s="194"/>
      <c r="G3" s="194"/>
      <c r="H3" s="194"/>
      <c r="I3" s="194"/>
    </row>
    <row r="4" spans="1:9" ht="12.75">
      <c r="A4" s="194"/>
      <c r="B4" s="194"/>
      <c r="C4" s="194"/>
      <c r="D4" s="194"/>
      <c r="E4" s="194"/>
      <c r="F4" s="194"/>
      <c r="G4" s="194"/>
      <c r="H4" s="194"/>
      <c r="I4" s="194"/>
    </row>
    <row r="5" spans="1:9" ht="12.75">
      <c r="A5" s="37"/>
      <c r="B5" s="37"/>
      <c r="C5" s="37"/>
      <c r="D5" s="37"/>
      <c r="E5" s="37"/>
      <c r="F5" s="37"/>
      <c r="G5" s="37"/>
      <c r="H5" s="37"/>
      <c r="I5" s="37"/>
    </row>
    <row r="6" spans="1:9" ht="22.5" customHeight="1">
      <c r="A6" s="195" t="s">
        <v>146</v>
      </c>
      <c r="B6" s="195" t="s">
        <v>147</v>
      </c>
      <c r="C6" s="195" t="s">
        <v>148</v>
      </c>
      <c r="D6" s="195" t="s">
        <v>72</v>
      </c>
      <c r="E6" s="195" t="s">
        <v>2</v>
      </c>
      <c r="F6" s="195" t="s">
        <v>3</v>
      </c>
      <c r="G6" s="195" t="s">
        <v>149</v>
      </c>
      <c r="H6" s="195"/>
      <c r="I6" s="195" t="s">
        <v>150</v>
      </c>
    </row>
    <row r="7" spans="1:9" ht="52.5" customHeight="1">
      <c r="A7" s="195"/>
      <c r="B7" s="195"/>
      <c r="C7" s="195"/>
      <c r="D7" s="195"/>
      <c r="E7" s="195"/>
      <c r="F7" s="195"/>
      <c r="G7" s="38" t="s">
        <v>151</v>
      </c>
      <c r="H7" s="38" t="s">
        <v>152</v>
      </c>
      <c r="I7" s="195"/>
    </row>
    <row r="8" spans="1:9" ht="12.75">
      <c r="A8" s="39">
        <v>1</v>
      </c>
      <c r="B8" s="39">
        <v>2</v>
      </c>
      <c r="C8" s="39">
        <v>3</v>
      </c>
      <c r="D8" s="39">
        <v>4</v>
      </c>
      <c r="E8" s="39">
        <v>5</v>
      </c>
      <c r="F8" s="39">
        <v>6</v>
      </c>
      <c r="G8" s="39">
        <v>7</v>
      </c>
      <c r="H8" s="39">
        <v>8</v>
      </c>
      <c r="I8" s="39">
        <v>9</v>
      </c>
    </row>
    <row r="9" spans="1:9" ht="44.25" customHeight="1">
      <c r="A9" s="113" t="s">
        <v>81</v>
      </c>
      <c r="B9" s="196" t="s">
        <v>153</v>
      </c>
      <c r="C9" s="114" t="s">
        <v>154</v>
      </c>
      <c r="D9" s="114" t="s">
        <v>92</v>
      </c>
      <c r="E9" s="115" t="s">
        <v>155</v>
      </c>
      <c r="F9" s="115" t="s">
        <v>156</v>
      </c>
      <c r="G9" s="116" t="s">
        <v>157</v>
      </c>
      <c r="H9" s="117">
        <f>H10+H14</f>
        <v>6810299</v>
      </c>
      <c r="I9" s="118">
        <f>I10+I14</f>
        <v>6696715.1</v>
      </c>
    </row>
    <row r="10" spans="1:9" ht="27" customHeight="1">
      <c r="A10" s="119"/>
      <c r="B10" s="196"/>
      <c r="C10" s="120"/>
      <c r="D10" s="120"/>
      <c r="E10" s="119"/>
      <c r="F10" s="119"/>
      <c r="G10" s="116" t="s">
        <v>158</v>
      </c>
      <c r="H10" s="117">
        <f>H11+H12+H13</f>
        <v>44404</v>
      </c>
      <c r="I10" s="118">
        <f>I11+I12+I13</f>
        <v>31336.1</v>
      </c>
    </row>
    <row r="11" spans="1:9" ht="15" customHeight="1">
      <c r="A11" s="119"/>
      <c r="B11" s="197" t="s">
        <v>159</v>
      </c>
      <c r="C11" s="120"/>
      <c r="D11" s="120"/>
      <c r="E11" s="119"/>
      <c r="F11" s="119"/>
      <c r="G11" s="121" t="s">
        <v>160</v>
      </c>
      <c r="H11" s="122">
        <v>6661</v>
      </c>
      <c r="I11" s="123">
        <v>4700.82</v>
      </c>
    </row>
    <row r="12" spans="1:9" ht="24.75" customHeight="1">
      <c r="A12" s="119"/>
      <c r="B12" s="197"/>
      <c r="C12" s="120"/>
      <c r="D12" s="120"/>
      <c r="E12" s="119"/>
      <c r="F12" s="119"/>
      <c r="G12" s="124" t="s">
        <v>161</v>
      </c>
      <c r="H12" s="122">
        <v>0</v>
      </c>
      <c r="I12" s="123">
        <v>0</v>
      </c>
    </row>
    <row r="13" spans="1:9" ht="36" customHeight="1">
      <c r="A13" s="119"/>
      <c r="B13" s="198" t="s">
        <v>162</v>
      </c>
      <c r="C13" s="120"/>
      <c r="D13" s="120"/>
      <c r="E13" s="119"/>
      <c r="F13" s="119"/>
      <c r="G13" s="124" t="s">
        <v>163</v>
      </c>
      <c r="H13" s="122">
        <v>37743</v>
      </c>
      <c r="I13" s="123">
        <v>26635.28</v>
      </c>
    </row>
    <row r="14" spans="1:9" ht="14.25" customHeight="1">
      <c r="A14" s="119"/>
      <c r="B14" s="198"/>
      <c r="C14" s="120"/>
      <c r="D14" s="120"/>
      <c r="E14" s="119"/>
      <c r="F14" s="119"/>
      <c r="G14" s="116" t="s">
        <v>164</v>
      </c>
      <c r="H14" s="117">
        <f>H15+H16+H17+H18</f>
        <v>6765895</v>
      </c>
      <c r="I14" s="118">
        <f>I15+I16+I17+I18</f>
        <v>6665379</v>
      </c>
    </row>
    <row r="15" spans="1:9" ht="16.5" customHeight="1">
      <c r="A15" s="119"/>
      <c r="B15" s="198"/>
      <c r="C15" s="120"/>
      <c r="D15" s="120"/>
      <c r="E15" s="119"/>
      <c r="F15" s="119"/>
      <c r="G15" s="121" t="s">
        <v>160</v>
      </c>
      <c r="H15" s="122">
        <v>2851680</v>
      </c>
      <c r="I15" s="123">
        <v>2851680</v>
      </c>
    </row>
    <row r="16" spans="1:9" ht="24.75" customHeight="1">
      <c r="A16" s="119"/>
      <c r="B16" s="198"/>
      <c r="C16" s="120"/>
      <c r="D16" s="120"/>
      <c r="E16" s="119"/>
      <c r="F16" s="119"/>
      <c r="G16" s="124" t="s">
        <v>161</v>
      </c>
      <c r="H16" s="122">
        <v>0</v>
      </c>
      <c r="I16" s="123">
        <v>0</v>
      </c>
    </row>
    <row r="17" spans="1:9" ht="36" customHeight="1">
      <c r="A17" s="119"/>
      <c r="B17" s="199" t="s">
        <v>165</v>
      </c>
      <c r="C17" s="120"/>
      <c r="D17" s="120"/>
      <c r="E17" s="119"/>
      <c r="F17" s="119"/>
      <c r="G17" s="124" t="s">
        <v>163</v>
      </c>
      <c r="H17" s="122">
        <v>3914215</v>
      </c>
      <c r="I17" s="123">
        <v>3813699</v>
      </c>
    </row>
    <row r="18" spans="1:9" ht="48.75" customHeight="1">
      <c r="A18" s="125"/>
      <c r="B18" s="199"/>
      <c r="C18" s="126"/>
      <c r="D18" s="126"/>
      <c r="E18" s="125"/>
      <c r="F18" s="125"/>
      <c r="G18" s="124" t="s">
        <v>166</v>
      </c>
      <c r="H18" s="122"/>
      <c r="I18" s="123">
        <v>0</v>
      </c>
    </row>
    <row r="19" spans="1:9" ht="45" customHeight="1">
      <c r="A19" s="200" t="s">
        <v>138</v>
      </c>
      <c r="B19" s="127" t="s">
        <v>153</v>
      </c>
      <c r="C19" s="201" t="s">
        <v>167</v>
      </c>
      <c r="D19" s="201" t="s">
        <v>92</v>
      </c>
      <c r="E19" s="202" t="s">
        <v>24</v>
      </c>
      <c r="F19" s="202" t="s">
        <v>25</v>
      </c>
      <c r="G19" s="128" t="s">
        <v>157</v>
      </c>
      <c r="H19" s="129">
        <f>H20+H24</f>
        <v>3002600</v>
      </c>
      <c r="I19" s="129">
        <f>I20+I24</f>
        <v>1343494</v>
      </c>
    </row>
    <row r="20" spans="1:9" ht="21.75" customHeight="1">
      <c r="A20" s="200"/>
      <c r="B20" s="127" t="s">
        <v>168</v>
      </c>
      <c r="C20" s="201"/>
      <c r="D20" s="201"/>
      <c r="E20" s="202"/>
      <c r="F20" s="202"/>
      <c r="G20" s="128" t="s">
        <v>158</v>
      </c>
      <c r="H20" s="129">
        <f>H21+H22+H23</f>
        <v>18000</v>
      </c>
      <c r="I20" s="129">
        <f>I21+I22+I23</f>
        <v>18000</v>
      </c>
    </row>
    <row r="21" spans="1:9" ht="14.25" customHeight="1">
      <c r="A21" s="200"/>
      <c r="B21" s="203" t="s">
        <v>169</v>
      </c>
      <c r="C21" s="201"/>
      <c r="D21" s="201"/>
      <c r="E21" s="202"/>
      <c r="F21" s="202"/>
      <c r="G21" s="130" t="s">
        <v>160</v>
      </c>
      <c r="H21" s="131">
        <v>2700</v>
      </c>
      <c r="I21" s="131">
        <v>2700</v>
      </c>
    </row>
    <row r="22" spans="1:9" ht="22.5" customHeight="1">
      <c r="A22" s="200"/>
      <c r="B22" s="203"/>
      <c r="C22" s="201"/>
      <c r="D22" s="201"/>
      <c r="E22" s="202"/>
      <c r="F22" s="202"/>
      <c r="G22" s="127" t="s">
        <v>161</v>
      </c>
      <c r="H22" s="131">
        <v>0</v>
      </c>
      <c r="I22" s="131">
        <v>0</v>
      </c>
    </row>
    <row r="23" spans="1:9" ht="21.75" customHeight="1">
      <c r="A23" s="200"/>
      <c r="B23" s="203"/>
      <c r="C23" s="201"/>
      <c r="D23" s="201"/>
      <c r="E23" s="202"/>
      <c r="F23" s="202"/>
      <c r="G23" s="127" t="s">
        <v>163</v>
      </c>
      <c r="H23" s="131">
        <v>15300</v>
      </c>
      <c r="I23" s="131">
        <v>15300</v>
      </c>
    </row>
    <row r="24" spans="1:9" ht="18.75" customHeight="1">
      <c r="A24" s="200"/>
      <c r="B24" s="203"/>
      <c r="C24" s="201"/>
      <c r="D24" s="201"/>
      <c r="E24" s="202"/>
      <c r="F24" s="202"/>
      <c r="G24" s="128" t="s">
        <v>164</v>
      </c>
      <c r="H24" s="129">
        <f>H25+H26+H27+H28</f>
        <v>2984600</v>
      </c>
      <c r="I24" s="129">
        <f>I25+I26+I27+I28</f>
        <v>1325494</v>
      </c>
    </row>
    <row r="25" spans="1:9" ht="12.75" customHeight="1">
      <c r="A25" s="200"/>
      <c r="B25" s="203"/>
      <c r="C25" s="201"/>
      <c r="D25" s="201"/>
      <c r="E25" s="202"/>
      <c r="F25" s="202"/>
      <c r="G25" s="130" t="s">
        <v>160</v>
      </c>
      <c r="H25" s="131">
        <v>447690</v>
      </c>
      <c r="I25" s="131">
        <v>198824</v>
      </c>
    </row>
    <row r="26" spans="1:9" ht="24" customHeight="1">
      <c r="A26" s="200"/>
      <c r="B26" s="203"/>
      <c r="C26" s="201"/>
      <c r="D26" s="201"/>
      <c r="E26" s="202"/>
      <c r="F26" s="202"/>
      <c r="G26" s="127" t="s">
        <v>161</v>
      </c>
      <c r="H26" s="131">
        <v>0</v>
      </c>
      <c r="I26" s="131">
        <v>0</v>
      </c>
    </row>
    <row r="27" spans="1:9" ht="23.25" customHeight="1">
      <c r="A27" s="200"/>
      <c r="B27" s="203"/>
      <c r="C27" s="201"/>
      <c r="D27" s="201"/>
      <c r="E27" s="202"/>
      <c r="F27" s="202"/>
      <c r="G27" s="127" t="s">
        <v>163</v>
      </c>
      <c r="H27" s="131">
        <v>2536910</v>
      </c>
      <c r="I27" s="131">
        <v>1126670</v>
      </c>
    </row>
    <row r="28" spans="1:9" ht="54" customHeight="1">
      <c r="A28" s="200"/>
      <c r="B28" s="203"/>
      <c r="C28" s="201"/>
      <c r="D28" s="201"/>
      <c r="E28" s="202"/>
      <c r="F28" s="202"/>
      <c r="G28" s="127" t="s">
        <v>166</v>
      </c>
      <c r="H28" s="131">
        <v>0</v>
      </c>
      <c r="I28" s="131">
        <v>0</v>
      </c>
    </row>
    <row r="29" spans="1:9" ht="48.75" customHeight="1">
      <c r="A29" s="113" t="s">
        <v>170</v>
      </c>
      <c r="B29" s="196" t="s">
        <v>171</v>
      </c>
      <c r="C29" s="114" t="s">
        <v>172</v>
      </c>
      <c r="D29" s="114" t="s">
        <v>92</v>
      </c>
      <c r="E29" s="115" t="s">
        <v>33</v>
      </c>
      <c r="F29" s="115" t="s">
        <v>65</v>
      </c>
      <c r="G29" s="116" t="s">
        <v>157</v>
      </c>
      <c r="H29" s="117">
        <f>H30+H34</f>
        <v>248285</v>
      </c>
      <c r="I29" s="117">
        <f>I30+I34</f>
        <v>248285</v>
      </c>
    </row>
    <row r="30" spans="1:9" ht="32.25" customHeight="1">
      <c r="A30" s="119"/>
      <c r="B30" s="196"/>
      <c r="C30" s="120"/>
      <c r="D30" s="120"/>
      <c r="E30" s="119"/>
      <c r="F30" s="119"/>
      <c r="G30" s="116" t="s">
        <v>158</v>
      </c>
      <c r="H30" s="117">
        <f>H31+H32+H33</f>
        <v>30335</v>
      </c>
      <c r="I30" s="117">
        <f>I31+I32+I33</f>
        <v>30335</v>
      </c>
    </row>
    <row r="31" spans="1:9" ht="18.75" customHeight="1">
      <c r="A31" s="119"/>
      <c r="B31" s="197"/>
      <c r="C31" s="120"/>
      <c r="D31" s="120"/>
      <c r="E31" s="119"/>
      <c r="F31" s="119"/>
      <c r="G31" s="121" t="s">
        <v>160</v>
      </c>
      <c r="H31" s="122">
        <v>4725</v>
      </c>
      <c r="I31" s="122">
        <v>4725</v>
      </c>
    </row>
    <row r="32" spans="1:9" ht="26.25" customHeight="1">
      <c r="A32" s="119"/>
      <c r="B32" s="197"/>
      <c r="C32" s="120"/>
      <c r="D32" s="120"/>
      <c r="E32" s="119"/>
      <c r="F32" s="119"/>
      <c r="G32" s="124" t="s">
        <v>161</v>
      </c>
      <c r="H32" s="122">
        <v>4026</v>
      </c>
      <c r="I32" s="122">
        <v>4026</v>
      </c>
    </row>
    <row r="33" spans="1:9" ht="39" customHeight="1">
      <c r="A33" s="119"/>
      <c r="B33" s="198" t="s">
        <v>173</v>
      </c>
      <c r="C33" s="120"/>
      <c r="D33" s="120"/>
      <c r="E33" s="119"/>
      <c r="F33" s="119"/>
      <c r="G33" s="124" t="s">
        <v>163</v>
      </c>
      <c r="H33" s="122">
        <v>21584</v>
      </c>
      <c r="I33" s="122">
        <v>21584</v>
      </c>
    </row>
    <row r="34" spans="1:9" ht="22.5" customHeight="1">
      <c r="A34" s="119"/>
      <c r="B34" s="198"/>
      <c r="C34" s="120"/>
      <c r="D34" s="120"/>
      <c r="E34" s="119"/>
      <c r="F34" s="119"/>
      <c r="G34" s="116" t="s">
        <v>164</v>
      </c>
      <c r="H34" s="117">
        <f>H35+H36+H37+H38</f>
        <v>217950</v>
      </c>
      <c r="I34" s="117">
        <f>I35+I36+I37+I38</f>
        <v>217950</v>
      </c>
    </row>
    <row r="35" spans="1:9" ht="27.75" customHeight="1">
      <c r="A35" s="119"/>
      <c r="B35" s="198"/>
      <c r="C35" s="120"/>
      <c r="D35" s="120"/>
      <c r="E35" s="119"/>
      <c r="F35" s="119"/>
      <c r="G35" s="121" t="s">
        <v>160</v>
      </c>
      <c r="H35" s="122">
        <v>46000</v>
      </c>
      <c r="I35" s="122">
        <v>46000</v>
      </c>
    </row>
    <row r="36" spans="1:9" ht="26.25" customHeight="1">
      <c r="A36" s="119"/>
      <c r="B36" s="198"/>
      <c r="C36" s="120"/>
      <c r="D36" s="120"/>
      <c r="E36" s="119"/>
      <c r="F36" s="119"/>
      <c r="G36" s="124" t="s">
        <v>161</v>
      </c>
      <c r="H36" s="122">
        <v>27030</v>
      </c>
      <c r="I36" s="122">
        <v>27030</v>
      </c>
    </row>
    <row r="37" spans="1:9" ht="36" customHeight="1">
      <c r="A37" s="119"/>
      <c r="B37" s="199" t="s">
        <v>174</v>
      </c>
      <c r="C37" s="120"/>
      <c r="D37" s="120"/>
      <c r="E37" s="119"/>
      <c r="F37" s="119"/>
      <c r="G37" s="124" t="s">
        <v>163</v>
      </c>
      <c r="H37" s="122">
        <v>144920</v>
      </c>
      <c r="I37" s="122">
        <v>144920</v>
      </c>
    </row>
    <row r="38" spans="1:9" ht="48.75" customHeight="1">
      <c r="A38" s="125"/>
      <c r="B38" s="199"/>
      <c r="C38" s="126"/>
      <c r="D38" s="126"/>
      <c r="E38" s="125"/>
      <c r="F38" s="125"/>
      <c r="G38" s="124" t="s">
        <v>166</v>
      </c>
      <c r="H38" s="122"/>
      <c r="I38" s="122">
        <v>0</v>
      </c>
    </row>
    <row r="39" spans="1:9" ht="19.5" customHeight="1">
      <c r="A39" s="132"/>
      <c r="B39" s="128" t="s">
        <v>175</v>
      </c>
      <c r="C39" s="204"/>
      <c r="D39" s="204"/>
      <c r="E39" s="204"/>
      <c r="F39" s="204"/>
      <c r="G39" s="204"/>
      <c r="H39" s="117">
        <f>H40+H45</f>
        <v>10061184</v>
      </c>
      <c r="I39" s="118">
        <f>I40+I45</f>
        <v>8288494.1</v>
      </c>
    </row>
    <row r="40" spans="1:9" ht="21.75" customHeight="1">
      <c r="A40" s="133"/>
      <c r="B40" s="128" t="s">
        <v>158</v>
      </c>
      <c r="C40" s="204"/>
      <c r="D40" s="204"/>
      <c r="E40" s="204"/>
      <c r="F40" s="204"/>
      <c r="G40" s="204"/>
      <c r="H40" s="134">
        <f aca="true" t="shared" si="0" ref="H40:I43">H10+H20+H30</f>
        <v>92739</v>
      </c>
      <c r="I40" s="140">
        <f t="shared" si="0"/>
        <v>79671.1</v>
      </c>
    </row>
    <row r="41" spans="1:9" ht="18" customHeight="1">
      <c r="A41" s="133"/>
      <c r="B41" s="130" t="s">
        <v>160</v>
      </c>
      <c r="C41" s="201"/>
      <c r="D41" s="201"/>
      <c r="E41" s="201"/>
      <c r="F41" s="201"/>
      <c r="G41" s="201"/>
      <c r="H41" s="135">
        <f t="shared" si="0"/>
        <v>14086</v>
      </c>
      <c r="I41" s="139">
        <f t="shared" si="0"/>
        <v>12125.82</v>
      </c>
    </row>
    <row r="42" spans="1:9" ht="19.5" customHeight="1">
      <c r="A42" s="133"/>
      <c r="B42" s="130" t="s">
        <v>161</v>
      </c>
      <c r="C42" s="201"/>
      <c r="D42" s="201"/>
      <c r="E42" s="201"/>
      <c r="F42" s="201"/>
      <c r="G42" s="201"/>
      <c r="H42" s="135">
        <f t="shared" si="0"/>
        <v>4026</v>
      </c>
      <c r="I42" s="139">
        <f t="shared" si="0"/>
        <v>4026</v>
      </c>
    </row>
    <row r="43" spans="1:9" ht="32.25" customHeight="1">
      <c r="A43" s="133"/>
      <c r="B43" s="127" t="s">
        <v>163</v>
      </c>
      <c r="C43" s="201"/>
      <c r="D43" s="201"/>
      <c r="E43" s="201"/>
      <c r="F43" s="201"/>
      <c r="G43" s="201"/>
      <c r="H43" s="135">
        <f t="shared" si="0"/>
        <v>74627</v>
      </c>
      <c r="I43" s="139">
        <f t="shared" si="0"/>
        <v>63519.28</v>
      </c>
    </row>
    <row r="44" spans="1:9" ht="32.25" customHeight="1">
      <c r="A44" s="133"/>
      <c r="B44" s="127" t="s">
        <v>166</v>
      </c>
      <c r="C44" s="201"/>
      <c r="D44" s="201"/>
      <c r="E44" s="201"/>
      <c r="F44" s="201"/>
      <c r="G44" s="201"/>
      <c r="H44" s="134">
        <v>0</v>
      </c>
      <c r="I44" s="134">
        <v>0</v>
      </c>
    </row>
    <row r="45" spans="1:9" ht="16.5" customHeight="1">
      <c r="A45" s="133"/>
      <c r="B45" s="136" t="s">
        <v>164</v>
      </c>
      <c r="C45" s="204"/>
      <c r="D45" s="204"/>
      <c r="E45" s="204"/>
      <c r="F45" s="204"/>
      <c r="G45" s="204"/>
      <c r="H45" s="134">
        <f aca="true" t="shared" si="1" ref="H45:I48">H14+H24+H34</f>
        <v>9968445</v>
      </c>
      <c r="I45" s="134">
        <f t="shared" si="1"/>
        <v>8208823</v>
      </c>
    </row>
    <row r="46" spans="1:9" ht="18.75" customHeight="1">
      <c r="A46" s="133"/>
      <c r="B46" s="137" t="s">
        <v>160</v>
      </c>
      <c r="C46" s="201"/>
      <c r="D46" s="201"/>
      <c r="E46" s="201"/>
      <c r="F46" s="201"/>
      <c r="G46" s="201"/>
      <c r="H46" s="135">
        <f t="shared" si="1"/>
        <v>3345370</v>
      </c>
      <c r="I46" s="135">
        <f t="shared" si="1"/>
        <v>3096504</v>
      </c>
    </row>
    <row r="47" spans="1:9" ht="20.25" customHeight="1">
      <c r="A47" s="133"/>
      <c r="B47" s="137" t="s">
        <v>161</v>
      </c>
      <c r="C47" s="201"/>
      <c r="D47" s="201"/>
      <c r="E47" s="201"/>
      <c r="F47" s="201"/>
      <c r="G47" s="201"/>
      <c r="H47" s="135">
        <f t="shared" si="1"/>
        <v>27030</v>
      </c>
      <c r="I47" s="135">
        <f t="shared" si="1"/>
        <v>27030</v>
      </c>
    </row>
    <row r="48" spans="1:9" ht="32.25" customHeight="1">
      <c r="A48" s="133"/>
      <c r="B48" s="138" t="s">
        <v>163</v>
      </c>
      <c r="C48" s="201"/>
      <c r="D48" s="201"/>
      <c r="E48" s="201"/>
      <c r="F48" s="201"/>
      <c r="G48" s="201"/>
      <c r="H48" s="135">
        <f t="shared" si="1"/>
        <v>6596045</v>
      </c>
      <c r="I48" s="135">
        <f t="shared" si="1"/>
        <v>5085289</v>
      </c>
    </row>
    <row r="49" spans="1:9" ht="33" customHeight="1">
      <c r="A49" s="133"/>
      <c r="B49" s="138" t="s">
        <v>166</v>
      </c>
      <c r="C49" s="201"/>
      <c r="D49" s="201"/>
      <c r="E49" s="201"/>
      <c r="F49" s="201"/>
      <c r="G49" s="201"/>
      <c r="H49" s="135">
        <f>H18+H38</f>
        <v>0</v>
      </c>
      <c r="I49" s="135">
        <f>I18+I38</f>
        <v>0</v>
      </c>
    </row>
    <row r="50" spans="1:9" ht="12.75">
      <c r="A50" s="6"/>
      <c r="B50" s="6"/>
      <c r="C50" s="6"/>
      <c r="D50" s="6"/>
      <c r="E50" s="6"/>
      <c r="F50" s="6"/>
      <c r="G50" s="6"/>
      <c r="H50" s="6"/>
      <c r="I50" s="6"/>
    </row>
    <row r="51" spans="1:9" ht="12.75" customHeight="1" hidden="1">
      <c r="A51" s="7"/>
      <c r="B51" s="205"/>
      <c r="C51" s="205"/>
      <c r="D51" s="205"/>
      <c r="E51" s="205"/>
      <c r="F51" s="205"/>
      <c r="G51" s="205"/>
      <c r="H51" s="205"/>
      <c r="I51" s="205"/>
    </row>
    <row r="52" spans="1:9" ht="8.25" customHeight="1">
      <c r="A52" s="206"/>
      <c r="B52" s="207"/>
      <c r="C52" s="207"/>
      <c r="D52" s="207"/>
      <c r="E52" s="207"/>
      <c r="F52" s="207"/>
      <c r="G52" s="207"/>
      <c r="H52" s="207"/>
      <c r="I52" s="207"/>
    </row>
    <row r="53" spans="1:9" ht="39" customHeight="1">
      <c r="A53" s="206"/>
      <c r="B53" s="207"/>
      <c r="C53" s="207"/>
      <c r="D53" s="207"/>
      <c r="E53" s="207"/>
      <c r="F53" s="207"/>
      <c r="G53" s="207"/>
      <c r="H53" s="207"/>
      <c r="I53" s="207"/>
    </row>
    <row r="54" spans="1:9" ht="12.75" customHeight="1" hidden="1">
      <c r="A54" s="206"/>
      <c r="B54" s="207"/>
      <c r="C54" s="207"/>
      <c r="D54" s="207"/>
      <c r="E54" s="207"/>
      <c r="F54" s="207"/>
      <c r="G54" s="207"/>
      <c r="H54" s="207"/>
      <c r="I54" s="207"/>
    </row>
    <row r="55" spans="1:9" ht="12.75">
      <c r="A55" s="8"/>
      <c r="B55" s="8"/>
      <c r="C55" s="8"/>
      <c r="D55" s="8"/>
      <c r="E55" s="8"/>
      <c r="F55" s="8"/>
      <c r="G55" s="8"/>
      <c r="H55" s="8"/>
      <c r="I55" s="8"/>
    </row>
    <row r="56" spans="1:9" ht="12.75">
      <c r="A56" s="8"/>
      <c r="B56" s="8"/>
      <c r="C56" s="8"/>
      <c r="D56" s="8"/>
      <c r="E56" s="8"/>
      <c r="F56" s="8"/>
      <c r="G56" s="8"/>
      <c r="H56" s="8"/>
      <c r="I56" s="8"/>
    </row>
    <row r="57" spans="1:9" ht="12.75">
      <c r="A57" s="8"/>
      <c r="B57" s="8"/>
      <c r="C57" s="8"/>
      <c r="D57" s="8"/>
      <c r="E57" s="8"/>
      <c r="F57" s="8"/>
      <c r="G57" s="8"/>
      <c r="H57" s="8"/>
      <c r="I57" s="8"/>
    </row>
    <row r="58" spans="1:9" ht="12.75">
      <c r="A58" s="8"/>
      <c r="B58" s="8"/>
      <c r="C58" s="8"/>
      <c r="D58" s="8"/>
      <c r="E58" s="8"/>
      <c r="F58" s="8"/>
      <c r="G58" s="8"/>
      <c r="H58" s="8"/>
      <c r="I58" s="8"/>
    </row>
    <row r="59" spans="1:9" ht="12.75">
      <c r="A59" s="8"/>
      <c r="B59" s="8"/>
      <c r="C59" s="8"/>
      <c r="D59" s="8"/>
      <c r="E59" s="8"/>
      <c r="F59" s="8"/>
      <c r="G59" s="8"/>
      <c r="H59" s="8"/>
      <c r="I59" s="8"/>
    </row>
  </sheetData>
  <sheetProtection selectLockedCells="1" selectUnlockedCells="1"/>
  <mergeCells count="38">
    <mergeCell ref="C49:G49"/>
    <mergeCell ref="B51:I51"/>
    <mergeCell ref="A52:A54"/>
    <mergeCell ref="B52:I54"/>
    <mergeCell ref="C43:G43"/>
    <mergeCell ref="C44:G44"/>
    <mergeCell ref="C45:G45"/>
    <mergeCell ref="C46:G46"/>
    <mergeCell ref="C47:G47"/>
    <mergeCell ref="C48:G48"/>
    <mergeCell ref="B33:B36"/>
    <mergeCell ref="B37:B38"/>
    <mergeCell ref="C39:G39"/>
    <mergeCell ref="C40:G40"/>
    <mergeCell ref="C41:G41"/>
    <mergeCell ref="C42:G42"/>
    <mergeCell ref="D19:D28"/>
    <mergeCell ref="E19:E28"/>
    <mergeCell ref="F19:F28"/>
    <mergeCell ref="B21:B28"/>
    <mergeCell ref="B29:B30"/>
    <mergeCell ref="B31:B32"/>
    <mergeCell ref="B9:B10"/>
    <mergeCell ref="B11:B12"/>
    <mergeCell ref="B13:B16"/>
    <mergeCell ref="B17:B18"/>
    <mergeCell ref="A19:A28"/>
    <mergeCell ref="C19:C28"/>
    <mergeCell ref="G1:I1"/>
    <mergeCell ref="A2:I4"/>
    <mergeCell ref="A6:A7"/>
    <mergeCell ref="B6:B7"/>
    <mergeCell ref="C6:C7"/>
    <mergeCell ref="D6:D7"/>
    <mergeCell ref="E6:E7"/>
    <mergeCell ref="F6:F7"/>
    <mergeCell ref="G6:H6"/>
    <mergeCell ref="I6:I7"/>
  </mergeCells>
  <printOptions/>
  <pageMargins left="0.7083333333333334" right="0.7083333333333334" top="0.7479166666666667" bottom="0.7479166666666667" header="0.5118055555555555" footer="0.511805555555555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H57"/>
  <sheetViews>
    <sheetView view="pageLayout" workbookViewId="0" topLeftCell="A1">
      <selection activeCell="E16" sqref="E16"/>
    </sheetView>
  </sheetViews>
  <sheetFormatPr defaultColWidth="9.33203125" defaultRowHeight="11.25"/>
  <cols>
    <col min="1" max="1" width="9.33203125" style="9" customWidth="1"/>
    <col min="2" max="2" width="69.33203125" style="9" customWidth="1"/>
    <col min="3" max="3" width="18" style="9" customWidth="1"/>
    <col min="4" max="4" width="19.5" style="9" customWidth="1"/>
    <col min="5" max="16384" width="9.33203125" style="9" customWidth="1"/>
  </cols>
  <sheetData>
    <row r="1" spans="1:4" ht="12.75">
      <c r="A1" s="10"/>
      <c r="B1" s="10"/>
      <c r="C1" s="10"/>
      <c r="D1" s="10"/>
    </row>
    <row r="2" spans="1:4" ht="18.75">
      <c r="A2" s="209" t="s">
        <v>176</v>
      </c>
      <c r="B2" s="209"/>
      <c r="C2" s="209"/>
      <c r="D2" s="209"/>
    </row>
    <row r="3" spans="1:4" ht="12.75">
      <c r="A3" s="40"/>
      <c r="B3" s="41"/>
      <c r="C3" s="41"/>
      <c r="D3" s="41"/>
    </row>
    <row r="4" spans="1:8" ht="12.75">
      <c r="A4" s="41"/>
      <c r="B4" s="41"/>
      <c r="C4" s="41"/>
      <c r="D4" s="42" t="s">
        <v>1</v>
      </c>
      <c r="H4" s="11"/>
    </row>
    <row r="5" spans="1:4" ht="12.75" customHeight="1">
      <c r="A5" s="210" t="s">
        <v>67</v>
      </c>
      <c r="B5" s="210" t="s">
        <v>177</v>
      </c>
      <c r="C5" s="211" t="s">
        <v>178</v>
      </c>
      <c r="D5" s="212" t="s">
        <v>179</v>
      </c>
    </row>
    <row r="6" spans="1:4" ht="12.75">
      <c r="A6" s="210"/>
      <c r="B6" s="210"/>
      <c r="C6" s="210"/>
      <c r="D6" s="212"/>
    </row>
    <row r="7" spans="1:4" ht="12.75">
      <c r="A7" s="210"/>
      <c r="B7" s="210"/>
      <c r="C7" s="210"/>
      <c r="D7" s="212"/>
    </row>
    <row r="8" spans="1:4" ht="12.75">
      <c r="A8" s="43">
        <v>1</v>
      </c>
      <c r="B8" s="43">
        <v>2</v>
      </c>
      <c r="C8" s="43">
        <v>3</v>
      </c>
      <c r="D8" s="43">
        <v>4</v>
      </c>
    </row>
    <row r="9" spans="1:4" ht="12.75" customHeight="1">
      <c r="A9" s="213" t="s">
        <v>180</v>
      </c>
      <c r="B9" s="213"/>
      <c r="C9" s="43"/>
      <c r="D9" s="84">
        <f>SUM(D10:D28)</f>
        <v>20216489.91</v>
      </c>
    </row>
    <row r="10" spans="1:4" ht="12.75">
      <c r="A10" s="46" t="s">
        <v>81</v>
      </c>
      <c r="B10" s="47" t="s">
        <v>247</v>
      </c>
      <c r="C10" s="43" t="s">
        <v>181</v>
      </c>
      <c r="D10" s="62">
        <v>0</v>
      </c>
    </row>
    <row r="11" spans="1:4" ht="22.5">
      <c r="A11" s="49" t="s">
        <v>182</v>
      </c>
      <c r="B11" s="50" t="s">
        <v>183</v>
      </c>
      <c r="C11" s="51" t="s">
        <v>181</v>
      </c>
      <c r="D11" s="62">
        <v>0</v>
      </c>
    </row>
    <row r="12" spans="1:4" ht="12.75">
      <c r="A12" s="46" t="s">
        <v>138</v>
      </c>
      <c r="B12" s="52" t="s">
        <v>248</v>
      </c>
      <c r="C12" s="43" t="s">
        <v>181</v>
      </c>
      <c r="D12" s="62">
        <v>0</v>
      </c>
    </row>
    <row r="13" spans="1:4" ht="22.5">
      <c r="A13" s="46" t="s">
        <v>139</v>
      </c>
      <c r="B13" s="50" t="s">
        <v>184</v>
      </c>
      <c r="C13" s="43" t="s">
        <v>185</v>
      </c>
      <c r="D13" s="62">
        <v>0</v>
      </c>
    </row>
    <row r="14" spans="1:4" ht="22.5">
      <c r="A14" s="46" t="s">
        <v>140</v>
      </c>
      <c r="B14" s="50" t="s">
        <v>186</v>
      </c>
      <c r="C14" s="43" t="s">
        <v>187</v>
      </c>
      <c r="D14" s="62">
        <v>0</v>
      </c>
    </row>
    <row r="15" spans="1:4" ht="12.75">
      <c r="A15" s="46" t="s">
        <v>141</v>
      </c>
      <c r="B15" s="50" t="s">
        <v>188</v>
      </c>
      <c r="C15" s="43" t="s">
        <v>189</v>
      </c>
      <c r="D15" s="62">
        <v>0</v>
      </c>
    </row>
    <row r="16" spans="1:4" ht="22.5">
      <c r="A16" s="46" t="s">
        <v>190</v>
      </c>
      <c r="B16" s="50" t="s">
        <v>183</v>
      </c>
      <c r="C16" s="43" t="s">
        <v>189</v>
      </c>
      <c r="D16" s="62">
        <v>0</v>
      </c>
    </row>
    <row r="17" spans="1:4" ht="12.75">
      <c r="A17" s="46" t="s">
        <v>142</v>
      </c>
      <c r="B17" s="52" t="s">
        <v>249</v>
      </c>
      <c r="C17" s="43" t="s">
        <v>191</v>
      </c>
      <c r="D17" s="62">
        <v>0</v>
      </c>
    </row>
    <row r="18" spans="1:4" ht="22.5">
      <c r="A18" s="46" t="s">
        <v>192</v>
      </c>
      <c r="B18" s="50" t="s">
        <v>193</v>
      </c>
      <c r="C18" s="43" t="s">
        <v>191</v>
      </c>
      <c r="D18" s="62">
        <v>0</v>
      </c>
    </row>
    <row r="19" spans="1:4" ht="22.5">
      <c r="A19" s="46" t="s">
        <v>143</v>
      </c>
      <c r="B19" s="50" t="s">
        <v>250</v>
      </c>
      <c r="C19" s="43" t="s">
        <v>191</v>
      </c>
      <c r="D19" s="62">
        <v>0</v>
      </c>
    </row>
    <row r="20" spans="1:4" ht="22.5">
      <c r="A20" s="49" t="s">
        <v>144</v>
      </c>
      <c r="B20" s="52" t="s">
        <v>251</v>
      </c>
      <c r="C20" s="53" t="s">
        <v>194</v>
      </c>
      <c r="D20" s="62">
        <v>0</v>
      </c>
    </row>
    <row r="21" spans="1:4" ht="22.5">
      <c r="A21" s="46" t="s">
        <v>96</v>
      </c>
      <c r="B21" s="52" t="s">
        <v>252</v>
      </c>
      <c r="C21" s="43" t="s">
        <v>195</v>
      </c>
      <c r="D21" s="83">
        <v>19350917.82</v>
      </c>
    </row>
    <row r="22" spans="1:4" ht="12.75">
      <c r="A22" s="46" t="s">
        <v>102</v>
      </c>
      <c r="B22" s="52" t="s">
        <v>253</v>
      </c>
      <c r="C22" s="43" t="s">
        <v>196</v>
      </c>
      <c r="D22" s="48">
        <v>0</v>
      </c>
    </row>
    <row r="23" spans="1:4" ht="12.75">
      <c r="A23" s="46" t="s">
        <v>197</v>
      </c>
      <c r="B23" s="54" t="s">
        <v>198</v>
      </c>
      <c r="C23" s="43" t="s">
        <v>199</v>
      </c>
      <c r="D23" s="48">
        <v>0</v>
      </c>
    </row>
    <row r="24" spans="1:4" ht="33.75">
      <c r="A24" s="46" t="s">
        <v>200</v>
      </c>
      <c r="B24" s="52" t="s">
        <v>254</v>
      </c>
      <c r="C24" s="44" t="s">
        <v>201</v>
      </c>
      <c r="D24" s="82">
        <v>865572.09</v>
      </c>
    </row>
    <row r="25" spans="1:4" ht="33.75">
      <c r="A25" s="46" t="s">
        <v>202</v>
      </c>
      <c r="B25" s="52" t="s">
        <v>255</v>
      </c>
      <c r="C25" s="44" t="s">
        <v>203</v>
      </c>
      <c r="D25" s="48">
        <v>0</v>
      </c>
    </row>
    <row r="26" spans="1:4" ht="12.75">
      <c r="A26" s="46" t="s">
        <v>204</v>
      </c>
      <c r="B26" s="55" t="s">
        <v>205</v>
      </c>
      <c r="C26" s="43" t="s">
        <v>206</v>
      </c>
      <c r="D26" s="48">
        <v>0</v>
      </c>
    </row>
    <row r="27" spans="1:4" ht="12.75">
      <c r="A27" s="46" t="s">
        <v>207</v>
      </c>
      <c r="B27" s="55" t="s">
        <v>208</v>
      </c>
      <c r="C27" s="43" t="s">
        <v>209</v>
      </c>
      <c r="D27" s="48">
        <v>0</v>
      </c>
    </row>
    <row r="28" spans="1:4" ht="12.75">
      <c r="A28" s="46" t="s">
        <v>109</v>
      </c>
      <c r="B28" s="50" t="s">
        <v>210</v>
      </c>
      <c r="C28" s="43" t="s">
        <v>211</v>
      </c>
      <c r="D28" s="48">
        <v>0</v>
      </c>
    </row>
    <row r="29" spans="1:4" ht="12.75" customHeight="1">
      <c r="A29" s="208" t="s">
        <v>212</v>
      </c>
      <c r="B29" s="208"/>
      <c r="C29" s="43"/>
      <c r="D29" s="45">
        <f>SUM(D30:D36)</f>
        <v>0</v>
      </c>
    </row>
    <row r="30" spans="1:4" ht="12.75">
      <c r="A30" s="46" t="s">
        <v>81</v>
      </c>
      <c r="B30" s="54" t="s">
        <v>256</v>
      </c>
      <c r="C30" s="43" t="s">
        <v>213</v>
      </c>
      <c r="D30" s="48">
        <v>0</v>
      </c>
    </row>
    <row r="31" spans="1:4" ht="22.5">
      <c r="A31" s="46" t="s">
        <v>182</v>
      </c>
      <c r="B31" s="50" t="s">
        <v>214</v>
      </c>
      <c r="C31" s="43" t="s">
        <v>213</v>
      </c>
      <c r="D31" s="48">
        <v>0</v>
      </c>
    </row>
    <row r="32" spans="1:4" ht="12.75">
      <c r="A32" s="46" t="s">
        <v>138</v>
      </c>
      <c r="B32" s="54" t="s">
        <v>215</v>
      </c>
      <c r="C32" s="43" t="s">
        <v>213</v>
      </c>
      <c r="D32" s="48">
        <v>0</v>
      </c>
    </row>
    <row r="33" spans="1:4" ht="22.5">
      <c r="A33" s="46" t="s">
        <v>170</v>
      </c>
      <c r="B33" s="50" t="s">
        <v>216</v>
      </c>
      <c r="C33" s="43" t="s">
        <v>217</v>
      </c>
      <c r="D33" s="48">
        <v>0</v>
      </c>
    </row>
    <row r="34" spans="1:4" ht="22.5">
      <c r="A34" s="46" t="s">
        <v>140</v>
      </c>
      <c r="B34" s="50" t="s">
        <v>218</v>
      </c>
      <c r="C34" s="43" t="s">
        <v>219</v>
      </c>
      <c r="D34" s="48">
        <v>0</v>
      </c>
    </row>
    <row r="35" spans="1:4" ht="12.75">
      <c r="A35" s="46" t="s">
        <v>141</v>
      </c>
      <c r="B35" s="50" t="s">
        <v>220</v>
      </c>
      <c r="C35" s="43" t="s">
        <v>221</v>
      </c>
      <c r="D35" s="48">
        <v>0</v>
      </c>
    </row>
    <row r="36" spans="1:4" ht="22.5">
      <c r="A36" s="46" t="s">
        <v>190</v>
      </c>
      <c r="B36" s="50" t="s">
        <v>214</v>
      </c>
      <c r="C36" s="43" t="s">
        <v>221</v>
      </c>
      <c r="D36" s="48">
        <v>0</v>
      </c>
    </row>
    <row r="37" spans="1:4" ht="12.75">
      <c r="A37" s="46" t="s">
        <v>142</v>
      </c>
      <c r="B37" s="52" t="s">
        <v>257</v>
      </c>
      <c r="C37" s="43" t="s">
        <v>222</v>
      </c>
      <c r="D37" s="48">
        <v>0</v>
      </c>
    </row>
    <row r="38" spans="1:4" ht="22.5">
      <c r="A38" s="46" t="s">
        <v>192</v>
      </c>
      <c r="B38" s="50" t="s">
        <v>223</v>
      </c>
      <c r="C38" s="43" t="s">
        <v>222</v>
      </c>
      <c r="D38" s="48">
        <v>0</v>
      </c>
    </row>
    <row r="39" spans="1:4" ht="22.5">
      <c r="A39" s="46" t="s">
        <v>143</v>
      </c>
      <c r="B39" s="50" t="s">
        <v>258</v>
      </c>
      <c r="C39" s="43" t="s">
        <v>222</v>
      </c>
      <c r="D39" s="48">
        <v>0</v>
      </c>
    </row>
    <row r="40" spans="1:4" ht="12.75">
      <c r="A40" s="46" t="s">
        <v>144</v>
      </c>
      <c r="B40" s="52" t="s">
        <v>259</v>
      </c>
      <c r="C40" s="44" t="s">
        <v>224</v>
      </c>
      <c r="D40" s="48">
        <v>0</v>
      </c>
    </row>
    <row r="41" spans="1:4" ht="12.75">
      <c r="A41" s="46" t="s">
        <v>96</v>
      </c>
      <c r="B41" s="54" t="s">
        <v>225</v>
      </c>
      <c r="C41" s="43" t="s">
        <v>226</v>
      </c>
      <c r="D41" s="48">
        <v>0</v>
      </c>
    </row>
    <row r="42" spans="1:4" ht="12.75">
      <c r="A42" s="56" t="s">
        <v>102</v>
      </c>
      <c r="B42" s="54" t="s">
        <v>227</v>
      </c>
      <c r="C42" s="43" t="s">
        <v>206</v>
      </c>
      <c r="D42" s="48">
        <v>0</v>
      </c>
    </row>
    <row r="43" spans="1:4" ht="12.75">
      <c r="A43" s="56" t="s">
        <v>197</v>
      </c>
      <c r="B43" s="50" t="s">
        <v>228</v>
      </c>
      <c r="C43" s="43" t="s">
        <v>211</v>
      </c>
      <c r="D43" s="48">
        <v>0</v>
      </c>
    </row>
    <row r="44" spans="1:4" ht="12.75">
      <c r="A44" s="12"/>
      <c r="B44" s="12"/>
      <c r="C44" s="12"/>
      <c r="D44" s="12"/>
    </row>
    <row r="45" spans="1:4" ht="12.75">
      <c r="A45" s="12"/>
      <c r="B45" s="12"/>
      <c r="C45" s="12"/>
      <c r="D45" s="12"/>
    </row>
    <row r="46" spans="1:4" ht="12.75">
      <c r="A46" s="8"/>
      <c r="B46" s="8"/>
      <c r="C46" s="8"/>
      <c r="D46" s="8"/>
    </row>
    <row r="47" spans="1:4" ht="12.75">
      <c r="A47" s="8"/>
      <c r="B47" s="8"/>
      <c r="C47" s="8"/>
      <c r="D47" s="8"/>
    </row>
    <row r="48" spans="1:4" ht="12.75">
      <c r="A48" s="8"/>
      <c r="B48" s="8"/>
      <c r="C48" s="8"/>
      <c r="D48" s="8"/>
    </row>
    <row r="49" spans="1:4" ht="12.75">
      <c r="A49" s="8"/>
      <c r="B49" s="8"/>
      <c r="C49" s="8"/>
      <c r="D49" s="8"/>
    </row>
    <row r="50" spans="1:4" ht="12.75">
      <c r="A50" s="8"/>
      <c r="B50" s="8"/>
      <c r="C50" s="8"/>
      <c r="D50" s="8"/>
    </row>
    <row r="51" spans="1:4" ht="12.75">
      <c r="A51" s="8"/>
      <c r="B51" s="8"/>
      <c r="C51" s="8"/>
      <c r="D51" s="8"/>
    </row>
    <row r="52" spans="1:4" ht="12.75">
      <c r="A52" s="8"/>
      <c r="B52" s="8"/>
      <c r="C52" s="8"/>
      <c r="D52" s="8"/>
    </row>
    <row r="53" spans="1:4" ht="12.75">
      <c r="A53" s="5"/>
      <c r="B53" s="5"/>
      <c r="C53" s="5"/>
      <c r="D53" s="5"/>
    </row>
    <row r="54" spans="1:4" ht="12.75">
      <c r="A54" s="5"/>
      <c r="B54" s="5"/>
      <c r="C54" s="5"/>
      <c r="D54" s="5"/>
    </row>
    <row r="55" spans="1:4" ht="12.75">
      <c r="A55" s="5"/>
      <c r="B55" s="5"/>
      <c r="C55" s="5"/>
      <c r="D55" s="5"/>
    </row>
    <row r="56" spans="1:4" ht="12.75">
      <c r="A56" s="5"/>
      <c r="B56" s="5"/>
      <c r="C56" s="5"/>
      <c r="D56" s="5"/>
    </row>
    <row r="57" spans="1:4" ht="12.75">
      <c r="A57" s="5"/>
      <c r="B57" s="5"/>
      <c r="C57" s="5"/>
      <c r="D57" s="5"/>
    </row>
  </sheetData>
  <sheetProtection selectLockedCells="1" selectUnlockedCells="1"/>
  <mergeCells count="7">
    <mergeCell ref="A29:B29"/>
    <mergeCell ref="A2:D2"/>
    <mergeCell ref="A5:A7"/>
    <mergeCell ref="B5:B7"/>
    <mergeCell ref="C5:C7"/>
    <mergeCell ref="D5:D7"/>
    <mergeCell ref="A9:B9"/>
  </mergeCells>
  <printOptions horizontalCentered="1"/>
  <pageMargins left="0.7875" right="0.7875" top="0.9840277777777777" bottom="0.9840277777777777" header="0.5118055555555555" footer="0.5118055555555555"/>
  <pageSetup orientation="portrait" paperSize="9" scale="86" r:id="rId1"/>
  <headerFooter alignWithMargins="0">
    <oddHeader>&amp;RZałącznik nr &amp;A
do uchwały Rady Powiatu w Opatowie nr LXXIV.2.2023
z dnia 27 stycznia 2023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Monika Kostępska</cp:lastModifiedBy>
  <cp:lastPrinted>2023-01-19T10:02:00Z</cp:lastPrinted>
  <dcterms:created xsi:type="dcterms:W3CDTF">2023-01-17T19:36:20Z</dcterms:created>
  <dcterms:modified xsi:type="dcterms:W3CDTF">2023-02-24T12:30:49Z</dcterms:modified>
  <cp:category/>
  <cp:version/>
  <cp:contentType/>
  <cp:contentStatus/>
</cp:coreProperties>
</file>