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<sst xmlns="http://schemas.openxmlformats.org/spreadsheetml/2006/main" count="480" uniqueCount="243">
  <si>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</si>
  <si>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</si>
  <si>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</si>
  <si>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</si>
  <si>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</si>
  <si>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</si>
  <si>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</si>
  <si>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</si>
  <si>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</si>
  <si>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</si>
  <si>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</si>
  <si>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</si>
  <si>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</si>
  <si>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</si>
  <si>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</si>
  <si>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</si>
  <si>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</si>
  <si>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</si>
  <si>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</si>
  <si>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</si>
  <si>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</si>
  <si>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</si>
  <si>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</si>
  <si>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</si>
  <si>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</si>
  <si>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</si>
  <si>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</si>
  <si>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</si>
  <si>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</si>
  <si>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</si>
  <si>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</si>
  <si>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</si>
  <si>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</si>
  <si>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</si>
  <si>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</si>
  <si>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</si>
  <si>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</si>
  <si>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</si>
  <si>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</si>
  <si>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</si>
  <si>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</si>
  <si>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</si>
  <si>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</si>
  <si>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</si>
  <si>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</si>
  <si>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</si>
  <si>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</si>
  <si>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</si>
  <si>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</si>
  <si>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</si>
  <si>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</si>
  <si>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</si>
  <si>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</si>
  <si>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</si>
  <si>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</si>
  <si>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</si>
  <si>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</si>
  <si>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</si>
  <si>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</si>
  <si>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</si>
  <si>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</si>
  <si>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</si>
  <si>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</si>
  <si>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</si>
  <si>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</si>
  <si>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</si>
  <si>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</si>
  <si>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</si>
  <si>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</si>
  <si>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</si>
  <si>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2110</t>
  </si>
  <si>
    <t>Plan po zmianach 
(5+6+7)</t>
  </si>
  <si>
    <t>Zwiększenie</t>
  </si>
  <si>
    <t>Zmniejszenie</t>
  </si>
  <si>
    <t>Plan przed zmianą</t>
  </si>
  <si>
    <t>w złotych</t>
  </si>
  <si>
    <t>Dotacja celowa otrzymana z budżetu państwa na zadania bieżące z zakresu administracji rządowej oraz inne zadania zlecone ustawami realizowane przez powiat</t>
  </si>
  <si>
    <t>852</t>
  </si>
  <si>
    <t>Pomoc społeczna</t>
  </si>
  <si>
    <t>Dochody budżetu powiatu na 2022 rok</t>
  </si>
  <si>
    <t>85202</t>
  </si>
  <si>
    <t>Domy pomocy społecznej</t>
  </si>
  <si>
    <t>Dochody i wydatki związane z realizacją zadań z zakresu administracji rządowej i innych zadań zleconych odrębnymi ustawami w 2022 r.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</si>
  <si>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</si>
  <si>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</si>
  <si>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</si>
  <si>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</si>
  <si>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</si>
  <si>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</si>
  <si>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</si>
  <si>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Starostwo Powiatowe w Opatowie</t>
  </si>
  <si>
    <t xml:space="preserve">A. 
B.
C. 
D. </t>
  </si>
  <si>
    <t>Opracowanie koncepcji w zakresie zwiększenia efektywności energetycznej budynków w jednostkach organizacyjnych Powiatu Opatowskiego poprzez wdrożenie systemu zarządzania energią</t>
  </si>
  <si>
    <t>Specjalny Ośrodek Szkolno – Wychowawczy w Dębnie</t>
  </si>
  <si>
    <t xml:space="preserve">A. 120 000      
B. 
C.
D. </t>
  </si>
  <si>
    <t>Zakup samochodu do przewozu osób niepełnosprawnych</t>
  </si>
  <si>
    <t>Projekt ,,Poprawa dostępności usług dla osób ze szczególnymi potrzebami w tym osób z niepełnosprawnościami w Starostwie Powiatowym w Opatowie''</t>
  </si>
  <si>
    <t>39.</t>
  </si>
  <si>
    <t>Powiatowy Urząd  Pracy w Opatowie</t>
  </si>
  <si>
    <t>Zakup i montaż klimatyzatorów w pomieszczeniach PUP w Opatowie</t>
  </si>
  <si>
    <t>38.</t>
  </si>
  <si>
    <t>Dom Pomocy Społecznej w Sobowie</t>
  </si>
  <si>
    <t>Zakup samochodu do przewozu osób niepełnosprawnych dla WTZ przy DPS w Sobowie</t>
  </si>
  <si>
    <t>37.</t>
  </si>
  <si>
    <t>Dom Pomocy Społecznej w Zochcinku</t>
  </si>
  <si>
    <t xml:space="preserve">A.      
B. 
C.
D. </t>
  </si>
  <si>
    <t>Zakup i montaż altany z drewna na potrzeby wypoczynku niepełnosprawnych mieszkańców</t>
  </si>
  <si>
    <t>36.</t>
  </si>
  <si>
    <t>Budowa altany</t>
  </si>
  <si>
    <t>35.</t>
  </si>
  <si>
    <t>34.</t>
  </si>
  <si>
    <t xml:space="preserve">A.      
B.
C.
D. </t>
  </si>
  <si>
    <t>Objęcie udziałów Szpital św. Leona w Opatowie</t>
  </si>
  <si>
    <t>33.</t>
  </si>
  <si>
    <t>Zespół Szkół Nr 1 w Opatowie</t>
  </si>
  <si>
    <t>Wykonanie popiersi Jana Piwnika "Ponurego" z postumentem</t>
  </si>
  <si>
    <t>32.</t>
  </si>
  <si>
    <t xml:space="preserve">A. 122 450      
B.
C.
D. </t>
  </si>
  <si>
    <t>Wykonanie wirtualnej strzelnicy przy ZS Nr 1 w Opatowie</t>
  </si>
  <si>
    <t>31.</t>
  </si>
  <si>
    <t xml:space="preserve">A. 109 875      
B.
C.
D. </t>
  </si>
  <si>
    <t>Rozbudowa budynku użytkowego ZS Nr 2 poprzez budowę szybu windowego</t>
  </si>
  <si>
    <t>30.</t>
  </si>
  <si>
    <t>Przebudowa dachu budynku użytkowego ZS Nr 2 w Opatowie</t>
  </si>
  <si>
    <t>29.</t>
  </si>
  <si>
    <t xml:space="preserve">A. 150 000      
B.
C.
D. </t>
  </si>
  <si>
    <t>Dostosowanie łazienek oraz urządzeń higieniczno - sanitarnych dla osób niepełnosprawnych w budynku dydaktycznym Zespołu Szkół Nr 1 w Opatowie</t>
  </si>
  <si>
    <t>28.</t>
  </si>
  <si>
    <t>Zespół Szkół w Ożarowie</t>
  </si>
  <si>
    <t>Wykonanie instalacji oświetlenia ewakuacyjnego w budynku ZS w Ożarowie</t>
  </si>
  <si>
    <t>27.</t>
  </si>
  <si>
    <t>Zakup sprzętu, urządzeń dot. sieci teleinformatycznej oraz wymiana urządzeń podtrzymania zasilania</t>
  </si>
  <si>
    <t>26.</t>
  </si>
  <si>
    <t>Zakup serwera dla Wydziału Geodezji, Kartografii, Katastru i Gospodarki Mieniem</t>
  </si>
  <si>
    <t>25.</t>
  </si>
  <si>
    <t>Przejęcie części działki Nr 1987/4 na rzecz Powiatu Opatowskiego z przeznaczeniem na realizację celu publicznego - ciąg pieszy</t>
  </si>
  <si>
    <t>24.</t>
  </si>
  <si>
    <t>Zakup działki Nr 82/1 na potrzeby obsługi i zimowego utrzymania mostu i chodnika w miejscowości Malice Kościelne</t>
  </si>
  <si>
    <t>23.</t>
  </si>
  <si>
    <t>Zarząd Dróg Powiatowych  w Opatowie</t>
  </si>
  <si>
    <t>22.</t>
  </si>
  <si>
    <t xml:space="preserve">Wykonanie dokumentacji projektowej dla zadania pn. „Budowa przejść dla pieszych na skrzyżowaniu dróg powiatowych nr 0686T i 0763T w m. Ciszyca Górna” </t>
  </si>
  <si>
    <t>21.</t>
  </si>
  <si>
    <t xml:space="preserve">Wykonanie dokumentacji projektowej dla zadania pn. „Budowa przejścia dla pieszych w ciągu drogi powiatowej nr 0686T w m. Ciszyca Górna” </t>
  </si>
  <si>
    <t>20.</t>
  </si>
  <si>
    <t xml:space="preserve">Wykonanie dokumentacji projektowej dla zadania pn. „Budowa przejścia dla pieszych na wysokości szkoły podstawowej w ciągu drogi powiatowej nr 0703T m. Sadowie” </t>
  </si>
  <si>
    <t>19.</t>
  </si>
  <si>
    <t>Wykonanie dokumentacji projektowej dla zadania pn. „Budowa przejścia dla pieszych na wysokości ośrodka zdrowia NFZ w ciągu drogi powiatowej nr 0703T m. Sadowie”</t>
  </si>
  <si>
    <t>18.</t>
  </si>
  <si>
    <t>Wykonanie dokumentacji projektowej dla zadania pn. „Budowa przejścia dla pieszych w km 0+216 w ciągu DP nr 0685T w m. Jakubowice”</t>
  </si>
  <si>
    <t>17.</t>
  </si>
  <si>
    <t>Wykonanie dokumentacji projektowej dla zadania pn. „Budowa przejścia dla pieszych w km 0+016 w ciągu DP nr 0685T w m. Jakubowice”</t>
  </si>
  <si>
    <t>16.</t>
  </si>
  <si>
    <t>Wykonanie dokumentacji projektowej dla zadania pn. „Przebudowa przejść dla pieszych na skrzyżowaniu drogi powiatowej nr 0720T i 0722T w m. Mydłów”</t>
  </si>
  <si>
    <t>15.</t>
  </si>
  <si>
    <t xml:space="preserve">Wykonanie dokumentacji projektowej dla zadania pn. „Budowa przejścia dla pieszych w ciągu DP 0717T z drogami gminnymi w m. Modliborzyce” </t>
  </si>
  <si>
    <t>14.</t>
  </si>
  <si>
    <t>Wykonanie dokumentacji projektowej dla zadania pn. „Przebudowa przejścia dla pieszych na skrzyżowaniu dróg powiatowych nr 0720T i 0725T w m. Włostów”</t>
  </si>
  <si>
    <t>13.</t>
  </si>
  <si>
    <t xml:space="preserve">Wykonanie dokumentacji projektowej dla zadania pn. „Przebudowa przejścia dla pieszych w ciągu drogi powiatowej nr 0716T w m. Baćkowice” </t>
  </si>
  <si>
    <t>12.</t>
  </si>
  <si>
    <t>Wykonanie dokumentacji projektowej dla zadania pn. „Budowa przejścia dla pieszych w ciągu drogi powiatowej nr 0776T w m. Ujazd</t>
  </si>
  <si>
    <t>11.</t>
  </si>
  <si>
    <t>Wykonanie dokumentacji projektowej dla zadania pn.„Budowa przejścia dla pieszych i zatoki autobusowej w ciągu drogi powiatowej nr 0711T w m. Jastrzębska Wola”</t>
  </si>
  <si>
    <t>10.</t>
  </si>
  <si>
    <t>Wykonanie dokumentacji projektowej dla zadania pn. ,,Przebudowa DP nr 0708T w m. Wszachów polegająca na jej poszerzeniu na odc. ok. 1,300 km''</t>
  </si>
  <si>
    <t>9.</t>
  </si>
  <si>
    <t>Przebudowa DP nr 0776T w m. Ujazd polegająca na budowie chodnika o dł. 0,155 km; przebudowa DP nr 0711T w m. Jastrzębska Wola polegająca na budowie zatoki autobusowej i chodnika o łącznej dł. ok. 0,160 km</t>
  </si>
  <si>
    <t>8.</t>
  </si>
  <si>
    <t>Przebudowy dróg powiatowych, polegające na budowie chodników: nr 0703T w m. Sadowie o dł. 0,800 km; nr 0723T ul. Partyzantów w m. Opatów o dł. 0,245 km; nr 0723T ul. Słowackiego w m. Opatów o dł. 0,295 km</t>
  </si>
  <si>
    <t>7.</t>
  </si>
  <si>
    <t xml:space="preserve">A.
B.
C. 
D. </t>
  </si>
  <si>
    <t>Przebudowy dróg powiatowych, polegające na budowie chodników: nr 0686T w m. Ciszyca Górna o dł. 0,800 km; nr 0758T w m. Bidziny o dł. 1,240 km; nr 0717T w m. Modliborzyce o dł. 0,430 km</t>
  </si>
  <si>
    <t>6.</t>
  </si>
  <si>
    <t xml:space="preserve">A. 719 563
B.
C. 
D. 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</si>
  <si>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</si>
  <si>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5.</t>
  </si>
  <si>
    <t xml:space="preserve">A. 1 042 119
B.
C. 
D. 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</si>
  <si>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</si>
  <si>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4.</t>
  </si>
  <si>
    <t>Zakup koparko - ładowarki</t>
  </si>
  <si>
    <t>3.</t>
  </si>
  <si>
    <t>Zakup piaskarki</t>
  </si>
  <si>
    <t>2.</t>
  </si>
  <si>
    <t>Zakup samochodu służbowego dla Wydziału Rolnictwa i Ochrony Środowiska na potrzeby realizacji zadań związanych ze sprawowaniem nadzoru nad lasami niestanowiącymi własności Skarbu Państwa</t>
  </si>
  <si>
    <t>02002</t>
  </si>
  <si>
    <t>020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</si>
  <si>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</si>
  <si>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</si>
  <si>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</si>
  <si>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</si>
  <si>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</si>
  <si>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</si>
  <si>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dochody własne jst</t>
  </si>
  <si>
    <t>w tym źródła finansowania</t>
  </si>
  <si>
    <t>rok budżetowy 2022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</si>
  <si>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</si>
  <si>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</si>
  <si>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</si>
  <si>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</si>
  <si>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</si>
  <si>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2022 r.</t>
  </si>
  <si>
    <t>2 506 890,00</t>
  </si>
  <si>
    <t>854</t>
  </si>
  <si>
    <t>Edukacyjna opieka wychowawcza</t>
  </si>
  <si>
    <t>851</t>
  </si>
  <si>
    <t>Ochrona zdrowia</t>
  </si>
  <si>
    <t>2 397 521,00</t>
  </si>
  <si>
    <t>699 295,00</t>
  </si>
  <si>
    <t>3 096 816,00</t>
  </si>
  <si>
    <t>85156</t>
  </si>
  <si>
    <t>Składki na ubezpieczenie zdrowotne oraz świadczenia dla osób nie objętych obowiązkiem ubezpieczenia zdrowotnego</t>
  </si>
  <si>
    <t>27 175 491,36</t>
  </si>
  <si>
    <t>-5 400,00</t>
  </si>
  <si>
    <t>27 170 091,36</t>
  </si>
  <si>
    <t>85205</t>
  </si>
  <si>
    <t>Zadania w zakresie przeciwdziałania przemocy w rodzinie</t>
  </si>
  <si>
    <t>5 400,00</t>
  </si>
  <si>
    <t>853</t>
  </si>
  <si>
    <t>Pozostałe zadania w zakresie polityki społecznej</t>
  </si>
  <si>
    <t>1 873 916,89</t>
  </si>
  <si>
    <t>-517,10</t>
  </si>
  <si>
    <t>1 873 399,79</t>
  </si>
  <si>
    <t>85321</t>
  </si>
  <si>
    <t>Zespoły do spraw orzekania o niepełnosprawności</t>
  </si>
  <si>
    <t>819 551,89</t>
  </si>
  <si>
    <t>819 034,79</t>
  </si>
  <si>
    <t>808 751,89</t>
  </si>
  <si>
    <t>808 234,79</t>
  </si>
  <si>
    <t>114 848 141,25</t>
  </si>
  <si>
    <t>-5 917,10</t>
  </si>
  <si>
    <t>115 541 519,15</t>
  </si>
  <si>
    <t>327 685,00</t>
  </si>
  <si>
    <t>5 295 252,00</t>
  </si>
  <si>
    <t>2 179 205,00</t>
  </si>
  <si>
    <t>120 143 393,25</t>
  </si>
  <si>
    <t>120 836 771,15</t>
  </si>
  <si>
    <t>85406</t>
  </si>
  <si>
    <t>Poradnie psychologiczno-pedagogiczne, w tym poradnie specjalistyczne</t>
  </si>
  <si>
    <t>85446</t>
  </si>
  <si>
    <t>Dokształcanie i doskonalenie nauczycieli</t>
  </si>
  <si>
    <t>Załącznik Nr 1                                                                                                          do uchwały Zarządu Powiatu w Opatowie Nr 204.110.2022                                                     z dnia 17 listopada 2022 r.</t>
  </si>
  <si>
    <t>Załącznik Nr 2                                                                                                                                        do uchwały Zarządu Powiatu w Opatowie Nr 204.110.2022                                                                             z dnia 17 listopada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</si>
</sst>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7"/>
      <name val="Calibri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6" fillId="27" borderId="1" applyNumberFormat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1" fillId="32" borderId="0" applyNumberFormat="0" applyBorder="0" applyAlignment="0" applyProtection="0"/>
  </cellStyleXfs>
  <cellXfs count="1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38" fillId="0" borderId="0" xfId="50" applyFont="1" applyAlignment="1">
      <alignment vertical="center" wrapText="1"/>
      <protection/>
    </xf>
    <xf numFmtId="0" fontId="39" fillId="0" borderId="0" xfId="50" applyFont="1">
      <alignment/>
      <protection/>
    </xf>
    <xf numFmtId="0" fontId="40" fillId="0" borderId="0" xfId="50" applyFont="1" applyAlignment="1">
      <alignment horizontal="center" vertical="center"/>
      <protection/>
    </xf>
    <xf numFmtId="0" fontId="39" fillId="0" borderId="0" xfId="50" applyFont="1" applyAlignment="1">
      <alignment vertical="center"/>
      <protection/>
    </xf>
    <xf numFmtId="0" fontId="39" fillId="0" borderId="0" xfId="50" applyFont="1" applyAlignment="1">
      <alignment horizontal="center" vertical="center"/>
      <protection/>
    </xf>
    <xf numFmtId="0" fontId="41" fillId="0" borderId="0" xfId="50" applyFont="1" applyAlignment="1">
      <alignment horizontal="center"/>
      <protection/>
    </xf>
    <xf numFmtId="0" fontId="42" fillId="0" borderId="11" xfId="50" applyFont="1" applyBorder="1" applyAlignment="1">
      <alignment horizontal="center" vertical="center" wrapText="1"/>
      <protection/>
    </xf>
    <xf numFmtId="49" fontId="43" fillId="35" borderId="12" xfId="50" applyNumberFormat="1" applyFont="1" applyFill="1" applyBorder="1" applyAlignment="1">
      <alignment horizontal="center" vertical="center" wrapText="1"/>
      <protection/>
    </xf>
    <xf numFmtId="49" fontId="44" fillId="35" borderId="12" xfId="50" applyNumberFormat="1" applyFont="1" applyFill="1" applyBorder="1" applyAlignment="1">
      <alignment horizontal="center" vertical="center" wrapText="1"/>
      <protection/>
    </xf>
    <xf numFmtId="0" fontId="45" fillId="35" borderId="12" xfId="50" applyFont="1" applyFill="1" applyBorder="1" applyAlignment="1">
      <alignment horizontal="center" vertical="center"/>
      <protection/>
    </xf>
    <xf numFmtId="170" fontId="45" fillId="35" borderId="12" xfId="50" applyNumberFormat="1" applyFont="1" applyFill="1" applyBorder="1" applyAlignment="1">
      <alignment vertical="center" wrapText="1"/>
      <protection/>
    </xf>
    <xf numFmtId="49" fontId="39" fillId="35" borderId="12" xfId="50" applyNumberFormat="1" applyFont="1" applyFill="1" applyBorder="1" applyAlignment="1">
      <alignment horizontal="center" vertical="center" wrapText="1"/>
      <protection/>
    </xf>
    <xf numFmtId="49" fontId="46" fillId="35" borderId="12" xfId="50" applyNumberFormat="1" applyFont="1" applyFill="1" applyBorder="1" applyAlignment="1">
      <alignment horizontal="center" vertical="center" wrapText="1"/>
      <protection/>
    </xf>
    <xf numFmtId="0" fontId="46" fillId="35" borderId="12" xfId="50" applyFont="1" applyFill="1" applyBorder="1" applyAlignment="1">
      <alignment horizontal="center" vertical="center"/>
      <protection/>
    </xf>
    <xf numFmtId="170" fontId="46" fillId="35" borderId="12" xfId="50" applyNumberFormat="1" applyFont="1" applyFill="1" applyBorder="1" applyAlignment="1">
      <alignment vertical="center" wrapText="1"/>
      <protection/>
    </xf>
    <xf numFmtId="170" fontId="46" fillId="35" borderId="12" xfId="50" applyNumberFormat="1" applyFont="1" applyFill="1" applyBorder="1" applyAlignment="1">
      <alignment vertical="center"/>
      <protection/>
    </xf>
    <xf numFmtId="0" fontId="43" fillId="35" borderId="12" xfId="50" applyFont="1" applyFill="1" applyBorder="1" applyAlignment="1">
      <alignment horizontal="center" vertical="center" wrapText="1"/>
      <protection/>
    </xf>
    <xf numFmtId="0" fontId="44" fillId="35" borderId="12" xfId="50" applyFont="1" applyFill="1" applyBorder="1" applyAlignment="1">
      <alignment horizontal="center" vertical="center" wrapText="1"/>
      <protection/>
    </xf>
    <xf numFmtId="0" fontId="39" fillId="35" borderId="12" xfId="50" applyFont="1" applyFill="1" applyBorder="1" applyAlignment="1">
      <alignment horizontal="center" vertical="center" wrapText="1"/>
      <protection/>
    </xf>
    <xf numFmtId="0" fontId="46" fillId="35" borderId="12" xfId="50" applyFont="1" applyFill="1" applyBorder="1" applyAlignment="1">
      <alignment horizontal="center" vertical="center" wrapText="1"/>
      <protection/>
    </xf>
    <xf numFmtId="164" fontId="46" fillId="0" borderId="0" xfId="50" applyNumberFormat="1" applyFont="1">
      <alignment/>
      <protection/>
    </xf>
    <xf numFmtId="170" fontId="45" fillId="35" borderId="12" xfId="50" applyNumberFormat="1" applyFont="1" applyFill="1" applyBorder="1" applyAlignment="1">
      <alignment vertical="center"/>
      <protection/>
    </xf>
    <xf numFmtId="170" fontId="45" fillId="0" borderId="12" xfId="50" applyNumberFormat="1" applyFont="1" applyBorder="1" applyAlignment="1">
      <alignment vertical="center"/>
      <protection/>
    </xf>
    <xf numFmtId="164" fontId="39" fillId="0" borderId="0" xfId="50" applyNumberFormat="1" applyFont="1" applyAlignment="1">
      <alignment vertical="center"/>
      <protection/>
    </xf>
    <xf numFmtId="0" fontId="72" fillId="0" borderId="0" xfId="50" applyFont="1" applyAlignment="1">
      <alignment vertical="center"/>
      <protection/>
    </xf>
    <xf numFmtId="0" fontId="72" fillId="0" borderId="0" xfId="50" applyFont="1">
      <alignment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5" borderId="12" xfId="50" applyFont="1" applyFill="1" applyBorder="1" applyAlignment="1">
      <alignment horizontal="center" vertical="center" wrapText="1"/>
      <protection/>
    </xf>
    <xf numFmtId="49" fontId="45" fillId="35" borderId="12" xfId="50" applyNumberFormat="1" applyFont="1" applyFill="1" applyBorder="1" applyAlignment="1">
      <alignment horizontal="center" vertical="center" wrapText="1"/>
      <protection/>
    </xf>
    <xf numFmtId="0" fontId="73" fillId="36" borderId="13" xfId="0" applyFont="1" applyFill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 vertical="center" wrapText="1"/>
    </xf>
    <xf numFmtId="0" fontId="10" fillId="0" borderId="14" xfId="50" applyFont="1" applyBorder="1" applyAlignment="1">
      <alignment horizontal="center" vertical="center" wrapText="1"/>
      <protection/>
    </xf>
    <xf numFmtId="0" fontId="10" fillId="0" borderId="15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horizontal="center" vertical="center" wrapText="1"/>
      <protection/>
    </xf>
    <xf numFmtId="0" fontId="4" fillId="0" borderId="0" xfId="50" applyAlignment="1">
      <alignment vertical="center"/>
      <protection/>
    </xf>
    <xf numFmtId="0" fontId="4" fillId="0" borderId="0" xfId="50" applyFont="1" applyAlignment="1">
      <alignment vertical="center"/>
      <protection/>
    </xf>
    <xf numFmtId="164" fontId="4" fillId="0" borderId="0" xfId="50" applyNumberFormat="1" applyFont="1" applyAlignment="1">
      <alignment vertical="center"/>
      <protection/>
    </xf>
    <xf numFmtId="0" fontId="12" fillId="35" borderId="12" xfId="50" applyFont="1" applyFill="1" applyBorder="1" applyAlignment="1">
      <alignment horizontal="center" vertical="center"/>
      <protection/>
    </xf>
    <xf numFmtId="164" fontId="12" fillId="35" borderId="12" xfId="50" applyNumberFormat="1" applyFont="1" applyFill="1" applyBorder="1" applyAlignment="1">
      <alignment vertical="center"/>
      <protection/>
    </xf>
    <xf numFmtId="164" fontId="12" fillId="35" borderId="12" xfId="50" applyNumberFormat="1" applyFont="1" applyFill="1" applyBorder="1" applyAlignment="1">
      <alignment vertical="center" wrapText="1"/>
      <protection/>
    </xf>
    <xf numFmtId="164" fontId="14" fillId="35" borderId="12" xfId="50" applyNumberFormat="1" applyFont="1" applyFill="1" applyBorder="1" applyAlignment="1">
      <alignment horizontal="left" vertical="center" wrapText="1"/>
      <protection/>
    </xf>
    <xf numFmtId="164" fontId="14" fillId="35" borderId="12" xfId="50" applyNumberFormat="1" applyFont="1" applyFill="1" applyBorder="1" applyAlignment="1">
      <alignment vertical="center" wrapText="1"/>
      <protection/>
    </xf>
    <xf numFmtId="0" fontId="14" fillId="35" borderId="12" xfId="50" applyFont="1" applyFill="1" applyBorder="1" applyAlignment="1">
      <alignment vertical="center" wrapText="1"/>
      <protection/>
    </xf>
    <xf numFmtId="164" fontId="14" fillId="35" borderId="12" xfId="50" applyNumberFormat="1" applyFont="1" applyFill="1" applyBorder="1" applyAlignment="1">
      <alignment vertical="center"/>
      <protection/>
    </xf>
    <xf numFmtId="170" fontId="14" fillId="35" borderId="12" xfId="50" applyNumberFormat="1" applyFont="1" applyFill="1" applyBorder="1" applyAlignment="1">
      <alignment vertical="center"/>
      <protection/>
    </xf>
    <xf numFmtId="0" fontId="11" fillId="35" borderId="12" xfId="50" applyFont="1" applyFill="1" applyBorder="1" applyAlignment="1">
      <alignment horizontal="center" vertical="center"/>
      <protection/>
    </xf>
    <xf numFmtId="0" fontId="9" fillId="35" borderId="12" xfId="49" applyNumberFormat="1" applyFont="1" applyFill="1" applyBorder="1" applyAlignment="1" applyProtection="1">
      <alignment horizontal="left" vertical="center" wrapText="1"/>
      <protection locked="0"/>
    </xf>
    <xf numFmtId="0" fontId="9" fillId="35" borderId="12" xfId="49" applyNumberFormat="1" applyFont="1" applyFill="1" applyBorder="1" applyAlignment="1" applyProtection="1">
      <alignment horizontal="left" wrapText="1"/>
      <protection locked="0"/>
    </xf>
    <xf numFmtId="0" fontId="15" fillId="35" borderId="12" xfId="50" applyFont="1" applyFill="1" applyBorder="1" applyAlignment="1">
      <alignment vertical="center" wrapText="1"/>
      <protection/>
    </xf>
    <xf numFmtId="49" fontId="11" fillId="35" borderId="12" xfId="50" applyNumberFormat="1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3" fillId="35" borderId="15" xfId="50" applyFont="1" applyFill="1" applyBorder="1" applyAlignment="1">
      <alignment horizontal="center" vertical="center" wrapText="1"/>
      <protection/>
    </xf>
    <xf numFmtId="0" fontId="17" fillId="35" borderId="0" xfId="50" applyFont="1" applyFill="1" applyAlignment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73" fillId="36" borderId="13" xfId="0" applyNumberFormat="1" applyFont="1" applyFill="1" applyBorder="1" applyAlignment="1">
      <alignment horizontal="center" vertical="center" wrapText="1"/>
    </xf>
    <xf numFmtId="39" fontId="75" fillId="36" borderId="13" xfId="0" applyNumberFormat="1" applyFont="1" applyFill="1" applyBorder="1" applyAlignment="1">
      <alignment horizontal="center" vertical="center" wrapText="1"/>
    </xf>
    <xf numFmtId="39" fontId="75" fillId="36" borderId="13" xfId="0" applyNumberFormat="1" applyFont="1" applyFill="1" applyBorder="1" applyAlignment="1">
      <alignment horizontal="center" vertical="center" wrapText="1"/>
    </xf>
    <xf numFmtId="39" fontId="75" fillId="36" borderId="17" xfId="0" applyNumberFormat="1" applyFont="1" applyFill="1" applyBorder="1" applyAlignment="1">
      <alignment horizontal="center" vertical="center" wrapText="1"/>
    </xf>
    <xf numFmtId="39" fontId="75" fillId="36" borderId="18" xfId="0" applyNumberFormat="1" applyFont="1" applyFill="1" applyBorder="1" applyAlignment="1">
      <alignment horizontal="center" vertical="center" wrapText="1"/>
    </xf>
    <xf numFmtId="39" fontId="73" fillId="36" borderId="19" xfId="0" applyNumberFormat="1" applyFont="1" applyFill="1" applyBorder="1" applyAlignment="1">
      <alignment horizontal="center" vertical="center" wrapText="1"/>
    </xf>
    <xf numFmtId="39" fontId="75" fillId="36" borderId="12" xfId="0" applyNumberFormat="1" applyFont="1" applyFill="1" applyBorder="1" applyAlignment="1">
      <alignment horizontal="center" vertical="center" wrapText="1"/>
    </xf>
    <xf numFmtId="4" fontId="20" fillId="36" borderId="12" xfId="0" applyNumberFormat="1" applyFont="1" applyFill="1" applyBorder="1" applyAlignment="1">
      <alignment horizontal="left" vertical="top" wrapText="1"/>
    </xf>
    <xf numFmtId="3" fontId="20" fillId="36" borderId="0" xfId="0" applyNumberFormat="1" applyFont="1" applyFill="1" applyAlignment="1">
      <alignment horizontal="left" vertical="top" wrapText="1"/>
    </xf>
    <xf numFmtId="49" fontId="9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49" applyNumberFormat="1" applyFont="1" applyFill="1" applyBorder="1" applyAlignment="1" applyProtection="1">
      <alignment horizontal="right" wrapText="1"/>
      <protection locked="0"/>
    </xf>
    <xf numFmtId="0" fontId="51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0" fontId="75" fillId="36" borderId="13" xfId="0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left" vertical="center" wrapText="1"/>
    </xf>
    <xf numFmtId="39" fontId="75" fillId="36" borderId="13" xfId="0" applyNumberFormat="1" applyFont="1" applyFill="1" applyBorder="1" applyAlignment="1">
      <alignment horizontal="center" vertical="center" wrapText="1"/>
    </xf>
    <xf numFmtId="39" fontId="73" fillId="36" borderId="13" xfId="0" applyNumberFormat="1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right" wrapText="1"/>
      <protection locked="0"/>
    </xf>
    <xf numFmtId="0" fontId="53" fillId="0" borderId="0" xfId="0" applyNumberFormat="1" applyFont="1" applyFill="1" applyBorder="1" applyAlignment="1" applyProtection="1">
      <alignment horizontal="center"/>
      <protection locked="0"/>
    </xf>
    <xf numFmtId="0" fontId="13" fillId="35" borderId="21" xfId="50" applyFont="1" applyFill="1" applyBorder="1" applyAlignment="1">
      <alignment horizontal="center" vertical="center"/>
      <protection/>
    </xf>
    <xf numFmtId="0" fontId="13" fillId="35" borderId="22" xfId="50" applyFont="1" applyFill="1" applyBorder="1" applyAlignment="1">
      <alignment horizontal="center" vertical="center"/>
      <protection/>
    </xf>
    <xf numFmtId="0" fontId="13" fillId="35" borderId="15" xfId="50" applyFont="1" applyFill="1" applyBorder="1" applyAlignment="1">
      <alignment horizontal="center" vertical="center"/>
      <protection/>
    </xf>
    <xf numFmtId="0" fontId="13" fillId="35" borderId="12" xfId="50" applyFont="1" applyFill="1" applyBorder="1" applyAlignment="1">
      <alignment horizontal="center" vertical="center" wrapText="1"/>
      <protection/>
    </xf>
    <xf numFmtId="0" fontId="13" fillId="35" borderId="23" xfId="50" applyFont="1" applyFill="1" applyBorder="1" applyAlignment="1">
      <alignment horizontal="center" vertical="center" wrapText="1"/>
      <protection/>
    </xf>
    <xf numFmtId="0" fontId="13" fillId="35" borderId="11" xfId="50" applyFont="1" applyFill="1" applyBorder="1" applyAlignment="1">
      <alignment horizontal="center" vertical="center" wrapText="1"/>
      <protection/>
    </xf>
    <xf numFmtId="0" fontId="13" fillId="35" borderId="14" xfId="50" applyFont="1" applyFill="1" applyBorder="1" applyAlignment="1">
      <alignment horizontal="center" vertical="center" wrapText="1"/>
      <protection/>
    </xf>
    <xf numFmtId="0" fontId="12" fillId="35" borderId="23" xfId="50" applyFont="1" applyFill="1" applyBorder="1" applyAlignment="1">
      <alignment horizontal="center" vertical="center" wrapText="1"/>
      <protection/>
    </xf>
    <xf numFmtId="0" fontId="12" fillId="35" borderId="11" xfId="50" applyFont="1" applyFill="1" applyBorder="1" applyAlignment="1">
      <alignment horizontal="center" vertical="center" wrapText="1"/>
      <protection/>
    </xf>
    <xf numFmtId="0" fontId="12" fillId="35" borderId="14" xfId="50" applyFont="1" applyFill="1" applyBorder="1" applyAlignment="1">
      <alignment horizontal="center" vertical="center" wrapText="1"/>
      <protection/>
    </xf>
    <xf numFmtId="0" fontId="13" fillId="35" borderId="24" xfId="50" applyFont="1" applyFill="1" applyBorder="1" applyAlignment="1">
      <alignment horizontal="center" vertical="center" wrapText="1"/>
      <protection/>
    </xf>
    <xf numFmtId="0" fontId="16" fillId="35" borderId="12" xfId="50" applyFont="1" applyFill="1" applyBorder="1" applyAlignment="1">
      <alignment horizontal="center" vertical="center" wrapText="1"/>
      <protection/>
    </xf>
    <xf numFmtId="0" fontId="13" fillId="35" borderId="12" xfId="50" applyFont="1" applyFill="1" applyBorder="1" applyAlignment="1">
      <alignment horizontal="center" vertical="center"/>
      <protection/>
    </xf>
    <xf numFmtId="0" fontId="17" fillId="35" borderId="0" xfId="50" applyFont="1" applyFill="1" applyAlignment="1">
      <alignment horizontal="center" vertical="center" wrapText="1"/>
      <protection/>
    </xf>
    <xf numFmtId="0" fontId="11" fillId="0" borderId="25" xfId="50" applyFont="1" applyBorder="1" applyAlignment="1">
      <alignment horizontal="center" vertical="center"/>
      <protection/>
    </xf>
    <xf numFmtId="0" fontId="51" fillId="0" borderId="12" xfId="50" applyFont="1" applyBorder="1" applyAlignment="1">
      <alignment horizontal="center" vertical="center"/>
      <protection/>
    </xf>
    <xf numFmtId="0" fontId="51" fillId="0" borderId="0" xfId="50" applyFont="1" applyAlignment="1">
      <alignment horizontal="center" vertical="center" wrapText="1"/>
      <protection/>
    </xf>
    <xf numFmtId="0" fontId="45" fillId="0" borderId="23" xfId="50" applyFont="1" applyBorder="1" applyAlignment="1">
      <alignment horizontal="center" vertical="center" wrapText="1"/>
      <protection/>
    </xf>
    <xf numFmtId="0" fontId="45" fillId="0" borderId="11" xfId="50" applyFont="1" applyBorder="1" applyAlignment="1">
      <alignment horizontal="center" vertical="center" wrapText="1"/>
      <protection/>
    </xf>
    <xf numFmtId="0" fontId="45" fillId="0" borderId="14" xfId="50" applyFont="1" applyBorder="1" applyAlignment="1">
      <alignment horizontal="center" vertical="center" wrapText="1"/>
      <protection/>
    </xf>
    <xf numFmtId="0" fontId="10" fillId="0" borderId="23" xfId="50" applyFont="1" applyBorder="1" applyAlignment="1">
      <alignment horizontal="center" vertical="center" wrapText="1"/>
      <protection/>
    </xf>
    <xf numFmtId="0" fontId="10" fillId="0" borderId="11" xfId="50" applyFont="1" applyBorder="1" applyAlignment="1">
      <alignment horizontal="center" vertical="center" wrapText="1"/>
      <protection/>
    </xf>
    <xf numFmtId="0" fontId="10" fillId="0" borderId="14" xfId="50" applyFont="1" applyBorder="1" applyAlignment="1">
      <alignment horizontal="center" vertical="center" wrapText="1"/>
      <protection/>
    </xf>
    <xf numFmtId="0" fontId="10" fillId="0" borderId="21" xfId="50" applyFont="1" applyBorder="1" applyAlignment="1">
      <alignment horizontal="center" vertical="center" wrapText="1"/>
      <protection/>
    </xf>
    <xf numFmtId="0" fontId="10" fillId="0" borderId="22" xfId="50" applyFont="1" applyBorder="1" applyAlignment="1">
      <alignment horizontal="center" vertical="center" wrapText="1"/>
      <protection/>
    </xf>
    <xf numFmtId="0" fontId="10" fillId="0" borderId="15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horizontal="center" vertical="center" wrapText="1"/>
      <protection/>
    </xf>
    <xf numFmtId="0" fontId="54" fillId="0" borderId="21" xfId="50" applyFont="1" applyBorder="1" applyAlignment="1">
      <alignment horizontal="center" vertical="center"/>
      <protection/>
    </xf>
    <xf numFmtId="0" fontId="54" fillId="0" borderId="22" xfId="50" applyFont="1" applyBorder="1" applyAlignment="1">
      <alignment horizontal="center" vertical="center"/>
      <protection/>
    </xf>
    <xf numFmtId="0" fontId="54" fillId="0" borderId="15" xfId="50" applyFont="1" applyBorder="1" applyAlignment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PageLayoutView="0" workbookViewId="0" topLeftCell="A1">
      <selection activeCell="W15" sqref="W15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93" t="s">
        <v>241</v>
      </c>
      <c r="L1" s="93"/>
      <c r="M1" s="93"/>
      <c r="N1" s="93"/>
      <c r="O1" s="93"/>
      <c r="P1" s="93"/>
      <c r="Q1" s="6"/>
    </row>
    <row r="2" spans="1:17" ht="25.5" customHeight="1">
      <c r="A2" s="94" t="s">
        <v>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75</v>
      </c>
      <c r="O3" s="96"/>
      <c r="P3" s="96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95" t="s">
        <v>47</v>
      </c>
      <c r="E5" s="95"/>
      <c r="F5" s="95" t="s">
        <v>2</v>
      </c>
      <c r="G5" s="95"/>
      <c r="H5" s="95"/>
      <c r="I5" s="95" t="s">
        <v>74</v>
      </c>
      <c r="J5" s="95"/>
      <c r="K5" s="5" t="s">
        <v>73</v>
      </c>
      <c r="L5" s="5" t="s">
        <v>72</v>
      </c>
      <c r="M5" s="95" t="s">
        <v>71</v>
      </c>
      <c r="N5" s="95"/>
      <c r="O5" s="95"/>
      <c r="P5" s="95"/>
      <c r="Q5" s="95"/>
    </row>
    <row r="6" spans="1:17" ht="11.25" customHeight="1">
      <c r="A6" s="4"/>
      <c r="B6" s="35" t="s">
        <v>26</v>
      </c>
      <c r="C6" s="35" t="s">
        <v>25</v>
      </c>
      <c r="D6" s="92" t="s">
        <v>24</v>
      </c>
      <c r="E6" s="92"/>
      <c r="F6" s="92" t="s">
        <v>23</v>
      </c>
      <c r="G6" s="92"/>
      <c r="H6" s="92"/>
      <c r="I6" s="92" t="s">
        <v>22</v>
      </c>
      <c r="J6" s="92"/>
      <c r="K6" s="35" t="s">
        <v>21</v>
      </c>
      <c r="L6" s="35" t="s">
        <v>20</v>
      </c>
      <c r="M6" s="92" t="s">
        <v>19</v>
      </c>
      <c r="N6" s="92"/>
      <c r="O6" s="92"/>
      <c r="P6" s="92"/>
      <c r="Q6" s="92"/>
    </row>
    <row r="7" spans="1:17" ht="18.75" customHeight="1">
      <c r="A7" s="4"/>
      <c r="B7" s="80" t="s">
        <v>69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21.75" customHeight="1">
      <c r="A8" s="4"/>
      <c r="B8" s="62" t="s">
        <v>205</v>
      </c>
      <c r="C8" s="63"/>
      <c r="D8" s="88"/>
      <c r="E8" s="88"/>
      <c r="F8" s="89" t="s">
        <v>206</v>
      </c>
      <c r="G8" s="89"/>
      <c r="H8" s="89"/>
      <c r="I8" s="90" t="s">
        <v>207</v>
      </c>
      <c r="J8" s="90"/>
      <c r="K8" s="64" t="s">
        <v>64</v>
      </c>
      <c r="L8" s="64" t="s">
        <v>208</v>
      </c>
      <c r="M8" s="90" t="s">
        <v>209</v>
      </c>
      <c r="N8" s="90"/>
      <c r="O8" s="90"/>
      <c r="P8" s="90"/>
      <c r="Q8" s="90"/>
    </row>
    <row r="9" spans="1:17" ht="29.25" customHeight="1">
      <c r="A9" s="4"/>
      <c r="B9" s="5"/>
      <c r="C9" s="63"/>
      <c r="D9" s="88"/>
      <c r="E9" s="88"/>
      <c r="F9" s="89" t="s">
        <v>65</v>
      </c>
      <c r="G9" s="89"/>
      <c r="H9" s="89"/>
      <c r="I9" s="90" t="s">
        <v>64</v>
      </c>
      <c r="J9" s="90"/>
      <c r="K9" s="64" t="s">
        <v>64</v>
      </c>
      <c r="L9" s="64" t="s">
        <v>64</v>
      </c>
      <c r="M9" s="90" t="s">
        <v>64</v>
      </c>
      <c r="N9" s="90"/>
      <c r="O9" s="90"/>
      <c r="P9" s="90"/>
      <c r="Q9" s="90"/>
    </row>
    <row r="10" spans="1:17" ht="21.75" customHeight="1">
      <c r="A10" s="4"/>
      <c r="B10" s="63"/>
      <c r="C10" s="62" t="s">
        <v>210</v>
      </c>
      <c r="D10" s="88"/>
      <c r="E10" s="88"/>
      <c r="F10" s="89" t="s">
        <v>211</v>
      </c>
      <c r="G10" s="89"/>
      <c r="H10" s="89"/>
      <c r="I10" s="90" t="s">
        <v>207</v>
      </c>
      <c r="J10" s="90"/>
      <c r="K10" s="64" t="s">
        <v>64</v>
      </c>
      <c r="L10" s="64" t="s">
        <v>208</v>
      </c>
      <c r="M10" s="90" t="s">
        <v>209</v>
      </c>
      <c r="N10" s="90"/>
      <c r="O10" s="90"/>
      <c r="P10" s="90"/>
      <c r="Q10" s="90"/>
    </row>
    <row r="11" spans="1:17" ht="27" customHeight="1">
      <c r="A11" s="4"/>
      <c r="B11" s="63"/>
      <c r="C11" s="5"/>
      <c r="D11" s="88"/>
      <c r="E11" s="88"/>
      <c r="F11" s="89" t="s">
        <v>65</v>
      </c>
      <c r="G11" s="89"/>
      <c r="H11" s="89"/>
      <c r="I11" s="90" t="s">
        <v>64</v>
      </c>
      <c r="J11" s="90"/>
      <c r="K11" s="64" t="s">
        <v>64</v>
      </c>
      <c r="L11" s="64" t="s">
        <v>64</v>
      </c>
      <c r="M11" s="90" t="s">
        <v>64</v>
      </c>
      <c r="N11" s="90"/>
      <c r="O11" s="90"/>
      <c r="P11" s="90"/>
      <c r="Q11" s="90"/>
    </row>
    <row r="12" spans="1:17" ht="33" customHeight="1">
      <c r="A12" s="4"/>
      <c r="B12" s="63"/>
      <c r="C12" s="63"/>
      <c r="D12" s="91" t="s">
        <v>70</v>
      </c>
      <c r="E12" s="91"/>
      <c r="F12" s="89" t="s">
        <v>76</v>
      </c>
      <c r="G12" s="89"/>
      <c r="H12" s="89"/>
      <c r="I12" s="90" t="s">
        <v>207</v>
      </c>
      <c r="J12" s="90"/>
      <c r="K12" s="64" t="s">
        <v>64</v>
      </c>
      <c r="L12" s="64" t="s">
        <v>208</v>
      </c>
      <c r="M12" s="90" t="s">
        <v>209</v>
      </c>
      <c r="N12" s="90"/>
      <c r="O12" s="90"/>
      <c r="P12" s="90"/>
      <c r="Q12" s="90"/>
    </row>
    <row r="13" spans="1:17" ht="18.75" customHeight="1">
      <c r="A13" s="4"/>
      <c r="B13" s="62" t="s">
        <v>77</v>
      </c>
      <c r="C13" s="63"/>
      <c r="D13" s="88"/>
      <c r="E13" s="88"/>
      <c r="F13" s="89" t="s">
        <v>78</v>
      </c>
      <c r="G13" s="89"/>
      <c r="H13" s="89"/>
      <c r="I13" s="90" t="s">
        <v>212</v>
      </c>
      <c r="J13" s="90"/>
      <c r="K13" s="64" t="s">
        <v>213</v>
      </c>
      <c r="L13" s="64" t="s">
        <v>64</v>
      </c>
      <c r="M13" s="90" t="s">
        <v>214</v>
      </c>
      <c r="N13" s="90"/>
      <c r="O13" s="90"/>
      <c r="P13" s="90"/>
      <c r="Q13" s="90"/>
    </row>
    <row r="14" spans="1:17" ht="27" customHeight="1">
      <c r="A14" s="4"/>
      <c r="B14" s="5"/>
      <c r="C14" s="63"/>
      <c r="D14" s="88"/>
      <c r="E14" s="88"/>
      <c r="F14" s="89" t="s">
        <v>65</v>
      </c>
      <c r="G14" s="89"/>
      <c r="H14" s="89"/>
      <c r="I14" s="90" t="s">
        <v>64</v>
      </c>
      <c r="J14" s="90"/>
      <c r="K14" s="64" t="s">
        <v>64</v>
      </c>
      <c r="L14" s="64" t="s">
        <v>64</v>
      </c>
      <c r="M14" s="90" t="s">
        <v>64</v>
      </c>
      <c r="N14" s="90"/>
      <c r="O14" s="90"/>
      <c r="P14" s="90"/>
      <c r="Q14" s="90"/>
    </row>
    <row r="15" spans="1:17" ht="20.25" customHeight="1">
      <c r="A15" s="4"/>
      <c r="B15" s="63"/>
      <c r="C15" s="62" t="s">
        <v>215</v>
      </c>
      <c r="D15" s="88"/>
      <c r="E15" s="88"/>
      <c r="F15" s="89" t="s">
        <v>216</v>
      </c>
      <c r="G15" s="89"/>
      <c r="H15" s="89"/>
      <c r="I15" s="90" t="s">
        <v>217</v>
      </c>
      <c r="J15" s="90"/>
      <c r="K15" s="64" t="s">
        <v>213</v>
      </c>
      <c r="L15" s="64" t="s">
        <v>64</v>
      </c>
      <c r="M15" s="90" t="s">
        <v>64</v>
      </c>
      <c r="N15" s="90"/>
      <c r="O15" s="90"/>
      <c r="P15" s="90"/>
      <c r="Q15" s="90"/>
    </row>
    <row r="16" spans="1:17" ht="28.5" customHeight="1">
      <c r="A16" s="4"/>
      <c r="B16" s="63"/>
      <c r="C16" s="5"/>
      <c r="D16" s="88"/>
      <c r="E16" s="88"/>
      <c r="F16" s="89" t="s">
        <v>65</v>
      </c>
      <c r="G16" s="89"/>
      <c r="H16" s="89"/>
      <c r="I16" s="90" t="s">
        <v>64</v>
      </c>
      <c r="J16" s="90"/>
      <c r="K16" s="64" t="s">
        <v>64</v>
      </c>
      <c r="L16" s="64" t="s">
        <v>64</v>
      </c>
      <c r="M16" s="90" t="s">
        <v>64</v>
      </c>
      <c r="N16" s="90"/>
      <c r="O16" s="90"/>
      <c r="P16" s="90"/>
      <c r="Q16" s="90"/>
    </row>
    <row r="17" spans="1:17" ht="37.5" customHeight="1">
      <c r="A17" s="4"/>
      <c r="B17" s="63"/>
      <c r="C17" s="63"/>
      <c r="D17" s="91" t="s">
        <v>70</v>
      </c>
      <c r="E17" s="91"/>
      <c r="F17" s="89" t="s">
        <v>76</v>
      </c>
      <c r="G17" s="89"/>
      <c r="H17" s="89"/>
      <c r="I17" s="90" t="s">
        <v>217</v>
      </c>
      <c r="J17" s="90"/>
      <c r="K17" s="64" t="s">
        <v>213</v>
      </c>
      <c r="L17" s="64" t="s">
        <v>64</v>
      </c>
      <c r="M17" s="90" t="s">
        <v>64</v>
      </c>
      <c r="N17" s="90"/>
      <c r="O17" s="90"/>
      <c r="P17" s="90"/>
      <c r="Q17" s="90"/>
    </row>
    <row r="18" spans="1:17" ht="21.75" customHeight="1">
      <c r="A18" s="4"/>
      <c r="B18" s="62" t="s">
        <v>218</v>
      </c>
      <c r="C18" s="63"/>
      <c r="D18" s="88"/>
      <c r="E18" s="88"/>
      <c r="F18" s="89" t="s">
        <v>219</v>
      </c>
      <c r="G18" s="89"/>
      <c r="H18" s="89"/>
      <c r="I18" s="90" t="s">
        <v>220</v>
      </c>
      <c r="J18" s="90"/>
      <c r="K18" s="64" t="s">
        <v>221</v>
      </c>
      <c r="L18" s="64" t="s">
        <v>64</v>
      </c>
      <c r="M18" s="90" t="s">
        <v>222</v>
      </c>
      <c r="N18" s="90"/>
      <c r="O18" s="90"/>
      <c r="P18" s="90"/>
      <c r="Q18" s="90"/>
    </row>
    <row r="19" spans="1:17" ht="28.5" customHeight="1">
      <c r="A19" s="4"/>
      <c r="B19" s="5"/>
      <c r="C19" s="63"/>
      <c r="D19" s="88"/>
      <c r="E19" s="88"/>
      <c r="F19" s="89" t="s">
        <v>65</v>
      </c>
      <c r="G19" s="89"/>
      <c r="H19" s="89"/>
      <c r="I19" s="90" t="s">
        <v>64</v>
      </c>
      <c r="J19" s="90"/>
      <c r="K19" s="64" t="s">
        <v>64</v>
      </c>
      <c r="L19" s="64" t="s">
        <v>64</v>
      </c>
      <c r="M19" s="90" t="s">
        <v>64</v>
      </c>
      <c r="N19" s="90"/>
      <c r="O19" s="90"/>
      <c r="P19" s="90"/>
      <c r="Q19" s="90"/>
    </row>
    <row r="20" spans="1:17" ht="15.75" customHeight="1">
      <c r="A20" s="4"/>
      <c r="B20" s="63"/>
      <c r="C20" s="62" t="s">
        <v>223</v>
      </c>
      <c r="D20" s="88"/>
      <c r="E20" s="88"/>
      <c r="F20" s="89" t="s">
        <v>224</v>
      </c>
      <c r="G20" s="89"/>
      <c r="H20" s="89"/>
      <c r="I20" s="90" t="s">
        <v>225</v>
      </c>
      <c r="J20" s="90"/>
      <c r="K20" s="64" t="s">
        <v>221</v>
      </c>
      <c r="L20" s="64" t="s">
        <v>64</v>
      </c>
      <c r="M20" s="90" t="s">
        <v>226</v>
      </c>
      <c r="N20" s="90"/>
      <c r="O20" s="90"/>
      <c r="P20" s="90"/>
      <c r="Q20" s="90"/>
    </row>
    <row r="21" spans="2:17" ht="30" customHeight="1">
      <c r="B21" s="63"/>
      <c r="C21" s="5"/>
      <c r="D21" s="88"/>
      <c r="E21" s="88"/>
      <c r="F21" s="89" t="s">
        <v>65</v>
      </c>
      <c r="G21" s="89"/>
      <c r="H21" s="89"/>
      <c r="I21" s="90" t="s">
        <v>64</v>
      </c>
      <c r="J21" s="90"/>
      <c r="K21" s="64" t="s">
        <v>64</v>
      </c>
      <c r="L21" s="64" t="s">
        <v>64</v>
      </c>
      <c r="M21" s="90" t="s">
        <v>64</v>
      </c>
      <c r="N21" s="90"/>
      <c r="O21" s="90"/>
      <c r="P21" s="90"/>
      <c r="Q21" s="90"/>
    </row>
    <row r="22" spans="2:17" ht="34.5" customHeight="1">
      <c r="B22" s="63"/>
      <c r="C22" s="63"/>
      <c r="D22" s="91" t="s">
        <v>70</v>
      </c>
      <c r="E22" s="91"/>
      <c r="F22" s="89" t="s">
        <v>76</v>
      </c>
      <c r="G22" s="89"/>
      <c r="H22" s="89"/>
      <c r="I22" s="90" t="s">
        <v>227</v>
      </c>
      <c r="J22" s="90"/>
      <c r="K22" s="64" t="s">
        <v>221</v>
      </c>
      <c r="L22" s="64" t="s">
        <v>64</v>
      </c>
      <c r="M22" s="90" t="s">
        <v>228</v>
      </c>
      <c r="N22" s="90"/>
      <c r="O22" s="90"/>
      <c r="P22" s="90"/>
      <c r="Q22" s="90"/>
    </row>
    <row r="23" spans="2:17" ht="20.25" customHeight="1">
      <c r="B23" s="84" t="s">
        <v>69</v>
      </c>
      <c r="C23" s="84"/>
      <c r="D23" s="84"/>
      <c r="E23" s="84"/>
      <c r="F23" s="84"/>
      <c r="G23" s="84"/>
      <c r="H23" s="65" t="s">
        <v>67</v>
      </c>
      <c r="I23" s="81" t="s">
        <v>229</v>
      </c>
      <c r="J23" s="81"/>
      <c r="K23" s="66" t="s">
        <v>230</v>
      </c>
      <c r="L23" s="66" t="s">
        <v>208</v>
      </c>
      <c r="M23" s="81" t="s">
        <v>231</v>
      </c>
      <c r="N23" s="81"/>
      <c r="O23" s="81"/>
      <c r="P23" s="81"/>
      <c r="Q23" s="81"/>
    </row>
    <row r="24" spans="2:17" ht="27.75" customHeight="1">
      <c r="B24" s="85"/>
      <c r="C24" s="85"/>
      <c r="D24" s="85"/>
      <c r="E24" s="85"/>
      <c r="F24" s="86" t="s">
        <v>65</v>
      </c>
      <c r="G24" s="86"/>
      <c r="H24" s="86"/>
      <c r="I24" s="87" t="s">
        <v>232</v>
      </c>
      <c r="J24" s="87"/>
      <c r="K24" s="67" t="s">
        <v>64</v>
      </c>
      <c r="L24" s="67" t="s">
        <v>64</v>
      </c>
      <c r="M24" s="87" t="s">
        <v>232</v>
      </c>
      <c r="N24" s="87"/>
      <c r="O24" s="87"/>
      <c r="P24" s="87"/>
      <c r="Q24" s="87"/>
    </row>
    <row r="25" spans="2:17" ht="18.75" customHeight="1">
      <c r="B25" s="80" t="s">
        <v>68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2:17" ht="19.5" customHeight="1">
      <c r="B26" s="84" t="s">
        <v>68</v>
      </c>
      <c r="C26" s="84"/>
      <c r="D26" s="84"/>
      <c r="E26" s="84"/>
      <c r="F26" s="84"/>
      <c r="G26" s="84"/>
      <c r="H26" s="65" t="s">
        <v>67</v>
      </c>
      <c r="I26" s="81" t="s">
        <v>233</v>
      </c>
      <c r="J26" s="81"/>
      <c r="K26" s="66" t="s">
        <v>64</v>
      </c>
      <c r="L26" s="66" t="s">
        <v>64</v>
      </c>
      <c r="M26" s="81" t="s">
        <v>233</v>
      </c>
      <c r="N26" s="81"/>
      <c r="O26" s="81"/>
      <c r="P26" s="81"/>
      <c r="Q26" s="81"/>
    </row>
    <row r="27" spans="2:17" ht="25.5" customHeight="1">
      <c r="B27" s="85"/>
      <c r="C27" s="85"/>
      <c r="D27" s="85"/>
      <c r="E27" s="85"/>
      <c r="F27" s="86" t="s">
        <v>65</v>
      </c>
      <c r="G27" s="86"/>
      <c r="H27" s="86"/>
      <c r="I27" s="87" t="s">
        <v>234</v>
      </c>
      <c r="J27" s="87"/>
      <c r="K27" s="67" t="s">
        <v>64</v>
      </c>
      <c r="L27" s="67" t="s">
        <v>64</v>
      </c>
      <c r="M27" s="87" t="s">
        <v>234</v>
      </c>
      <c r="N27" s="87"/>
      <c r="O27" s="87"/>
      <c r="P27" s="87"/>
      <c r="Q27" s="87"/>
    </row>
    <row r="28" spans="2:17" ht="22.5" customHeight="1">
      <c r="B28" s="80" t="s">
        <v>66</v>
      </c>
      <c r="C28" s="80"/>
      <c r="D28" s="80"/>
      <c r="E28" s="80"/>
      <c r="F28" s="80"/>
      <c r="G28" s="80"/>
      <c r="H28" s="80"/>
      <c r="I28" s="81" t="s">
        <v>235</v>
      </c>
      <c r="J28" s="81"/>
      <c r="K28" s="66" t="s">
        <v>230</v>
      </c>
      <c r="L28" s="66" t="s">
        <v>208</v>
      </c>
      <c r="M28" s="81" t="s">
        <v>236</v>
      </c>
      <c r="N28" s="81"/>
      <c r="O28" s="81"/>
      <c r="P28" s="81"/>
      <c r="Q28" s="81"/>
    </row>
    <row r="29" spans="2:17" ht="36.75" customHeight="1">
      <c r="B29" s="80"/>
      <c r="C29" s="80"/>
      <c r="D29" s="80"/>
      <c r="E29" s="80"/>
      <c r="F29" s="82" t="s">
        <v>65</v>
      </c>
      <c r="G29" s="82"/>
      <c r="H29" s="82"/>
      <c r="I29" s="83" t="s">
        <v>202</v>
      </c>
      <c r="J29" s="83"/>
      <c r="K29" s="68" t="s">
        <v>64</v>
      </c>
      <c r="L29" s="68" t="s">
        <v>64</v>
      </c>
      <c r="M29" s="83" t="s">
        <v>202</v>
      </c>
      <c r="N29" s="83"/>
      <c r="O29" s="83"/>
      <c r="P29" s="83"/>
      <c r="Q29" s="83"/>
    </row>
    <row r="30" spans="2:17" ht="23.25" customHeight="1">
      <c r="B30" s="78" t="s">
        <v>63</v>
      </c>
      <c r="C30" s="78"/>
      <c r="D30" s="78"/>
      <c r="E30" s="78"/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</sheetData>
  <sheetProtection/>
  <mergeCells count="96">
    <mergeCell ref="M8:Q8"/>
    <mergeCell ref="D6:E6"/>
    <mergeCell ref="F8:H8"/>
    <mergeCell ref="D11:E11"/>
    <mergeCell ref="I15:J15"/>
    <mergeCell ref="F14:H14"/>
    <mergeCell ref="M9:Q9"/>
    <mergeCell ref="M12:Q12"/>
    <mergeCell ref="M13:Q13"/>
    <mergeCell ref="I13:J13"/>
    <mergeCell ref="M11:Q11"/>
    <mergeCell ref="I12:J12"/>
    <mergeCell ref="F10:H10"/>
    <mergeCell ref="D13:E13"/>
    <mergeCell ref="D10:E10"/>
    <mergeCell ref="F12:H12"/>
    <mergeCell ref="K1:P1"/>
    <mergeCell ref="A2:P2"/>
    <mergeCell ref="I8:J8"/>
    <mergeCell ref="D5:E5"/>
    <mergeCell ref="M5:Q5"/>
    <mergeCell ref="M6:Q6"/>
    <mergeCell ref="O3:P3"/>
    <mergeCell ref="I5:J5"/>
    <mergeCell ref="F5:H5"/>
    <mergeCell ref="I6:J6"/>
    <mergeCell ref="D8:E8"/>
    <mergeCell ref="F6:H6"/>
    <mergeCell ref="D9:E9"/>
    <mergeCell ref="F11:H11"/>
    <mergeCell ref="F9:H9"/>
    <mergeCell ref="I9:J9"/>
    <mergeCell ref="I10:J10"/>
    <mergeCell ref="M15:Q15"/>
    <mergeCell ref="M14:Q14"/>
    <mergeCell ref="F16:H16"/>
    <mergeCell ref="B7:Q7"/>
    <mergeCell ref="D14:E14"/>
    <mergeCell ref="D15:E15"/>
    <mergeCell ref="F15:H15"/>
    <mergeCell ref="D12:E12"/>
    <mergeCell ref="M10:Q10"/>
    <mergeCell ref="I11:J11"/>
    <mergeCell ref="D18:E18"/>
    <mergeCell ref="F18:H18"/>
    <mergeCell ref="D19:E19"/>
    <mergeCell ref="F13:H13"/>
    <mergeCell ref="I21:J21"/>
    <mergeCell ref="M21:Q21"/>
    <mergeCell ref="I17:J17"/>
    <mergeCell ref="F17:H17"/>
    <mergeCell ref="M17:Q17"/>
    <mergeCell ref="I14:J14"/>
    <mergeCell ref="D17:E17"/>
    <mergeCell ref="I18:J18"/>
    <mergeCell ref="M18:Q18"/>
    <mergeCell ref="F19:H19"/>
    <mergeCell ref="M23:Q23"/>
    <mergeCell ref="M16:Q16"/>
    <mergeCell ref="I16:J16"/>
    <mergeCell ref="D16:E16"/>
    <mergeCell ref="M19:Q19"/>
    <mergeCell ref="I19:J19"/>
    <mergeCell ref="F24:H24"/>
    <mergeCell ref="F22:H22"/>
    <mergeCell ref="I24:J24"/>
    <mergeCell ref="M24:Q24"/>
    <mergeCell ref="I22:J22"/>
    <mergeCell ref="D22:E22"/>
    <mergeCell ref="M22:Q22"/>
    <mergeCell ref="I23:J23"/>
    <mergeCell ref="B23:G23"/>
    <mergeCell ref="B24:E24"/>
    <mergeCell ref="D20:E20"/>
    <mergeCell ref="F20:H20"/>
    <mergeCell ref="I20:J20"/>
    <mergeCell ref="M20:Q20"/>
    <mergeCell ref="D21:E21"/>
    <mergeCell ref="F21:H21"/>
    <mergeCell ref="B25:Q25"/>
    <mergeCell ref="B26:G26"/>
    <mergeCell ref="I26:J26"/>
    <mergeCell ref="M26:Q26"/>
    <mergeCell ref="B27:E27"/>
    <mergeCell ref="F27:H27"/>
    <mergeCell ref="I27:J27"/>
    <mergeCell ref="M27:Q27"/>
    <mergeCell ref="B30:F30"/>
    <mergeCell ref="G30:Q30"/>
    <mergeCell ref="B28:H28"/>
    <mergeCell ref="I28:J28"/>
    <mergeCell ref="M28:Q28"/>
    <mergeCell ref="B29:E29"/>
    <mergeCell ref="F29:H29"/>
    <mergeCell ref="I29:J29"/>
    <mergeCell ref="M29:Q29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3"/>
  <sheetViews>
    <sheetView workbookViewId="0" topLeftCell="A1">
      <selection activeCell="AD13" sqref="AD13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7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4" t="s">
        <v>242</v>
      </c>
      <c r="P1" s="104"/>
      <c r="Q1" s="104"/>
      <c r="R1" s="104"/>
      <c r="S1" s="104"/>
      <c r="T1" s="104"/>
      <c r="U1" s="104"/>
      <c r="V1" s="104"/>
      <c r="W1" s="104"/>
    </row>
    <row r="2" spans="1:23" ht="9.75" customHeight="1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ht="6" customHeight="1"/>
    <row r="5" spans="1:23" ht="12.75" customHeight="1">
      <c r="A5" s="102" t="s">
        <v>0</v>
      </c>
      <c r="B5" s="102" t="s">
        <v>1</v>
      </c>
      <c r="C5" s="102" t="s">
        <v>27</v>
      </c>
      <c r="D5" s="102" t="s">
        <v>2</v>
      </c>
      <c r="E5" s="102"/>
      <c r="F5" s="102"/>
      <c r="G5" s="102"/>
      <c r="H5" s="102" t="s">
        <v>3</v>
      </c>
      <c r="I5" s="102" t="s">
        <v>28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12.75" customHeight="1">
      <c r="A6" s="102"/>
      <c r="B6" s="102"/>
      <c r="C6" s="102"/>
      <c r="D6" s="102"/>
      <c r="E6" s="102"/>
      <c r="F6" s="102"/>
      <c r="G6" s="102"/>
      <c r="H6" s="102"/>
      <c r="I6" s="102" t="s">
        <v>29</v>
      </c>
      <c r="J6" s="102" t="s">
        <v>4</v>
      </c>
      <c r="K6" s="102"/>
      <c r="L6" s="102"/>
      <c r="M6" s="102"/>
      <c r="N6" s="102"/>
      <c r="O6" s="102"/>
      <c r="P6" s="102"/>
      <c r="Q6" s="102"/>
      <c r="R6" s="102" t="s">
        <v>5</v>
      </c>
      <c r="S6" s="102" t="s">
        <v>4</v>
      </c>
      <c r="T6" s="102"/>
      <c r="U6" s="102"/>
      <c r="V6" s="102"/>
      <c r="W6" s="102"/>
    </row>
    <row r="7" spans="1:23" ht="12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 t="s">
        <v>30</v>
      </c>
      <c r="K7" s="102" t="s">
        <v>4</v>
      </c>
      <c r="L7" s="102"/>
      <c r="M7" s="102" t="s">
        <v>8</v>
      </c>
      <c r="N7" s="102" t="s">
        <v>9</v>
      </c>
      <c r="O7" s="102" t="s">
        <v>10</v>
      </c>
      <c r="P7" s="102" t="s">
        <v>31</v>
      </c>
      <c r="Q7" s="102" t="s">
        <v>32</v>
      </c>
      <c r="R7" s="102"/>
      <c r="S7" s="102" t="s">
        <v>6</v>
      </c>
      <c r="T7" s="102" t="s">
        <v>7</v>
      </c>
      <c r="U7" s="102"/>
      <c r="V7" s="102" t="s">
        <v>33</v>
      </c>
      <c r="W7" s="102" t="s">
        <v>34</v>
      </c>
    </row>
    <row r="8" spans="1:23" ht="65.2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38" t="s">
        <v>11</v>
      </c>
      <c r="L8" s="38" t="s">
        <v>12</v>
      </c>
      <c r="M8" s="102"/>
      <c r="N8" s="102"/>
      <c r="O8" s="102"/>
      <c r="P8" s="102"/>
      <c r="Q8" s="102"/>
      <c r="R8" s="102"/>
      <c r="S8" s="102"/>
      <c r="T8" s="102" t="s">
        <v>18</v>
      </c>
      <c r="U8" s="102"/>
      <c r="V8" s="102"/>
      <c r="W8" s="102"/>
    </row>
    <row r="9" spans="1:23" ht="8.25" customHeight="1">
      <c r="A9" s="39" t="s">
        <v>26</v>
      </c>
      <c r="B9" s="39" t="s">
        <v>25</v>
      </c>
      <c r="C9" s="39" t="s">
        <v>24</v>
      </c>
      <c r="D9" s="103" t="s">
        <v>23</v>
      </c>
      <c r="E9" s="103"/>
      <c r="F9" s="103"/>
      <c r="G9" s="103"/>
      <c r="H9" s="39" t="s">
        <v>22</v>
      </c>
      <c r="I9" s="39" t="s">
        <v>21</v>
      </c>
      <c r="J9" s="39" t="s">
        <v>20</v>
      </c>
      <c r="K9" s="39" t="s">
        <v>19</v>
      </c>
      <c r="L9" s="39" t="s">
        <v>35</v>
      </c>
      <c r="M9" s="39" t="s">
        <v>36</v>
      </c>
      <c r="N9" s="39" t="s">
        <v>37</v>
      </c>
      <c r="O9" s="39" t="s">
        <v>38</v>
      </c>
      <c r="P9" s="39" t="s">
        <v>39</v>
      </c>
      <c r="Q9" s="39" t="s">
        <v>40</v>
      </c>
      <c r="R9" s="39" t="s">
        <v>41</v>
      </c>
      <c r="S9" s="39" t="s">
        <v>42</v>
      </c>
      <c r="T9" s="103" t="s">
        <v>43</v>
      </c>
      <c r="U9" s="103"/>
      <c r="V9" s="39" t="s">
        <v>44</v>
      </c>
      <c r="W9" s="39" t="s">
        <v>45</v>
      </c>
    </row>
    <row r="10" spans="1:23" ht="12.75" customHeight="1">
      <c r="A10" s="101" t="s">
        <v>205</v>
      </c>
      <c r="B10" s="101" t="s">
        <v>46</v>
      </c>
      <c r="C10" s="101" t="s">
        <v>46</v>
      </c>
      <c r="D10" s="98" t="s">
        <v>206</v>
      </c>
      <c r="E10" s="98"/>
      <c r="F10" s="98" t="s">
        <v>13</v>
      </c>
      <c r="G10" s="98"/>
      <c r="H10" s="69">
        <v>14280000.7</v>
      </c>
      <c r="I10" s="69">
        <v>7839013</v>
      </c>
      <c r="J10" s="69">
        <v>7839013</v>
      </c>
      <c r="K10" s="69">
        <v>2000</v>
      </c>
      <c r="L10" s="69">
        <v>7837013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6440987.7</v>
      </c>
      <c r="S10" s="69">
        <v>1440987.7</v>
      </c>
      <c r="T10" s="100">
        <v>0</v>
      </c>
      <c r="U10" s="100"/>
      <c r="V10" s="69">
        <v>5000000</v>
      </c>
      <c r="W10" s="69">
        <v>0</v>
      </c>
    </row>
    <row r="11" spans="1:23" ht="12.75" customHeight="1">
      <c r="A11" s="101"/>
      <c r="B11" s="101"/>
      <c r="C11" s="101"/>
      <c r="D11" s="98"/>
      <c r="E11" s="98"/>
      <c r="F11" s="98" t="s">
        <v>14</v>
      </c>
      <c r="G11" s="98"/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100">
        <v>0</v>
      </c>
      <c r="U11" s="100"/>
      <c r="V11" s="69">
        <v>0</v>
      </c>
      <c r="W11" s="69">
        <v>0</v>
      </c>
    </row>
    <row r="12" spans="1:23" ht="12.75" customHeight="1">
      <c r="A12" s="101"/>
      <c r="B12" s="101"/>
      <c r="C12" s="101"/>
      <c r="D12" s="98"/>
      <c r="E12" s="98"/>
      <c r="F12" s="98" t="s">
        <v>15</v>
      </c>
      <c r="G12" s="98"/>
      <c r="H12" s="69">
        <v>699295</v>
      </c>
      <c r="I12" s="69">
        <v>699295</v>
      </c>
      <c r="J12" s="69">
        <v>699295</v>
      </c>
      <c r="K12" s="69">
        <v>0</v>
      </c>
      <c r="L12" s="69">
        <v>699295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100">
        <v>0</v>
      </c>
      <c r="U12" s="100"/>
      <c r="V12" s="69">
        <v>0</v>
      </c>
      <c r="W12" s="69">
        <v>0</v>
      </c>
    </row>
    <row r="13" spans="1:23" ht="12.75" customHeight="1">
      <c r="A13" s="101"/>
      <c r="B13" s="101"/>
      <c r="C13" s="101"/>
      <c r="D13" s="98"/>
      <c r="E13" s="98"/>
      <c r="F13" s="98" t="s">
        <v>16</v>
      </c>
      <c r="G13" s="98"/>
      <c r="H13" s="69">
        <v>14979295.7</v>
      </c>
      <c r="I13" s="69">
        <v>8538308</v>
      </c>
      <c r="J13" s="69">
        <v>8538308</v>
      </c>
      <c r="K13" s="69">
        <v>2000</v>
      </c>
      <c r="L13" s="69">
        <v>8536308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6440987.7</v>
      </c>
      <c r="S13" s="69">
        <v>1440987.7</v>
      </c>
      <c r="T13" s="100">
        <v>0</v>
      </c>
      <c r="U13" s="100"/>
      <c r="V13" s="69">
        <v>5000000</v>
      </c>
      <c r="W13" s="69">
        <v>0</v>
      </c>
    </row>
    <row r="14" spans="1:23" ht="12.75" customHeight="1">
      <c r="A14" s="101" t="s">
        <v>46</v>
      </c>
      <c r="B14" s="101" t="s">
        <v>210</v>
      </c>
      <c r="C14" s="101" t="s">
        <v>46</v>
      </c>
      <c r="D14" s="98" t="s">
        <v>211</v>
      </c>
      <c r="E14" s="98"/>
      <c r="F14" s="98" t="s">
        <v>13</v>
      </c>
      <c r="G14" s="98"/>
      <c r="H14" s="69">
        <v>2397521</v>
      </c>
      <c r="I14" s="69">
        <v>2397521</v>
      </c>
      <c r="J14" s="69">
        <v>2397521</v>
      </c>
      <c r="K14" s="69">
        <v>0</v>
      </c>
      <c r="L14" s="69">
        <v>2397521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100">
        <v>0</v>
      </c>
      <c r="U14" s="100"/>
      <c r="V14" s="69">
        <v>0</v>
      </c>
      <c r="W14" s="69">
        <v>0</v>
      </c>
    </row>
    <row r="15" spans="1:23" ht="12.75" customHeight="1">
      <c r="A15" s="101"/>
      <c r="B15" s="101"/>
      <c r="C15" s="101"/>
      <c r="D15" s="98"/>
      <c r="E15" s="98"/>
      <c r="F15" s="98" t="s">
        <v>14</v>
      </c>
      <c r="G15" s="98"/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100">
        <v>0</v>
      </c>
      <c r="U15" s="100"/>
      <c r="V15" s="69">
        <v>0</v>
      </c>
      <c r="W15" s="69">
        <v>0</v>
      </c>
    </row>
    <row r="16" spans="1:23" ht="12.75" customHeight="1">
      <c r="A16" s="101"/>
      <c r="B16" s="101"/>
      <c r="C16" s="101"/>
      <c r="D16" s="98"/>
      <c r="E16" s="98"/>
      <c r="F16" s="98" t="s">
        <v>15</v>
      </c>
      <c r="G16" s="98"/>
      <c r="H16" s="69">
        <v>699295</v>
      </c>
      <c r="I16" s="69">
        <v>699295</v>
      </c>
      <c r="J16" s="69">
        <v>699295</v>
      </c>
      <c r="K16" s="69">
        <v>0</v>
      </c>
      <c r="L16" s="69">
        <v>699295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100">
        <v>0</v>
      </c>
      <c r="U16" s="100"/>
      <c r="V16" s="69">
        <v>0</v>
      </c>
      <c r="W16" s="69">
        <v>0</v>
      </c>
    </row>
    <row r="17" spans="1:23" ht="12.75" customHeight="1">
      <c r="A17" s="101"/>
      <c r="B17" s="101"/>
      <c r="C17" s="101"/>
      <c r="D17" s="98"/>
      <c r="E17" s="98"/>
      <c r="F17" s="98" t="s">
        <v>16</v>
      </c>
      <c r="G17" s="98"/>
      <c r="H17" s="69">
        <v>3096816</v>
      </c>
      <c r="I17" s="69">
        <v>3096816</v>
      </c>
      <c r="J17" s="69">
        <v>3096816</v>
      </c>
      <c r="K17" s="69">
        <v>0</v>
      </c>
      <c r="L17" s="69">
        <v>3096816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100">
        <v>0</v>
      </c>
      <c r="U17" s="100"/>
      <c r="V17" s="69">
        <v>0</v>
      </c>
      <c r="W17" s="69">
        <v>0</v>
      </c>
    </row>
    <row r="18" spans="1:23" ht="12.75" customHeight="1">
      <c r="A18" s="101" t="s">
        <v>77</v>
      </c>
      <c r="B18" s="101" t="s">
        <v>46</v>
      </c>
      <c r="C18" s="101" t="s">
        <v>46</v>
      </c>
      <c r="D18" s="98" t="s">
        <v>78</v>
      </c>
      <c r="E18" s="98"/>
      <c r="F18" s="98" t="s">
        <v>13</v>
      </c>
      <c r="G18" s="98"/>
      <c r="H18" s="69">
        <v>30015294.36</v>
      </c>
      <c r="I18" s="69">
        <v>28467415.36</v>
      </c>
      <c r="J18" s="69">
        <v>28393165.36</v>
      </c>
      <c r="K18" s="69">
        <v>21560732</v>
      </c>
      <c r="L18" s="69">
        <v>6832433.36</v>
      </c>
      <c r="M18" s="69">
        <v>0</v>
      </c>
      <c r="N18" s="69">
        <v>74250</v>
      </c>
      <c r="O18" s="69">
        <v>0</v>
      </c>
      <c r="P18" s="69">
        <v>0</v>
      </c>
      <c r="Q18" s="69">
        <v>0</v>
      </c>
      <c r="R18" s="69">
        <v>1547879</v>
      </c>
      <c r="S18" s="69">
        <v>1547879</v>
      </c>
      <c r="T18" s="100">
        <v>0</v>
      </c>
      <c r="U18" s="100"/>
      <c r="V18" s="69">
        <v>0</v>
      </c>
      <c r="W18" s="69">
        <v>0</v>
      </c>
    </row>
    <row r="19" spans="1:23" ht="12.75" customHeight="1">
      <c r="A19" s="101"/>
      <c r="B19" s="101"/>
      <c r="C19" s="101"/>
      <c r="D19" s="98"/>
      <c r="E19" s="98"/>
      <c r="F19" s="98" t="s">
        <v>14</v>
      </c>
      <c r="G19" s="98"/>
      <c r="H19" s="69">
        <v>-6902</v>
      </c>
      <c r="I19" s="69">
        <v>-5400</v>
      </c>
      <c r="J19" s="69">
        <v>-5400</v>
      </c>
      <c r="K19" s="69">
        <v>-5000</v>
      </c>
      <c r="L19" s="69">
        <v>-400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-1502</v>
      </c>
      <c r="S19" s="69">
        <v>-1502</v>
      </c>
      <c r="T19" s="100">
        <v>0</v>
      </c>
      <c r="U19" s="100"/>
      <c r="V19" s="69">
        <v>0</v>
      </c>
      <c r="W19" s="69">
        <v>0</v>
      </c>
    </row>
    <row r="20" spans="1:23" ht="12.75" customHeight="1">
      <c r="A20" s="101"/>
      <c r="B20" s="101"/>
      <c r="C20" s="101"/>
      <c r="D20" s="98"/>
      <c r="E20" s="98"/>
      <c r="F20" s="98" t="s">
        <v>15</v>
      </c>
      <c r="G20" s="98"/>
      <c r="H20" s="69">
        <v>1502</v>
      </c>
      <c r="I20" s="69">
        <v>1502</v>
      </c>
      <c r="J20" s="69">
        <v>1502</v>
      </c>
      <c r="K20" s="69">
        <v>0</v>
      </c>
      <c r="L20" s="69">
        <v>1502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100">
        <v>0</v>
      </c>
      <c r="U20" s="100"/>
      <c r="V20" s="69">
        <v>0</v>
      </c>
      <c r="W20" s="69">
        <v>0</v>
      </c>
    </row>
    <row r="21" spans="1:23" ht="12.75" customHeight="1">
      <c r="A21" s="101"/>
      <c r="B21" s="101"/>
      <c r="C21" s="101"/>
      <c r="D21" s="98"/>
      <c r="E21" s="98"/>
      <c r="F21" s="98" t="s">
        <v>16</v>
      </c>
      <c r="G21" s="98"/>
      <c r="H21" s="69">
        <v>30009894.36</v>
      </c>
      <c r="I21" s="69">
        <v>28463517.36</v>
      </c>
      <c r="J21" s="69">
        <v>28389267.36</v>
      </c>
      <c r="K21" s="69">
        <v>21555732</v>
      </c>
      <c r="L21" s="69">
        <v>6833535.36</v>
      </c>
      <c r="M21" s="69">
        <v>0</v>
      </c>
      <c r="N21" s="69">
        <v>74250</v>
      </c>
      <c r="O21" s="69">
        <v>0</v>
      </c>
      <c r="P21" s="69">
        <v>0</v>
      </c>
      <c r="Q21" s="69">
        <v>0</v>
      </c>
      <c r="R21" s="69">
        <v>1546377</v>
      </c>
      <c r="S21" s="69">
        <v>1546377</v>
      </c>
      <c r="T21" s="100">
        <v>0</v>
      </c>
      <c r="U21" s="100"/>
      <c r="V21" s="69">
        <v>0</v>
      </c>
      <c r="W21" s="69">
        <v>0</v>
      </c>
    </row>
    <row r="22" spans="1:23" ht="12.75" customHeight="1">
      <c r="A22" s="101" t="s">
        <v>46</v>
      </c>
      <c r="B22" s="101" t="s">
        <v>80</v>
      </c>
      <c r="C22" s="101" t="s">
        <v>46</v>
      </c>
      <c r="D22" s="98" t="s">
        <v>81</v>
      </c>
      <c r="E22" s="98"/>
      <c r="F22" s="98" t="s">
        <v>13</v>
      </c>
      <c r="G22" s="98"/>
      <c r="H22" s="69">
        <v>25507539</v>
      </c>
      <c r="I22" s="69">
        <v>25372539</v>
      </c>
      <c r="J22" s="69">
        <v>25300539</v>
      </c>
      <c r="K22" s="69">
        <v>19484193</v>
      </c>
      <c r="L22" s="69">
        <v>5816346</v>
      </c>
      <c r="M22" s="69">
        <v>0</v>
      </c>
      <c r="N22" s="69">
        <v>72000</v>
      </c>
      <c r="O22" s="69">
        <v>0</v>
      </c>
      <c r="P22" s="69">
        <v>0</v>
      </c>
      <c r="Q22" s="69">
        <v>0</v>
      </c>
      <c r="R22" s="69">
        <v>135000</v>
      </c>
      <c r="S22" s="69">
        <v>135000</v>
      </c>
      <c r="T22" s="100">
        <v>0</v>
      </c>
      <c r="U22" s="100"/>
      <c r="V22" s="69">
        <v>0</v>
      </c>
      <c r="W22" s="69">
        <v>0</v>
      </c>
    </row>
    <row r="23" spans="1:23" ht="12.75" customHeight="1">
      <c r="A23" s="101"/>
      <c r="B23" s="101"/>
      <c r="C23" s="101"/>
      <c r="D23" s="98"/>
      <c r="E23" s="98"/>
      <c r="F23" s="98" t="s">
        <v>14</v>
      </c>
      <c r="G23" s="98"/>
      <c r="H23" s="69">
        <v>-1502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-1502</v>
      </c>
      <c r="S23" s="69">
        <v>-1502</v>
      </c>
      <c r="T23" s="100">
        <v>0</v>
      </c>
      <c r="U23" s="100"/>
      <c r="V23" s="69">
        <v>0</v>
      </c>
      <c r="W23" s="69">
        <v>0</v>
      </c>
    </row>
    <row r="24" spans="1:23" ht="12.75" customHeight="1">
      <c r="A24" s="101"/>
      <c r="B24" s="101"/>
      <c r="C24" s="101"/>
      <c r="D24" s="98"/>
      <c r="E24" s="98"/>
      <c r="F24" s="98" t="s">
        <v>15</v>
      </c>
      <c r="G24" s="98"/>
      <c r="H24" s="69">
        <v>1502</v>
      </c>
      <c r="I24" s="69">
        <v>1502</v>
      </c>
      <c r="J24" s="69">
        <v>1502</v>
      </c>
      <c r="K24" s="69">
        <v>0</v>
      </c>
      <c r="L24" s="69">
        <v>1502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100">
        <v>0</v>
      </c>
      <c r="U24" s="100"/>
      <c r="V24" s="69">
        <v>0</v>
      </c>
      <c r="W24" s="69">
        <v>0</v>
      </c>
    </row>
    <row r="25" spans="1:23" ht="12.75" customHeight="1">
      <c r="A25" s="101"/>
      <c r="B25" s="101"/>
      <c r="C25" s="101"/>
      <c r="D25" s="98"/>
      <c r="E25" s="98"/>
      <c r="F25" s="98" t="s">
        <v>16</v>
      </c>
      <c r="G25" s="98"/>
      <c r="H25" s="69">
        <v>25507539</v>
      </c>
      <c r="I25" s="69">
        <v>25374041</v>
      </c>
      <c r="J25" s="69">
        <v>25302041</v>
      </c>
      <c r="K25" s="69">
        <v>19484193</v>
      </c>
      <c r="L25" s="69">
        <v>5817848</v>
      </c>
      <c r="M25" s="69">
        <v>0</v>
      </c>
      <c r="N25" s="69">
        <v>72000</v>
      </c>
      <c r="O25" s="69">
        <v>0</v>
      </c>
      <c r="P25" s="69">
        <v>0</v>
      </c>
      <c r="Q25" s="69">
        <v>0</v>
      </c>
      <c r="R25" s="69">
        <v>133498</v>
      </c>
      <c r="S25" s="69">
        <v>133498</v>
      </c>
      <c r="T25" s="100">
        <v>0</v>
      </c>
      <c r="U25" s="100"/>
      <c r="V25" s="69">
        <v>0</v>
      </c>
      <c r="W25" s="69">
        <v>0</v>
      </c>
    </row>
    <row r="26" spans="1:23" ht="12.75" customHeight="1">
      <c r="A26" s="101" t="s">
        <v>46</v>
      </c>
      <c r="B26" s="101" t="s">
        <v>215</v>
      </c>
      <c r="C26" s="101" t="s">
        <v>46</v>
      </c>
      <c r="D26" s="98" t="s">
        <v>216</v>
      </c>
      <c r="E26" s="98"/>
      <c r="F26" s="98" t="s">
        <v>13</v>
      </c>
      <c r="G26" s="98"/>
      <c r="H26" s="69">
        <v>5400</v>
      </c>
      <c r="I26" s="69">
        <v>5400</v>
      </c>
      <c r="J26" s="69">
        <v>5400</v>
      </c>
      <c r="K26" s="69">
        <v>5000</v>
      </c>
      <c r="L26" s="69">
        <v>400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100">
        <v>0</v>
      </c>
      <c r="U26" s="100"/>
      <c r="V26" s="69">
        <v>0</v>
      </c>
      <c r="W26" s="69">
        <v>0</v>
      </c>
    </row>
    <row r="27" spans="1:23" ht="12.75" customHeight="1">
      <c r="A27" s="101"/>
      <c r="B27" s="101"/>
      <c r="C27" s="101"/>
      <c r="D27" s="98"/>
      <c r="E27" s="98"/>
      <c r="F27" s="98" t="s">
        <v>14</v>
      </c>
      <c r="G27" s="98"/>
      <c r="H27" s="69">
        <v>-5400</v>
      </c>
      <c r="I27" s="69">
        <v>-5400</v>
      </c>
      <c r="J27" s="69">
        <v>-5400</v>
      </c>
      <c r="K27" s="69">
        <v>-5000</v>
      </c>
      <c r="L27" s="69">
        <v>-400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100">
        <v>0</v>
      </c>
      <c r="U27" s="100"/>
      <c r="V27" s="69">
        <v>0</v>
      </c>
      <c r="W27" s="69">
        <v>0</v>
      </c>
    </row>
    <row r="28" spans="1:23" ht="12.75" customHeight="1">
      <c r="A28" s="101"/>
      <c r="B28" s="101"/>
      <c r="C28" s="101"/>
      <c r="D28" s="98"/>
      <c r="E28" s="98"/>
      <c r="F28" s="98" t="s">
        <v>15</v>
      </c>
      <c r="G28" s="98"/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100">
        <v>0</v>
      </c>
      <c r="U28" s="100"/>
      <c r="V28" s="69">
        <v>0</v>
      </c>
      <c r="W28" s="69">
        <v>0</v>
      </c>
    </row>
    <row r="29" spans="1:23" ht="12.75" customHeight="1">
      <c r="A29" s="101"/>
      <c r="B29" s="101"/>
      <c r="C29" s="101"/>
      <c r="D29" s="98"/>
      <c r="E29" s="98"/>
      <c r="F29" s="98" t="s">
        <v>16</v>
      </c>
      <c r="G29" s="98"/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100">
        <v>0</v>
      </c>
      <c r="U29" s="100"/>
      <c r="V29" s="69">
        <v>0</v>
      </c>
      <c r="W29" s="69">
        <v>0</v>
      </c>
    </row>
    <row r="30" spans="1:23" ht="12.75" customHeight="1">
      <c r="A30" s="101" t="s">
        <v>218</v>
      </c>
      <c r="B30" s="101" t="s">
        <v>46</v>
      </c>
      <c r="C30" s="101" t="s">
        <v>46</v>
      </c>
      <c r="D30" s="98" t="s">
        <v>219</v>
      </c>
      <c r="E30" s="98"/>
      <c r="F30" s="98" t="s">
        <v>13</v>
      </c>
      <c r="G30" s="98"/>
      <c r="H30" s="69">
        <v>4202376.89</v>
      </c>
      <c r="I30" s="69">
        <v>3988276.89</v>
      </c>
      <c r="J30" s="69">
        <v>3520505.89</v>
      </c>
      <c r="K30" s="69">
        <v>2836762.25</v>
      </c>
      <c r="L30" s="69">
        <v>683743.64</v>
      </c>
      <c r="M30" s="69">
        <v>463871</v>
      </c>
      <c r="N30" s="69">
        <v>3900</v>
      </c>
      <c r="O30" s="69">
        <v>0</v>
      </c>
      <c r="P30" s="69">
        <v>0</v>
      </c>
      <c r="Q30" s="69">
        <v>0</v>
      </c>
      <c r="R30" s="69">
        <v>214100</v>
      </c>
      <c r="S30" s="69">
        <v>214100</v>
      </c>
      <c r="T30" s="100">
        <v>50000</v>
      </c>
      <c r="U30" s="100"/>
      <c r="V30" s="69">
        <v>0</v>
      </c>
      <c r="W30" s="69">
        <v>0</v>
      </c>
    </row>
    <row r="31" spans="1:23" ht="12.75" customHeight="1">
      <c r="A31" s="101"/>
      <c r="B31" s="101"/>
      <c r="C31" s="101"/>
      <c r="D31" s="98"/>
      <c r="E31" s="98"/>
      <c r="F31" s="98" t="s">
        <v>14</v>
      </c>
      <c r="G31" s="98"/>
      <c r="H31" s="69">
        <v>-517.1</v>
      </c>
      <c r="I31" s="69">
        <v>-517.1</v>
      </c>
      <c r="J31" s="69">
        <v>-517.1</v>
      </c>
      <c r="K31" s="69">
        <v>0</v>
      </c>
      <c r="L31" s="69">
        <v>-517.1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100">
        <v>0</v>
      </c>
      <c r="U31" s="100"/>
      <c r="V31" s="69">
        <v>0</v>
      </c>
      <c r="W31" s="69">
        <v>0</v>
      </c>
    </row>
    <row r="32" spans="1:23" ht="12.75" customHeight="1">
      <c r="A32" s="101"/>
      <c r="B32" s="101"/>
      <c r="C32" s="101"/>
      <c r="D32" s="98"/>
      <c r="E32" s="98"/>
      <c r="F32" s="98" t="s">
        <v>15</v>
      </c>
      <c r="G32" s="98"/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100">
        <v>0</v>
      </c>
      <c r="U32" s="100"/>
      <c r="V32" s="69">
        <v>0</v>
      </c>
      <c r="W32" s="69">
        <v>0</v>
      </c>
    </row>
    <row r="33" spans="1:23" ht="12.75" customHeight="1">
      <c r="A33" s="101"/>
      <c r="B33" s="101"/>
      <c r="C33" s="101"/>
      <c r="D33" s="98"/>
      <c r="E33" s="98"/>
      <c r="F33" s="98" t="s">
        <v>16</v>
      </c>
      <c r="G33" s="98"/>
      <c r="H33" s="69">
        <v>4201859.79</v>
      </c>
      <c r="I33" s="69">
        <v>3987759.79</v>
      </c>
      <c r="J33" s="69">
        <v>3519988.79</v>
      </c>
      <c r="K33" s="69">
        <v>2836762.25</v>
      </c>
      <c r="L33" s="69">
        <v>683226.54</v>
      </c>
      <c r="M33" s="69">
        <v>463871</v>
      </c>
      <c r="N33" s="69">
        <v>3900</v>
      </c>
      <c r="O33" s="69">
        <v>0</v>
      </c>
      <c r="P33" s="69">
        <v>0</v>
      </c>
      <c r="Q33" s="69">
        <v>0</v>
      </c>
      <c r="R33" s="69">
        <v>214100</v>
      </c>
      <c r="S33" s="69">
        <v>214100</v>
      </c>
      <c r="T33" s="100">
        <v>50000</v>
      </c>
      <c r="U33" s="100"/>
      <c r="V33" s="69">
        <v>0</v>
      </c>
      <c r="W33" s="69">
        <v>0</v>
      </c>
    </row>
    <row r="34" spans="1:23" ht="12.75" customHeight="1">
      <c r="A34" s="101" t="s">
        <v>46</v>
      </c>
      <c r="B34" s="101" t="s">
        <v>223</v>
      </c>
      <c r="C34" s="101" t="s">
        <v>46</v>
      </c>
      <c r="D34" s="98" t="s">
        <v>224</v>
      </c>
      <c r="E34" s="98"/>
      <c r="F34" s="98" t="s">
        <v>13</v>
      </c>
      <c r="G34" s="98"/>
      <c r="H34" s="69">
        <v>819551.89</v>
      </c>
      <c r="I34" s="69">
        <v>819551.89</v>
      </c>
      <c r="J34" s="69">
        <v>818551.89</v>
      </c>
      <c r="K34" s="69">
        <v>617755.25</v>
      </c>
      <c r="L34" s="69">
        <v>200796.64</v>
      </c>
      <c r="M34" s="69">
        <v>0</v>
      </c>
      <c r="N34" s="69">
        <v>1000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100">
        <v>0</v>
      </c>
      <c r="U34" s="100"/>
      <c r="V34" s="69">
        <v>0</v>
      </c>
      <c r="W34" s="69">
        <v>0</v>
      </c>
    </row>
    <row r="35" spans="1:23" ht="12.75" customHeight="1">
      <c r="A35" s="101"/>
      <c r="B35" s="101"/>
      <c r="C35" s="101"/>
      <c r="D35" s="98"/>
      <c r="E35" s="98"/>
      <c r="F35" s="98" t="s">
        <v>14</v>
      </c>
      <c r="G35" s="98"/>
      <c r="H35" s="69">
        <v>-517.1</v>
      </c>
      <c r="I35" s="69">
        <v>-517.1</v>
      </c>
      <c r="J35" s="69">
        <v>-517.1</v>
      </c>
      <c r="K35" s="69">
        <v>0</v>
      </c>
      <c r="L35" s="69">
        <v>-517.1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100">
        <v>0</v>
      </c>
      <c r="U35" s="100"/>
      <c r="V35" s="69">
        <v>0</v>
      </c>
      <c r="W35" s="69">
        <v>0</v>
      </c>
    </row>
    <row r="36" spans="1:23" ht="12.75" customHeight="1">
      <c r="A36" s="101"/>
      <c r="B36" s="101"/>
      <c r="C36" s="101"/>
      <c r="D36" s="98"/>
      <c r="E36" s="98"/>
      <c r="F36" s="98" t="s">
        <v>15</v>
      </c>
      <c r="G36" s="98"/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100">
        <v>0</v>
      </c>
      <c r="U36" s="100"/>
      <c r="V36" s="69">
        <v>0</v>
      </c>
      <c r="W36" s="69">
        <v>0</v>
      </c>
    </row>
    <row r="37" spans="1:23" ht="12.75" customHeight="1">
      <c r="A37" s="101"/>
      <c r="B37" s="101"/>
      <c r="C37" s="101"/>
      <c r="D37" s="98"/>
      <c r="E37" s="98"/>
      <c r="F37" s="98" t="s">
        <v>16</v>
      </c>
      <c r="G37" s="98"/>
      <c r="H37" s="69">
        <v>819034.79</v>
      </c>
      <c r="I37" s="69">
        <v>819034.79</v>
      </c>
      <c r="J37" s="69">
        <v>818034.79</v>
      </c>
      <c r="K37" s="69">
        <v>617755.25</v>
      </c>
      <c r="L37" s="69">
        <v>200279.54</v>
      </c>
      <c r="M37" s="69">
        <v>0</v>
      </c>
      <c r="N37" s="69">
        <v>1000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100">
        <v>0</v>
      </c>
      <c r="U37" s="100"/>
      <c r="V37" s="69">
        <v>0</v>
      </c>
      <c r="W37" s="69">
        <v>0</v>
      </c>
    </row>
    <row r="38" spans="1:23" ht="12.75" customHeight="1">
      <c r="A38" s="101" t="s">
        <v>203</v>
      </c>
      <c r="B38" s="101" t="s">
        <v>46</v>
      </c>
      <c r="C38" s="101" t="s">
        <v>46</v>
      </c>
      <c r="D38" s="98" t="s">
        <v>204</v>
      </c>
      <c r="E38" s="98"/>
      <c r="F38" s="98" t="s">
        <v>13</v>
      </c>
      <c r="G38" s="98"/>
      <c r="H38" s="69">
        <v>10714523</v>
      </c>
      <c r="I38" s="69">
        <v>10143494</v>
      </c>
      <c r="J38" s="69">
        <v>9939257</v>
      </c>
      <c r="K38" s="69">
        <v>7746004</v>
      </c>
      <c r="L38" s="69">
        <v>2193253</v>
      </c>
      <c r="M38" s="69">
        <v>0</v>
      </c>
      <c r="N38" s="69">
        <v>204237</v>
      </c>
      <c r="O38" s="69">
        <v>0</v>
      </c>
      <c r="P38" s="69">
        <v>0</v>
      </c>
      <c r="Q38" s="69">
        <v>0</v>
      </c>
      <c r="R38" s="69">
        <v>571029</v>
      </c>
      <c r="S38" s="69">
        <v>571029</v>
      </c>
      <c r="T38" s="100">
        <v>0</v>
      </c>
      <c r="U38" s="100"/>
      <c r="V38" s="69">
        <v>0</v>
      </c>
      <c r="W38" s="69">
        <v>0</v>
      </c>
    </row>
    <row r="39" spans="1:23" ht="12.75" customHeight="1">
      <c r="A39" s="101"/>
      <c r="B39" s="101"/>
      <c r="C39" s="101"/>
      <c r="D39" s="98"/>
      <c r="E39" s="98"/>
      <c r="F39" s="98" t="s">
        <v>14</v>
      </c>
      <c r="G39" s="98"/>
      <c r="H39" s="69">
        <v>-145</v>
      </c>
      <c r="I39" s="69">
        <v>-145</v>
      </c>
      <c r="J39" s="69">
        <v>-145</v>
      </c>
      <c r="K39" s="69">
        <v>0</v>
      </c>
      <c r="L39" s="69">
        <v>-145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100">
        <v>0</v>
      </c>
      <c r="U39" s="100"/>
      <c r="V39" s="69">
        <v>0</v>
      </c>
      <c r="W39" s="69">
        <v>0</v>
      </c>
    </row>
    <row r="40" spans="1:23" ht="12.75" customHeight="1">
      <c r="A40" s="101"/>
      <c r="B40" s="101"/>
      <c r="C40" s="101"/>
      <c r="D40" s="98"/>
      <c r="E40" s="98"/>
      <c r="F40" s="98" t="s">
        <v>15</v>
      </c>
      <c r="G40" s="98"/>
      <c r="H40" s="69">
        <v>145</v>
      </c>
      <c r="I40" s="69">
        <v>145</v>
      </c>
      <c r="J40" s="69">
        <v>145</v>
      </c>
      <c r="K40" s="69">
        <v>0</v>
      </c>
      <c r="L40" s="69">
        <v>145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100">
        <v>0</v>
      </c>
      <c r="U40" s="100"/>
      <c r="V40" s="69">
        <v>0</v>
      </c>
      <c r="W40" s="69">
        <v>0</v>
      </c>
    </row>
    <row r="41" spans="1:23" ht="12.75" customHeight="1">
      <c r="A41" s="101"/>
      <c r="B41" s="101"/>
      <c r="C41" s="101"/>
      <c r="D41" s="98"/>
      <c r="E41" s="98"/>
      <c r="F41" s="98" t="s">
        <v>16</v>
      </c>
      <c r="G41" s="98"/>
      <c r="H41" s="69">
        <v>10714523</v>
      </c>
      <c r="I41" s="69">
        <v>10143494</v>
      </c>
      <c r="J41" s="69">
        <v>9939257</v>
      </c>
      <c r="K41" s="69">
        <v>7746004</v>
      </c>
      <c r="L41" s="69">
        <v>2193253</v>
      </c>
      <c r="M41" s="69">
        <v>0</v>
      </c>
      <c r="N41" s="69">
        <v>204237</v>
      </c>
      <c r="O41" s="69">
        <v>0</v>
      </c>
      <c r="P41" s="69">
        <v>0</v>
      </c>
      <c r="Q41" s="69">
        <v>0</v>
      </c>
      <c r="R41" s="69">
        <v>571029</v>
      </c>
      <c r="S41" s="69">
        <v>571029</v>
      </c>
      <c r="T41" s="100">
        <v>0</v>
      </c>
      <c r="U41" s="100"/>
      <c r="V41" s="69">
        <v>0</v>
      </c>
      <c r="W41" s="69">
        <v>0</v>
      </c>
    </row>
    <row r="42" spans="1:23" ht="12.75" customHeight="1">
      <c r="A42" s="101" t="s">
        <v>46</v>
      </c>
      <c r="B42" s="101" t="s">
        <v>237</v>
      </c>
      <c r="C42" s="101" t="s">
        <v>46</v>
      </c>
      <c r="D42" s="98" t="s">
        <v>238</v>
      </c>
      <c r="E42" s="98"/>
      <c r="F42" s="98" t="s">
        <v>13</v>
      </c>
      <c r="G42" s="98"/>
      <c r="H42" s="69">
        <v>1684965</v>
      </c>
      <c r="I42" s="69">
        <v>1335546</v>
      </c>
      <c r="J42" s="69">
        <v>1314496</v>
      </c>
      <c r="K42" s="69">
        <v>1104935</v>
      </c>
      <c r="L42" s="69">
        <v>209561</v>
      </c>
      <c r="M42" s="69">
        <v>0</v>
      </c>
      <c r="N42" s="69">
        <v>21050</v>
      </c>
      <c r="O42" s="69">
        <v>0</v>
      </c>
      <c r="P42" s="69">
        <v>0</v>
      </c>
      <c r="Q42" s="69">
        <v>0</v>
      </c>
      <c r="R42" s="69">
        <v>349419</v>
      </c>
      <c r="S42" s="69">
        <v>349419</v>
      </c>
      <c r="T42" s="100">
        <v>0</v>
      </c>
      <c r="U42" s="100"/>
      <c r="V42" s="69">
        <v>0</v>
      </c>
      <c r="W42" s="69">
        <v>0</v>
      </c>
    </row>
    <row r="43" spans="1:23" ht="12.75" customHeight="1">
      <c r="A43" s="101"/>
      <c r="B43" s="101"/>
      <c r="C43" s="101"/>
      <c r="D43" s="98"/>
      <c r="E43" s="98"/>
      <c r="F43" s="98" t="s">
        <v>14</v>
      </c>
      <c r="G43" s="98"/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100">
        <v>0</v>
      </c>
      <c r="U43" s="100"/>
      <c r="V43" s="69">
        <v>0</v>
      </c>
      <c r="W43" s="69">
        <v>0</v>
      </c>
    </row>
    <row r="44" spans="1:23" ht="12.75" customHeight="1">
      <c r="A44" s="101"/>
      <c r="B44" s="101"/>
      <c r="C44" s="101"/>
      <c r="D44" s="98"/>
      <c r="E44" s="98"/>
      <c r="F44" s="98" t="s">
        <v>15</v>
      </c>
      <c r="G44" s="98"/>
      <c r="H44" s="69">
        <v>145</v>
      </c>
      <c r="I44" s="69">
        <v>145</v>
      </c>
      <c r="J44" s="69">
        <v>145</v>
      </c>
      <c r="K44" s="69">
        <v>0</v>
      </c>
      <c r="L44" s="69">
        <v>145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100">
        <v>0</v>
      </c>
      <c r="U44" s="100"/>
      <c r="V44" s="69">
        <v>0</v>
      </c>
      <c r="W44" s="69">
        <v>0</v>
      </c>
    </row>
    <row r="45" spans="1:23" ht="12.75" customHeight="1">
      <c r="A45" s="101"/>
      <c r="B45" s="101"/>
      <c r="C45" s="101"/>
      <c r="D45" s="98"/>
      <c r="E45" s="98"/>
      <c r="F45" s="98" t="s">
        <v>16</v>
      </c>
      <c r="G45" s="98"/>
      <c r="H45" s="69">
        <v>1685110</v>
      </c>
      <c r="I45" s="69">
        <v>1335691</v>
      </c>
      <c r="J45" s="69">
        <v>1314641</v>
      </c>
      <c r="K45" s="69">
        <v>1104935</v>
      </c>
      <c r="L45" s="69">
        <v>209706</v>
      </c>
      <c r="M45" s="69">
        <v>0</v>
      </c>
      <c r="N45" s="69">
        <v>21050</v>
      </c>
      <c r="O45" s="69">
        <v>0</v>
      </c>
      <c r="P45" s="69">
        <v>0</v>
      </c>
      <c r="Q45" s="69">
        <v>0</v>
      </c>
      <c r="R45" s="69">
        <v>349419</v>
      </c>
      <c r="S45" s="69">
        <v>349419</v>
      </c>
      <c r="T45" s="100">
        <v>0</v>
      </c>
      <c r="U45" s="100"/>
      <c r="V45" s="69">
        <v>0</v>
      </c>
      <c r="W45" s="69">
        <v>0</v>
      </c>
    </row>
    <row r="46" spans="1:23" ht="12.75" customHeight="1">
      <c r="A46" s="101" t="s">
        <v>46</v>
      </c>
      <c r="B46" s="101" t="s">
        <v>239</v>
      </c>
      <c r="C46" s="101" t="s">
        <v>46</v>
      </c>
      <c r="D46" s="98" t="s">
        <v>240</v>
      </c>
      <c r="E46" s="98"/>
      <c r="F46" s="98" t="s">
        <v>13</v>
      </c>
      <c r="G46" s="98"/>
      <c r="H46" s="69">
        <v>13000</v>
      </c>
      <c r="I46" s="69">
        <v>13000</v>
      </c>
      <c r="J46" s="69">
        <v>13000</v>
      </c>
      <c r="K46" s="69">
        <v>0</v>
      </c>
      <c r="L46" s="69">
        <v>13000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100">
        <v>0</v>
      </c>
      <c r="U46" s="100"/>
      <c r="V46" s="69">
        <v>0</v>
      </c>
      <c r="W46" s="69">
        <v>0</v>
      </c>
    </row>
    <row r="47" spans="1:23" ht="12.75" customHeight="1">
      <c r="A47" s="101"/>
      <c r="B47" s="101"/>
      <c r="C47" s="101"/>
      <c r="D47" s="98"/>
      <c r="E47" s="98"/>
      <c r="F47" s="98" t="s">
        <v>14</v>
      </c>
      <c r="G47" s="98"/>
      <c r="H47" s="69">
        <v>-145</v>
      </c>
      <c r="I47" s="69">
        <v>-145</v>
      </c>
      <c r="J47" s="69">
        <v>-145</v>
      </c>
      <c r="K47" s="69">
        <v>0</v>
      </c>
      <c r="L47" s="69">
        <v>-145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100">
        <v>0</v>
      </c>
      <c r="U47" s="100"/>
      <c r="V47" s="69">
        <v>0</v>
      </c>
      <c r="W47" s="69">
        <v>0</v>
      </c>
    </row>
    <row r="48" spans="1:23" ht="12.75" customHeight="1">
      <c r="A48" s="101"/>
      <c r="B48" s="101"/>
      <c r="C48" s="101"/>
      <c r="D48" s="98"/>
      <c r="E48" s="98"/>
      <c r="F48" s="98" t="s">
        <v>15</v>
      </c>
      <c r="G48" s="98"/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100">
        <v>0</v>
      </c>
      <c r="U48" s="100"/>
      <c r="V48" s="69">
        <v>0</v>
      </c>
      <c r="W48" s="69">
        <v>0</v>
      </c>
    </row>
    <row r="49" spans="1:23" ht="12.75" customHeight="1">
      <c r="A49" s="101"/>
      <c r="B49" s="101"/>
      <c r="C49" s="101"/>
      <c r="D49" s="98"/>
      <c r="E49" s="98"/>
      <c r="F49" s="98" t="s">
        <v>16</v>
      </c>
      <c r="G49" s="98"/>
      <c r="H49" s="69">
        <v>12855</v>
      </c>
      <c r="I49" s="74">
        <v>12855</v>
      </c>
      <c r="J49" s="74">
        <v>12855</v>
      </c>
      <c r="K49" s="69">
        <v>0</v>
      </c>
      <c r="L49" s="69">
        <v>12855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100">
        <v>0</v>
      </c>
      <c r="U49" s="100"/>
      <c r="V49" s="69">
        <v>0</v>
      </c>
      <c r="W49" s="69">
        <v>0</v>
      </c>
    </row>
    <row r="50" spans="1:23" ht="12.75" customHeight="1">
      <c r="A50" s="97" t="s">
        <v>17</v>
      </c>
      <c r="B50" s="97"/>
      <c r="C50" s="97"/>
      <c r="D50" s="97"/>
      <c r="E50" s="97"/>
      <c r="F50" s="98" t="s">
        <v>13</v>
      </c>
      <c r="G50" s="98"/>
      <c r="H50" s="72">
        <v>143587551.65</v>
      </c>
      <c r="I50" s="76">
        <v>114813096.25</v>
      </c>
      <c r="J50" s="76">
        <v>107446636.45</v>
      </c>
      <c r="K50" s="73">
        <v>73224660.79</v>
      </c>
      <c r="L50" s="70">
        <v>34221975.66</v>
      </c>
      <c r="M50" s="70">
        <v>3791161.8</v>
      </c>
      <c r="N50" s="70">
        <v>3040660</v>
      </c>
      <c r="O50" s="70">
        <v>332383</v>
      </c>
      <c r="P50" s="70">
        <v>202255</v>
      </c>
      <c r="Q50" s="70">
        <v>0</v>
      </c>
      <c r="R50" s="70">
        <v>28774455.4</v>
      </c>
      <c r="S50" s="70">
        <v>23774455.4</v>
      </c>
      <c r="T50" s="99">
        <v>3080392</v>
      </c>
      <c r="U50" s="99"/>
      <c r="V50" s="77">
        <v>5000000</v>
      </c>
      <c r="W50" s="69">
        <v>0</v>
      </c>
    </row>
    <row r="51" spans="1:23" ht="12.75" customHeight="1">
      <c r="A51" s="97"/>
      <c r="B51" s="97"/>
      <c r="C51" s="97"/>
      <c r="D51" s="97"/>
      <c r="E51" s="97"/>
      <c r="F51" s="98" t="s">
        <v>14</v>
      </c>
      <c r="G51" s="98"/>
      <c r="H51" s="72">
        <v>-7564.1</v>
      </c>
      <c r="I51" s="75">
        <v>-6062.1</v>
      </c>
      <c r="J51" s="75">
        <v>-6062.1</v>
      </c>
      <c r="K51" s="73">
        <v>-5000</v>
      </c>
      <c r="L51" s="70">
        <v>-1062.1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-1502</v>
      </c>
      <c r="S51" s="70">
        <v>-1502</v>
      </c>
      <c r="T51" s="99">
        <v>0</v>
      </c>
      <c r="U51" s="99"/>
      <c r="V51" s="71">
        <v>0</v>
      </c>
      <c r="W51" s="69">
        <v>0</v>
      </c>
    </row>
    <row r="52" spans="1:23" ht="12.75" customHeight="1">
      <c r="A52" s="97"/>
      <c r="B52" s="97"/>
      <c r="C52" s="97"/>
      <c r="D52" s="97"/>
      <c r="E52" s="97"/>
      <c r="F52" s="98" t="s">
        <v>15</v>
      </c>
      <c r="G52" s="98"/>
      <c r="H52" s="72">
        <v>700942</v>
      </c>
      <c r="I52" s="75">
        <v>700942</v>
      </c>
      <c r="J52" s="75">
        <v>700942</v>
      </c>
      <c r="K52" s="73">
        <v>0</v>
      </c>
      <c r="L52" s="70">
        <v>700942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99">
        <v>0</v>
      </c>
      <c r="U52" s="99"/>
      <c r="V52" s="71">
        <v>0</v>
      </c>
      <c r="W52" s="69">
        <v>0</v>
      </c>
    </row>
    <row r="53" spans="1:23" ht="12.75" customHeight="1">
      <c r="A53" s="97"/>
      <c r="B53" s="97"/>
      <c r="C53" s="97"/>
      <c r="D53" s="97"/>
      <c r="E53" s="97"/>
      <c r="F53" s="98" t="s">
        <v>16</v>
      </c>
      <c r="G53" s="98"/>
      <c r="H53" s="72">
        <v>144280929.55</v>
      </c>
      <c r="I53" s="76">
        <v>115507976.15</v>
      </c>
      <c r="J53" s="76">
        <v>108141516.35</v>
      </c>
      <c r="K53" s="73">
        <v>73219660.79</v>
      </c>
      <c r="L53" s="70">
        <v>34921855.56</v>
      </c>
      <c r="M53" s="70">
        <v>3791161.8</v>
      </c>
      <c r="N53" s="70">
        <v>3040660</v>
      </c>
      <c r="O53" s="70">
        <v>332383</v>
      </c>
      <c r="P53" s="70">
        <v>202255</v>
      </c>
      <c r="Q53" s="70">
        <v>0</v>
      </c>
      <c r="R53" s="70">
        <v>28772953.4</v>
      </c>
      <c r="S53" s="70">
        <v>23772953.4</v>
      </c>
      <c r="T53" s="99">
        <v>3080392</v>
      </c>
      <c r="U53" s="99"/>
      <c r="V53" s="77">
        <v>5000000</v>
      </c>
      <c r="W53" s="69">
        <v>0</v>
      </c>
    </row>
  </sheetData>
  <sheetProtection/>
  <mergeCells count="155">
    <mergeCell ref="T41:U41"/>
    <mergeCell ref="F37:G37"/>
    <mergeCell ref="T37:U37"/>
    <mergeCell ref="F38:G38"/>
    <mergeCell ref="T38:U38"/>
    <mergeCell ref="F39:G39"/>
    <mergeCell ref="T39:U39"/>
    <mergeCell ref="F40:G40"/>
    <mergeCell ref="T40:U40"/>
    <mergeCell ref="F41:G41"/>
    <mergeCell ref="A34:A37"/>
    <mergeCell ref="B34:B37"/>
    <mergeCell ref="C34:C37"/>
    <mergeCell ref="D34:E37"/>
    <mergeCell ref="F34:G34"/>
    <mergeCell ref="A38:A41"/>
    <mergeCell ref="B38:B41"/>
    <mergeCell ref="C38:C41"/>
    <mergeCell ref="D38:E41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B5:B8"/>
    <mergeCell ref="K7:L7"/>
    <mergeCell ref="M7:M8"/>
    <mergeCell ref="D5:G8"/>
    <mergeCell ref="W7:W8"/>
    <mergeCell ref="T8:U8"/>
    <mergeCell ref="J7:J8"/>
    <mergeCell ref="F45:G45"/>
    <mergeCell ref="T45:U45"/>
    <mergeCell ref="F42:G42"/>
    <mergeCell ref="T42:U42"/>
    <mergeCell ref="F43:G43"/>
    <mergeCell ref="T43:U43"/>
    <mergeCell ref="F44:G44"/>
    <mergeCell ref="T44:U44"/>
    <mergeCell ref="B42:B45"/>
    <mergeCell ref="C42:C45"/>
    <mergeCell ref="D42:E45"/>
    <mergeCell ref="A46:A49"/>
    <mergeCell ref="B46:B49"/>
    <mergeCell ref="C46:C49"/>
    <mergeCell ref="D46:E49"/>
    <mergeCell ref="A42:A45"/>
    <mergeCell ref="T51:U51"/>
    <mergeCell ref="F46:G46"/>
    <mergeCell ref="T46:U46"/>
    <mergeCell ref="F47:G47"/>
    <mergeCell ref="T47:U47"/>
    <mergeCell ref="F48:G48"/>
    <mergeCell ref="T48:U48"/>
    <mergeCell ref="A50:E53"/>
    <mergeCell ref="F52:G52"/>
    <mergeCell ref="T52:U52"/>
    <mergeCell ref="F53:G53"/>
    <mergeCell ref="T53:U53"/>
    <mergeCell ref="F49:G49"/>
    <mergeCell ref="T49:U49"/>
    <mergeCell ref="F50:G50"/>
    <mergeCell ref="T50:U50"/>
    <mergeCell ref="F51:G5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3"/>
  <sheetViews>
    <sheetView view="pageLayout" workbookViewId="0" topLeftCell="A1">
      <selection activeCell="R12" sqref="R12"/>
    </sheetView>
  </sheetViews>
  <sheetFormatPr defaultColWidth="9.33203125" defaultRowHeight="12.75"/>
  <cols>
    <col min="1" max="1" width="4.83203125" style="43" customWidth="1"/>
    <col min="2" max="2" width="6.5" style="43" customWidth="1"/>
    <col min="3" max="3" width="7.5" style="43" customWidth="1"/>
    <col min="4" max="4" width="20.83203125" style="43" customWidth="1"/>
    <col min="5" max="5" width="12" style="43" customWidth="1"/>
    <col min="6" max="6" width="12.83203125" style="43" customWidth="1"/>
    <col min="7" max="7" width="11" style="43" customWidth="1"/>
    <col min="8" max="8" width="8.83203125" style="43" customWidth="1"/>
    <col min="9" max="9" width="7" style="43" customWidth="1"/>
    <col min="10" max="10" width="11.5" style="43" customWidth="1"/>
    <col min="11" max="11" width="9.66015625" style="43" customWidth="1"/>
    <col min="12" max="12" width="9.83203125" style="43" customWidth="1"/>
    <col min="13" max="16384" width="9.33203125" style="43" customWidth="1"/>
  </cols>
  <sheetData>
    <row r="1" spans="1:11" ht="18">
      <c r="A1" s="119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2" ht="18">
      <c r="A2" s="61"/>
      <c r="B2" s="61"/>
      <c r="C2" s="61"/>
      <c r="D2" s="61"/>
      <c r="E2" s="61"/>
      <c r="F2" s="61"/>
      <c r="G2" s="61"/>
      <c r="H2" s="61"/>
      <c r="I2" s="61"/>
      <c r="J2" s="61"/>
      <c r="K2" s="120" t="s">
        <v>75</v>
      </c>
      <c r="L2" s="120"/>
    </row>
    <row r="3" spans="1:12" ht="10.5" customHeight="1">
      <c r="A3" s="118" t="s">
        <v>200</v>
      </c>
      <c r="B3" s="118" t="s">
        <v>0</v>
      </c>
      <c r="C3" s="118" t="s">
        <v>199</v>
      </c>
      <c r="D3" s="109" t="s">
        <v>198</v>
      </c>
      <c r="E3" s="109" t="s">
        <v>197</v>
      </c>
      <c r="F3" s="109"/>
      <c r="G3" s="109"/>
      <c r="H3" s="109"/>
      <c r="I3" s="109"/>
      <c r="J3" s="109"/>
      <c r="K3" s="109"/>
      <c r="L3" s="109" t="s">
        <v>196</v>
      </c>
    </row>
    <row r="4" spans="1:12" s="44" customFormat="1" ht="19.5" customHeight="1">
      <c r="A4" s="118"/>
      <c r="B4" s="118"/>
      <c r="C4" s="118"/>
      <c r="D4" s="109"/>
      <c r="E4" s="109" t="s">
        <v>195</v>
      </c>
      <c r="F4" s="109" t="s">
        <v>194</v>
      </c>
      <c r="G4" s="109"/>
      <c r="H4" s="109"/>
      <c r="I4" s="109"/>
      <c r="J4" s="109"/>
      <c r="K4" s="109"/>
      <c r="L4" s="109"/>
    </row>
    <row r="5" spans="1:12" s="44" customFormat="1" ht="19.5" customHeight="1">
      <c r="A5" s="118"/>
      <c r="B5" s="118"/>
      <c r="C5" s="118"/>
      <c r="D5" s="109"/>
      <c r="E5" s="109"/>
      <c r="F5" s="110" t="s">
        <v>193</v>
      </c>
      <c r="G5" s="113" t="s">
        <v>192</v>
      </c>
      <c r="H5" s="116" t="s">
        <v>191</v>
      </c>
      <c r="I5" s="60" t="s">
        <v>7</v>
      </c>
      <c r="J5" s="110" t="s">
        <v>190</v>
      </c>
      <c r="K5" s="116" t="s">
        <v>189</v>
      </c>
      <c r="L5" s="109"/>
    </row>
    <row r="6" spans="1:12" s="44" customFormat="1" ht="19.5" customHeight="1">
      <c r="A6" s="118"/>
      <c r="B6" s="118"/>
      <c r="C6" s="118"/>
      <c r="D6" s="109"/>
      <c r="E6" s="109"/>
      <c r="F6" s="111"/>
      <c r="G6" s="114"/>
      <c r="H6" s="111"/>
      <c r="I6" s="117" t="s">
        <v>188</v>
      </c>
      <c r="J6" s="111"/>
      <c r="K6" s="111"/>
      <c r="L6" s="109"/>
    </row>
    <row r="7" spans="1:12" s="44" customFormat="1" ht="29.25" customHeight="1">
      <c r="A7" s="118"/>
      <c r="B7" s="118"/>
      <c r="C7" s="118"/>
      <c r="D7" s="109"/>
      <c r="E7" s="109"/>
      <c r="F7" s="111"/>
      <c r="G7" s="114"/>
      <c r="H7" s="111"/>
      <c r="I7" s="117"/>
      <c r="J7" s="111"/>
      <c r="K7" s="111"/>
      <c r="L7" s="109"/>
    </row>
    <row r="8" spans="1:12" s="44" customFormat="1" ht="29.25" customHeight="1">
      <c r="A8" s="118"/>
      <c r="B8" s="118"/>
      <c r="C8" s="118"/>
      <c r="D8" s="109"/>
      <c r="E8" s="109"/>
      <c r="F8" s="112"/>
      <c r="G8" s="115"/>
      <c r="H8" s="112"/>
      <c r="I8" s="117"/>
      <c r="J8" s="112"/>
      <c r="K8" s="112"/>
      <c r="L8" s="109"/>
    </row>
    <row r="9" spans="1:12" s="44" customFormat="1" ht="15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</row>
    <row r="10" spans="1:12" ht="71.25" customHeight="1">
      <c r="A10" s="54" t="s">
        <v>187</v>
      </c>
      <c r="B10" s="58" t="s">
        <v>186</v>
      </c>
      <c r="C10" s="58" t="s">
        <v>185</v>
      </c>
      <c r="D10" s="57" t="s">
        <v>184</v>
      </c>
      <c r="E10" s="53">
        <v>32000</v>
      </c>
      <c r="F10" s="52">
        <v>32000</v>
      </c>
      <c r="G10" s="53">
        <v>0</v>
      </c>
      <c r="H10" s="52">
        <v>0</v>
      </c>
      <c r="I10" s="52">
        <v>0</v>
      </c>
      <c r="J10" s="51" t="s">
        <v>91</v>
      </c>
      <c r="K10" s="50">
        <v>0</v>
      </c>
      <c r="L10" s="49" t="s">
        <v>90</v>
      </c>
    </row>
    <row r="11" spans="1:12" ht="53.25" customHeight="1">
      <c r="A11" s="54" t="s">
        <v>183</v>
      </c>
      <c r="B11" s="54">
        <v>600</v>
      </c>
      <c r="C11" s="54">
        <v>60014</v>
      </c>
      <c r="D11" s="51" t="s">
        <v>182</v>
      </c>
      <c r="E11" s="53">
        <v>100000</v>
      </c>
      <c r="F11" s="52">
        <v>100000</v>
      </c>
      <c r="G11" s="53">
        <v>0</v>
      </c>
      <c r="H11" s="52">
        <v>0</v>
      </c>
      <c r="I11" s="52">
        <v>0</v>
      </c>
      <c r="J11" s="51" t="s">
        <v>91</v>
      </c>
      <c r="K11" s="50">
        <v>0</v>
      </c>
      <c r="L11" s="49" t="s">
        <v>139</v>
      </c>
    </row>
    <row r="12" spans="1:12" ht="51" customHeight="1">
      <c r="A12" s="54" t="s">
        <v>181</v>
      </c>
      <c r="B12" s="54">
        <v>600</v>
      </c>
      <c r="C12" s="54">
        <v>60014</v>
      </c>
      <c r="D12" s="51" t="s">
        <v>180</v>
      </c>
      <c r="E12" s="53">
        <v>250000</v>
      </c>
      <c r="F12" s="52">
        <v>250000</v>
      </c>
      <c r="G12" s="53">
        <v>0</v>
      </c>
      <c r="H12" s="52">
        <v>0</v>
      </c>
      <c r="I12" s="52">
        <v>0</v>
      </c>
      <c r="J12" s="51" t="s">
        <v>91</v>
      </c>
      <c r="K12" s="50">
        <v>0</v>
      </c>
      <c r="L12" s="49" t="s">
        <v>139</v>
      </c>
    </row>
    <row r="13" spans="1:12" ht="80.25" customHeight="1">
      <c r="A13" s="54" t="s">
        <v>179</v>
      </c>
      <c r="B13" s="54">
        <v>600</v>
      </c>
      <c r="C13" s="54">
        <v>60014</v>
      </c>
      <c r="D13" s="57" t="s">
        <v>178</v>
      </c>
      <c r="E13" s="53">
        <v>3365377</v>
      </c>
      <c r="F13" s="52">
        <v>2065950</v>
      </c>
      <c r="G13" s="53">
        <v>257308</v>
      </c>
      <c r="H13" s="52">
        <v>0</v>
      </c>
      <c r="I13" s="52">
        <v>0</v>
      </c>
      <c r="J13" s="51" t="s">
        <v>177</v>
      </c>
      <c r="K13" s="50">
        <v>0</v>
      </c>
      <c r="L13" s="49" t="s">
        <v>139</v>
      </c>
    </row>
    <row r="14" spans="1:12" ht="105" customHeight="1">
      <c r="A14" s="54" t="s">
        <v>176</v>
      </c>
      <c r="B14" s="54">
        <v>600</v>
      </c>
      <c r="C14" s="54">
        <v>60014</v>
      </c>
      <c r="D14" s="57" t="s">
        <v>175</v>
      </c>
      <c r="E14" s="53">
        <v>1531003.7</v>
      </c>
      <c r="F14" s="52">
        <v>523615</v>
      </c>
      <c r="G14" s="53">
        <v>287825.7</v>
      </c>
      <c r="H14" s="52">
        <v>0</v>
      </c>
      <c r="I14" s="52">
        <v>0</v>
      </c>
      <c r="J14" s="51" t="s">
        <v>174</v>
      </c>
      <c r="K14" s="50">
        <v>0</v>
      </c>
      <c r="L14" s="49" t="s">
        <v>139</v>
      </c>
    </row>
    <row r="15" spans="1:12" ht="87" customHeight="1">
      <c r="A15" s="54" t="s">
        <v>173</v>
      </c>
      <c r="B15" s="54">
        <v>600</v>
      </c>
      <c r="C15" s="54">
        <v>60014</v>
      </c>
      <c r="D15" s="51" t="s">
        <v>172</v>
      </c>
      <c r="E15" s="53">
        <v>549793</v>
      </c>
      <c r="F15" s="52">
        <v>549793</v>
      </c>
      <c r="G15" s="53">
        <v>0</v>
      </c>
      <c r="H15" s="52">
        <v>0</v>
      </c>
      <c r="I15" s="52">
        <v>0</v>
      </c>
      <c r="J15" s="51" t="s">
        <v>171</v>
      </c>
      <c r="K15" s="50">
        <v>0</v>
      </c>
      <c r="L15" s="49" t="s">
        <v>139</v>
      </c>
    </row>
    <row r="16" spans="1:12" ht="96" customHeight="1">
      <c r="A16" s="54" t="s">
        <v>170</v>
      </c>
      <c r="B16" s="54">
        <v>600</v>
      </c>
      <c r="C16" s="54">
        <v>60014</v>
      </c>
      <c r="D16" s="51" t="s">
        <v>169</v>
      </c>
      <c r="E16" s="53">
        <v>234907</v>
      </c>
      <c r="F16" s="52">
        <v>234907</v>
      </c>
      <c r="G16" s="53">
        <v>0</v>
      </c>
      <c r="H16" s="52">
        <v>0</v>
      </c>
      <c r="I16" s="52">
        <v>0</v>
      </c>
      <c r="J16" s="51" t="s">
        <v>91</v>
      </c>
      <c r="K16" s="50">
        <v>0</v>
      </c>
      <c r="L16" s="49" t="s">
        <v>139</v>
      </c>
    </row>
    <row r="17" spans="1:12" ht="96" customHeight="1">
      <c r="A17" s="54" t="s">
        <v>168</v>
      </c>
      <c r="B17" s="54">
        <v>600</v>
      </c>
      <c r="C17" s="54">
        <v>60014</v>
      </c>
      <c r="D17" s="51" t="s">
        <v>167</v>
      </c>
      <c r="E17" s="53">
        <v>53384</v>
      </c>
      <c r="F17" s="52">
        <v>53384</v>
      </c>
      <c r="G17" s="53">
        <v>0</v>
      </c>
      <c r="H17" s="52">
        <v>0</v>
      </c>
      <c r="I17" s="52">
        <v>0</v>
      </c>
      <c r="J17" s="51" t="s">
        <v>91</v>
      </c>
      <c r="K17" s="50">
        <v>0</v>
      </c>
      <c r="L17" s="49" t="s">
        <v>139</v>
      </c>
    </row>
    <row r="18" spans="1:12" ht="63" customHeight="1">
      <c r="A18" s="54" t="s">
        <v>166</v>
      </c>
      <c r="B18" s="54">
        <v>600</v>
      </c>
      <c r="C18" s="54">
        <v>60014</v>
      </c>
      <c r="D18" s="51" t="s">
        <v>165</v>
      </c>
      <c r="E18" s="53">
        <v>70000</v>
      </c>
      <c r="F18" s="52">
        <v>70000</v>
      </c>
      <c r="G18" s="53">
        <v>0</v>
      </c>
      <c r="H18" s="52">
        <v>0</v>
      </c>
      <c r="I18" s="52">
        <v>0</v>
      </c>
      <c r="J18" s="51" t="s">
        <v>91</v>
      </c>
      <c r="K18" s="50">
        <v>0</v>
      </c>
      <c r="L18" s="49" t="s">
        <v>139</v>
      </c>
    </row>
    <row r="19" spans="1:12" ht="73.5" customHeight="1">
      <c r="A19" s="54" t="s">
        <v>164</v>
      </c>
      <c r="B19" s="54">
        <v>600</v>
      </c>
      <c r="C19" s="54">
        <v>60014</v>
      </c>
      <c r="D19" s="56" t="s">
        <v>163</v>
      </c>
      <c r="E19" s="53">
        <v>12000</v>
      </c>
      <c r="F19" s="52">
        <v>12000</v>
      </c>
      <c r="G19" s="53">
        <v>0</v>
      </c>
      <c r="H19" s="52">
        <v>0</v>
      </c>
      <c r="I19" s="52">
        <v>0</v>
      </c>
      <c r="J19" s="51" t="s">
        <v>91</v>
      </c>
      <c r="K19" s="50">
        <v>0</v>
      </c>
      <c r="L19" s="49" t="s">
        <v>139</v>
      </c>
    </row>
    <row r="20" spans="1:12" ht="63" customHeight="1">
      <c r="A20" s="54" t="s">
        <v>162</v>
      </c>
      <c r="B20" s="54">
        <v>600</v>
      </c>
      <c r="C20" s="54">
        <v>60014</v>
      </c>
      <c r="D20" s="56" t="s">
        <v>161</v>
      </c>
      <c r="E20" s="53">
        <v>12000</v>
      </c>
      <c r="F20" s="52">
        <v>12000</v>
      </c>
      <c r="G20" s="53">
        <v>0</v>
      </c>
      <c r="H20" s="52">
        <v>0</v>
      </c>
      <c r="I20" s="52">
        <v>0</v>
      </c>
      <c r="J20" s="51" t="s">
        <v>91</v>
      </c>
      <c r="K20" s="50">
        <v>0</v>
      </c>
      <c r="L20" s="49" t="s">
        <v>139</v>
      </c>
    </row>
    <row r="21" spans="1:12" ht="63" customHeight="1">
      <c r="A21" s="54" t="s">
        <v>160</v>
      </c>
      <c r="B21" s="54">
        <v>600</v>
      </c>
      <c r="C21" s="54">
        <v>60014</v>
      </c>
      <c r="D21" s="56" t="s">
        <v>159</v>
      </c>
      <c r="E21" s="53">
        <v>12000</v>
      </c>
      <c r="F21" s="52">
        <v>12000</v>
      </c>
      <c r="G21" s="53">
        <v>0</v>
      </c>
      <c r="H21" s="52">
        <v>0</v>
      </c>
      <c r="I21" s="52">
        <v>0</v>
      </c>
      <c r="J21" s="51" t="s">
        <v>91</v>
      </c>
      <c r="K21" s="50">
        <v>0</v>
      </c>
      <c r="L21" s="49" t="s">
        <v>139</v>
      </c>
    </row>
    <row r="22" spans="1:12" ht="63" customHeight="1">
      <c r="A22" s="54" t="s">
        <v>158</v>
      </c>
      <c r="B22" s="54">
        <v>600</v>
      </c>
      <c r="C22" s="54">
        <v>60014</v>
      </c>
      <c r="D22" s="56" t="s">
        <v>157</v>
      </c>
      <c r="E22" s="53">
        <v>12000</v>
      </c>
      <c r="F22" s="52">
        <v>12000</v>
      </c>
      <c r="G22" s="53">
        <v>0</v>
      </c>
      <c r="H22" s="52">
        <v>0</v>
      </c>
      <c r="I22" s="52">
        <v>0</v>
      </c>
      <c r="J22" s="51" t="s">
        <v>91</v>
      </c>
      <c r="K22" s="50">
        <v>0</v>
      </c>
      <c r="L22" s="49" t="s">
        <v>139</v>
      </c>
    </row>
    <row r="23" spans="1:12" ht="63" customHeight="1">
      <c r="A23" s="54" t="s">
        <v>156</v>
      </c>
      <c r="B23" s="54">
        <v>600</v>
      </c>
      <c r="C23" s="54">
        <v>60014</v>
      </c>
      <c r="D23" s="56" t="s">
        <v>155</v>
      </c>
      <c r="E23" s="53">
        <v>12000</v>
      </c>
      <c r="F23" s="52">
        <v>12000</v>
      </c>
      <c r="G23" s="53">
        <v>0</v>
      </c>
      <c r="H23" s="52">
        <v>0</v>
      </c>
      <c r="I23" s="52">
        <v>0</v>
      </c>
      <c r="J23" s="51" t="s">
        <v>91</v>
      </c>
      <c r="K23" s="50">
        <v>0</v>
      </c>
      <c r="L23" s="49" t="s">
        <v>139</v>
      </c>
    </row>
    <row r="24" spans="1:12" ht="63" customHeight="1">
      <c r="A24" s="54" t="s">
        <v>154</v>
      </c>
      <c r="B24" s="54">
        <v>600</v>
      </c>
      <c r="C24" s="54">
        <v>60014</v>
      </c>
      <c r="D24" s="56" t="s">
        <v>153</v>
      </c>
      <c r="E24" s="53">
        <v>12000</v>
      </c>
      <c r="F24" s="52">
        <v>12000</v>
      </c>
      <c r="G24" s="53">
        <v>0</v>
      </c>
      <c r="H24" s="52">
        <v>0</v>
      </c>
      <c r="I24" s="52">
        <v>0</v>
      </c>
      <c r="J24" s="51" t="s">
        <v>91</v>
      </c>
      <c r="K24" s="50">
        <v>0</v>
      </c>
      <c r="L24" s="49" t="s">
        <v>139</v>
      </c>
    </row>
    <row r="25" spans="1:12" ht="63" customHeight="1">
      <c r="A25" s="54" t="s">
        <v>152</v>
      </c>
      <c r="B25" s="54">
        <v>600</v>
      </c>
      <c r="C25" s="54">
        <v>60014</v>
      </c>
      <c r="D25" s="56" t="s">
        <v>151</v>
      </c>
      <c r="E25" s="53">
        <v>12000</v>
      </c>
      <c r="F25" s="52">
        <v>12000</v>
      </c>
      <c r="G25" s="53">
        <v>0</v>
      </c>
      <c r="H25" s="52">
        <v>0</v>
      </c>
      <c r="I25" s="52">
        <v>0</v>
      </c>
      <c r="J25" s="51" t="s">
        <v>91</v>
      </c>
      <c r="K25" s="50">
        <v>0</v>
      </c>
      <c r="L25" s="49" t="s">
        <v>139</v>
      </c>
    </row>
    <row r="26" spans="1:12" ht="63" customHeight="1">
      <c r="A26" s="54" t="s">
        <v>150</v>
      </c>
      <c r="B26" s="54">
        <v>600</v>
      </c>
      <c r="C26" s="54">
        <v>60014</v>
      </c>
      <c r="D26" s="56" t="s">
        <v>149</v>
      </c>
      <c r="E26" s="53">
        <v>12000</v>
      </c>
      <c r="F26" s="52">
        <v>12000</v>
      </c>
      <c r="G26" s="53">
        <v>0</v>
      </c>
      <c r="H26" s="52">
        <v>0</v>
      </c>
      <c r="I26" s="52">
        <v>0</v>
      </c>
      <c r="J26" s="51" t="s">
        <v>91</v>
      </c>
      <c r="K26" s="50">
        <v>0</v>
      </c>
      <c r="L26" s="49" t="s">
        <v>139</v>
      </c>
    </row>
    <row r="27" spans="1:12" ht="69.75" customHeight="1">
      <c r="A27" s="54" t="s">
        <v>148</v>
      </c>
      <c r="B27" s="54">
        <v>600</v>
      </c>
      <c r="C27" s="54">
        <v>60014</v>
      </c>
      <c r="D27" s="56" t="s">
        <v>147</v>
      </c>
      <c r="E27" s="53">
        <v>12000</v>
      </c>
      <c r="F27" s="52">
        <v>12000</v>
      </c>
      <c r="G27" s="53">
        <v>0</v>
      </c>
      <c r="H27" s="52">
        <v>0</v>
      </c>
      <c r="I27" s="52">
        <v>0</v>
      </c>
      <c r="J27" s="51" t="s">
        <v>91</v>
      </c>
      <c r="K27" s="50">
        <v>0</v>
      </c>
      <c r="L27" s="49" t="s">
        <v>139</v>
      </c>
    </row>
    <row r="28" spans="1:12" ht="72.75" customHeight="1">
      <c r="A28" s="54" t="s">
        <v>146</v>
      </c>
      <c r="B28" s="54">
        <v>600</v>
      </c>
      <c r="C28" s="54">
        <v>60014</v>
      </c>
      <c r="D28" s="56" t="s">
        <v>145</v>
      </c>
      <c r="E28" s="53">
        <v>12000</v>
      </c>
      <c r="F28" s="52">
        <v>12000</v>
      </c>
      <c r="G28" s="53">
        <v>0</v>
      </c>
      <c r="H28" s="52">
        <v>0</v>
      </c>
      <c r="I28" s="52">
        <v>0</v>
      </c>
      <c r="J28" s="51" t="s">
        <v>91</v>
      </c>
      <c r="K28" s="50">
        <v>0</v>
      </c>
      <c r="L28" s="49" t="s">
        <v>139</v>
      </c>
    </row>
    <row r="29" spans="1:12" ht="66.75" customHeight="1">
      <c r="A29" s="54" t="s">
        <v>144</v>
      </c>
      <c r="B29" s="54">
        <v>600</v>
      </c>
      <c r="C29" s="54">
        <v>60014</v>
      </c>
      <c r="D29" s="55" t="s">
        <v>143</v>
      </c>
      <c r="E29" s="53">
        <v>12000</v>
      </c>
      <c r="F29" s="52">
        <v>12000</v>
      </c>
      <c r="G29" s="53">
        <v>0</v>
      </c>
      <c r="H29" s="52">
        <v>0</v>
      </c>
      <c r="I29" s="52">
        <v>0</v>
      </c>
      <c r="J29" s="51" t="s">
        <v>91</v>
      </c>
      <c r="K29" s="50">
        <v>0</v>
      </c>
      <c r="L29" s="49" t="s">
        <v>139</v>
      </c>
    </row>
    <row r="30" spans="1:12" ht="72.75" customHeight="1">
      <c r="A30" s="54" t="s">
        <v>142</v>
      </c>
      <c r="B30" s="54">
        <v>600</v>
      </c>
      <c r="C30" s="54">
        <v>60014</v>
      </c>
      <c r="D30" s="55" t="s">
        <v>141</v>
      </c>
      <c r="E30" s="53">
        <v>12000</v>
      </c>
      <c r="F30" s="52">
        <v>12000</v>
      </c>
      <c r="G30" s="53">
        <v>0</v>
      </c>
      <c r="H30" s="52">
        <v>0</v>
      </c>
      <c r="I30" s="52">
        <v>0</v>
      </c>
      <c r="J30" s="51" t="s">
        <v>91</v>
      </c>
      <c r="K30" s="50">
        <v>0</v>
      </c>
      <c r="L30" s="49" t="s">
        <v>139</v>
      </c>
    </row>
    <row r="31" spans="1:12" ht="84.75" customHeight="1">
      <c r="A31" s="54" t="s">
        <v>140</v>
      </c>
      <c r="B31" s="54">
        <v>700</v>
      </c>
      <c r="C31" s="54">
        <v>70005</v>
      </c>
      <c r="D31" s="51" t="s">
        <v>137</v>
      </c>
      <c r="E31" s="53">
        <v>3600</v>
      </c>
      <c r="F31" s="52">
        <v>3600</v>
      </c>
      <c r="G31" s="53">
        <v>0</v>
      </c>
      <c r="H31" s="52">
        <v>0</v>
      </c>
      <c r="I31" s="52">
        <v>0</v>
      </c>
      <c r="J31" s="51" t="s">
        <v>111</v>
      </c>
      <c r="K31" s="50">
        <v>0</v>
      </c>
      <c r="L31" s="49" t="s">
        <v>90</v>
      </c>
    </row>
    <row r="32" spans="1:12" ht="60.75" customHeight="1">
      <c r="A32" s="54" t="s">
        <v>138</v>
      </c>
      <c r="B32" s="54">
        <v>700</v>
      </c>
      <c r="C32" s="54">
        <v>70005</v>
      </c>
      <c r="D32" s="51" t="s">
        <v>135</v>
      </c>
      <c r="E32" s="53">
        <v>5100</v>
      </c>
      <c r="F32" s="52">
        <v>5100</v>
      </c>
      <c r="G32" s="53">
        <v>0</v>
      </c>
      <c r="H32" s="52">
        <v>0</v>
      </c>
      <c r="I32" s="52">
        <v>0</v>
      </c>
      <c r="J32" s="51" t="s">
        <v>111</v>
      </c>
      <c r="K32" s="50">
        <v>0</v>
      </c>
      <c r="L32" s="49" t="s">
        <v>90</v>
      </c>
    </row>
    <row r="33" spans="1:12" ht="60.75" customHeight="1">
      <c r="A33" s="54" t="s">
        <v>136</v>
      </c>
      <c r="B33" s="54">
        <v>710</v>
      </c>
      <c r="C33" s="54">
        <v>71012</v>
      </c>
      <c r="D33" s="51" t="s">
        <v>133</v>
      </c>
      <c r="E33" s="53">
        <v>50000</v>
      </c>
      <c r="F33" s="52">
        <v>50000</v>
      </c>
      <c r="G33" s="53">
        <v>0</v>
      </c>
      <c r="H33" s="52">
        <v>0</v>
      </c>
      <c r="I33" s="52">
        <v>0</v>
      </c>
      <c r="J33" s="51" t="s">
        <v>111</v>
      </c>
      <c r="K33" s="50">
        <v>0</v>
      </c>
      <c r="L33" s="49" t="s">
        <v>90</v>
      </c>
    </row>
    <row r="34" spans="1:12" ht="53.25" customHeight="1">
      <c r="A34" s="54" t="s">
        <v>134</v>
      </c>
      <c r="B34" s="54">
        <v>750</v>
      </c>
      <c r="C34" s="54">
        <v>75020</v>
      </c>
      <c r="D34" s="51" t="s">
        <v>131</v>
      </c>
      <c r="E34" s="53">
        <f>F34</f>
        <v>30000</v>
      </c>
      <c r="F34" s="52">
        <v>30000</v>
      </c>
      <c r="G34" s="53">
        <v>0</v>
      </c>
      <c r="H34" s="52">
        <v>0</v>
      </c>
      <c r="I34" s="52">
        <v>0</v>
      </c>
      <c r="J34" s="51" t="s">
        <v>111</v>
      </c>
      <c r="K34" s="50">
        <v>0</v>
      </c>
      <c r="L34" s="49" t="s">
        <v>90</v>
      </c>
    </row>
    <row r="35" spans="1:12" ht="52.5" customHeight="1">
      <c r="A35" s="54" t="s">
        <v>132</v>
      </c>
      <c r="B35" s="54">
        <v>801</v>
      </c>
      <c r="C35" s="54">
        <v>80115</v>
      </c>
      <c r="D35" s="51" t="s">
        <v>129</v>
      </c>
      <c r="E35" s="53">
        <f>F35</f>
        <v>39360</v>
      </c>
      <c r="F35" s="52">
        <v>39360</v>
      </c>
      <c r="G35" s="53">
        <v>0</v>
      </c>
      <c r="H35" s="52">
        <v>0</v>
      </c>
      <c r="I35" s="52">
        <v>0</v>
      </c>
      <c r="J35" s="51" t="s">
        <v>111</v>
      </c>
      <c r="K35" s="50">
        <v>0</v>
      </c>
      <c r="L35" s="49" t="s">
        <v>128</v>
      </c>
    </row>
    <row r="36" spans="1:12" ht="52.5" customHeight="1">
      <c r="A36" s="54" t="s">
        <v>130</v>
      </c>
      <c r="B36" s="54">
        <v>801</v>
      </c>
      <c r="C36" s="54">
        <v>80195</v>
      </c>
      <c r="D36" s="51" t="s">
        <v>126</v>
      </c>
      <c r="E36" s="53">
        <v>609136</v>
      </c>
      <c r="F36" s="52">
        <v>459136</v>
      </c>
      <c r="G36" s="53">
        <v>0</v>
      </c>
      <c r="H36" s="52">
        <v>0</v>
      </c>
      <c r="I36" s="52">
        <v>0</v>
      </c>
      <c r="J36" s="51" t="s">
        <v>125</v>
      </c>
      <c r="K36" s="50">
        <v>0</v>
      </c>
      <c r="L36" s="49" t="s">
        <v>114</v>
      </c>
    </row>
    <row r="37" spans="1:12" ht="69" customHeight="1">
      <c r="A37" s="54" t="s">
        <v>127</v>
      </c>
      <c r="B37" s="54">
        <v>801</v>
      </c>
      <c r="C37" s="54">
        <v>80120</v>
      </c>
      <c r="D37" s="51" t="s">
        <v>123</v>
      </c>
      <c r="E37" s="53">
        <v>479581</v>
      </c>
      <c r="F37" s="52">
        <v>479581</v>
      </c>
      <c r="G37" s="53">
        <v>0</v>
      </c>
      <c r="H37" s="52">
        <v>0</v>
      </c>
      <c r="I37" s="52">
        <v>0</v>
      </c>
      <c r="J37" s="51" t="s">
        <v>111</v>
      </c>
      <c r="K37" s="50">
        <v>0</v>
      </c>
      <c r="L37" s="49" t="s">
        <v>90</v>
      </c>
    </row>
    <row r="38" spans="1:12" ht="39">
      <c r="A38" s="54" t="s">
        <v>124</v>
      </c>
      <c r="B38" s="54">
        <v>801</v>
      </c>
      <c r="C38" s="54">
        <v>80120</v>
      </c>
      <c r="D38" s="51" t="s">
        <v>121</v>
      </c>
      <c r="E38" s="53">
        <v>203773</v>
      </c>
      <c r="F38" s="52">
        <v>93898</v>
      </c>
      <c r="G38" s="53">
        <v>0</v>
      </c>
      <c r="H38" s="52">
        <v>0</v>
      </c>
      <c r="I38" s="52">
        <v>0</v>
      </c>
      <c r="J38" s="51" t="s">
        <v>120</v>
      </c>
      <c r="K38" s="50">
        <v>0</v>
      </c>
      <c r="L38" s="49" t="s">
        <v>90</v>
      </c>
    </row>
    <row r="39" spans="1:12" ht="40.5" customHeight="1">
      <c r="A39" s="54" t="s">
        <v>122</v>
      </c>
      <c r="B39" s="54">
        <v>801</v>
      </c>
      <c r="C39" s="54">
        <v>80195</v>
      </c>
      <c r="D39" s="51" t="s">
        <v>118</v>
      </c>
      <c r="E39" s="53">
        <v>155000</v>
      </c>
      <c r="F39" s="52">
        <v>32550</v>
      </c>
      <c r="G39" s="53">
        <v>0</v>
      </c>
      <c r="H39" s="52">
        <v>0</v>
      </c>
      <c r="I39" s="52">
        <v>0</v>
      </c>
      <c r="J39" s="51" t="s">
        <v>117</v>
      </c>
      <c r="K39" s="50">
        <v>0</v>
      </c>
      <c r="L39" s="49" t="s">
        <v>90</v>
      </c>
    </row>
    <row r="40" spans="1:12" ht="40.5" customHeight="1">
      <c r="A40" s="54" t="s">
        <v>119</v>
      </c>
      <c r="B40" s="54">
        <v>801</v>
      </c>
      <c r="C40" s="54">
        <v>80195</v>
      </c>
      <c r="D40" s="51" t="s">
        <v>115</v>
      </c>
      <c r="E40" s="53">
        <v>33000</v>
      </c>
      <c r="F40" s="52">
        <v>33000</v>
      </c>
      <c r="G40" s="53"/>
      <c r="H40" s="52"/>
      <c r="I40" s="52"/>
      <c r="J40" s="51" t="s">
        <v>111</v>
      </c>
      <c r="K40" s="50"/>
      <c r="L40" s="49" t="s">
        <v>114</v>
      </c>
    </row>
    <row r="41" spans="1:12" ht="40.5" customHeight="1">
      <c r="A41" s="54" t="s">
        <v>116</v>
      </c>
      <c r="B41" s="54">
        <v>851</v>
      </c>
      <c r="C41" s="54">
        <v>85195</v>
      </c>
      <c r="D41" s="51" t="s">
        <v>112</v>
      </c>
      <c r="E41" s="53">
        <v>5000000</v>
      </c>
      <c r="F41" s="52">
        <v>5000000</v>
      </c>
      <c r="G41" s="53"/>
      <c r="H41" s="52"/>
      <c r="I41" s="52"/>
      <c r="J41" s="51" t="s">
        <v>111</v>
      </c>
      <c r="K41" s="50"/>
      <c r="L41" s="49" t="s">
        <v>90</v>
      </c>
    </row>
    <row r="42" spans="1:12" ht="40.5" customHeight="1">
      <c r="A42" s="54" t="s">
        <v>113</v>
      </c>
      <c r="B42" s="54">
        <v>852</v>
      </c>
      <c r="C42" s="54">
        <v>85202</v>
      </c>
      <c r="D42" s="51" t="s">
        <v>108</v>
      </c>
      <c r="E42" s="53">
        <v>33498</v>
      </c>
      <c r="F42" s="52">
        <v>33498</v>
      </c>
      <c r="G42" s="53">
        <v>0</v>
      </c>
      <c r="H42" s="52">
        <v>0</v>
      </c>
      <c r="I42" s="52">
        <v>0</v>
      </c>
      <c r="J42" s="51" t="s">
        <v>105</v>
      </c>
      <c r="K42" s="52">
        <v>0</v>
      </c>
      <c r="L42" s="49" t="s">
        <v>101</v>
      </c>
    </row>
    <row r="43" spans="1:12" ht="54.75" customHeight="1">
      <c r="A43" s="54" t="s">
        <v>110</v>
      </c>
      <c r="B43" s="54">
        <v>852</v>
      </c>
      <c r="C43" s="54">
        <v>85202</v>
      </c>
      <c r="D43" s="51" t="s">
        <v>106</v>
      </c>
      <c r="E43" s="53">
        <v>100000</v>
      </c>
      <c r="F43" s="52">
        <v>100000</v>
      </c>
      <c r="G43" s="53">
        <v>0</v>
      </c>
      <c r="H43" s="52">
        <v>0</v>
      </c>
      <c r="I43" s="52">
        <v>0</v>
      </c>
      <c r="J43" s="51" t="s">
        <v>105</v>
      </c>
      <c r="K43" s="52">
        <v>0</v>
      </c>
      <c r="L43" s="49" t="s">
        <v>104</v>
      </c>
    </row>
    <row r="44" spans="1:12" ht="39.75" customHeight="1">
      <c r="A44" s="54" t="s">
        <v>109</v>
      </c>
      <c r="B44" s="54">
        <v>853</v>
      </c>
      <c r="C44" s="54">
        <v>85311</v>
      </c>
      <c r="D44" s="51" t="s">
        <v>102</v>
      </c>
      <c r="E44" s="53">
        <v>84100</v>
      </c>
      <c r="F44" s="52">
        <v>84100</v>
      </c>
      <c r="G44" s="53">
        <v>0</v>
      </c>
      <c r="H44" s="52">
        <v>0</v>
      </c>
      <c r="I44" s="52">
        <v>0</v>
      </c>
      <c r="J44" s="51" t="s">
        <v>91</v>
      </c>
      <c r="K44" s="50">
        <v>0</v>
      </c>
      <c r="L44" s="49" t="s">
        <v>101</v>
      </c>
    </row>
    <row r="45" spans="1:12" ht="55.5" customHeight="1">
      <c r="A45" s="54" t="s">
        <v>107</v>
      </c>
      <c r="B45" s="54">
        <v>853</v>
      </c>
      <c r="C45" s="54">
        <v>85333</v>
      </c>
      <c r="D45" s="51" t="s">
        <v>99</v>
      </c>
      <c r="E45" s="53">
        <v>80000</v>
      </c>
      <c r="F45" s="52">
        <v>80000</v>
      </c>
      <c r="G45" s="53">
        <v>0</v>
      </c>
      <c r="H45" s="52">
        <v>0</v>
      </c>
      <c r="I45" s="52">
        <v>0</v>
      </c>
      <c r="J45" s="51" t="s">
        <v>91</v>
      </c>
      <c r="K45" s="50">
        <v>0</v>
      </c>
      <c r="L45" s="49" t="s">
        <v>98</v>
      </c>
    </row>
    <row r="46" spans="1:12" ht="68.25">
      <c r="A46" s="54" t="s">
        <v>103</v>
      </c>
      <c r="B46" s="54">
        <v>853</v>
      </c>
      <c r="C46" s="54">
        <v>85395</v>
      </c>
      <c r="D46" s="51" t="s">
        <v>96</v>
      </c>
      <c r="E46" s="53">
        <v>50000</v>
      </c>
      <c r="F46" s="52">
        <v>50000</v>
      </c>
      <c r="G46" s="53">
        <v>0</v>
      </c>
      <c r="H46" s="52">
        <v>0</v>
      </c>
      <c r="I46" s="52">
        <v>0</v>
      </c>
      <c r="J46" s="51" t="s">
        <v>91</v>
      </c>
      <c r="K46" s="50">
        <v>0</v>
      </c>
      <c r="L46" s="49" t="s">
        <v>90</v>
      </c>
    </row>
    <row r="47" spans="1:12" ht="48.75">
      <c r="A47" s="54" t="s">
        <v>100</v>
      </c>
      <c r="B47" s="54">
        <v>854</v>
      </c>
      <c r="C47" s="54">
        <v>85403</v>
      </c>
      <c r="D47" s="51" t="s">
        <v>95</v>
      </c>
      <c r="E47" s="53">
        <v>221610</v>
      </c>
      <c r="F47" s="52">
        <v>101610</v>
      </c>
      <c r="G47" s="53">
        <v>0</v>
      </c>
      <c r="H47" s="52">
        <v>0</v>
      </c>
      <c r="I47" s="52">
        <v>0</v>
      </c>
      <c r="J47" s="51" t="s">
        <v>94</v>
      </c>
      <c r="K47" s="52">
        <v>0</v>
      </c>
      <c r="L47" s="49" t="s">
        <v>93</v>
      </c>
    </row>
    <row r="48" spans="1:12" ht="87.75">
      <c r="A48" s="54" t="s">
        <v>97</v>
      </c>
      <c r="B48" s="54">
        <v>900</v>
      </c>
      <c r="C48" s="54">
        <v>90019</v>
      </c>
      <c r="D48" s="51" t="s">
        <v>92</v>
      </c>
      <c r="E48" s="53">
        <v>100000</v>
      </c>
      <c r="F48" s="52">
        <v>100000</v>
      </c>
      <c r="G48" s="53">
        <v>0</v>
      </c>
      <c r="H48" s="52">
        <v>0</v>
      </c>
      <c r="I48" s="52">
        <v>0</v>
      </c>
      <c r="J48" s="51" t="s">
        <v>91</v>
      </c>
      <c r="K48" s="50">
        <v>0</v>
      </c>
      <c r="L48" s="49" t="s">
        <v>90</v>
      </c>
    </row>
    <row r="49" spans="1:12" ht="54.75" customHeight="1">
      <c r="A49" s="106" t="s">
        <v>89</v>
      </c>
      <c r="B49" s="107"/>
      <c r="C49" s="107"/>
      <c r="D49" s="108"/>
      <c r="E49" s="47">
        <f>SUM(E10:E48)</f>
        <v>13608222.7</v>
      </c>
      <c r="F49" s="47">
        <f>SUM(F10:F48)</f>
        <v>10799082</v>
      </c>
      <c r="G49" s="47">
        <f>SUM(G10:G48)</f>
        <v>545133.7</v>
      </c>
      <c r="H49" s="47">
        <f>SUM(H10:H48)</f>
        <v>0</v>
      </c>
      <c r="I49" s="47">
        <f>SUM(I10:I48)</f>
        <v>0</v>
      </c>
      <c r="J49" s="48">
        <v>2264007</v>
      </c>
      <c r="K49" s="47">
        <f>SUM(K10:K48)</f>
        <v>0</v>
      </c>
      <c r="L49" s="46" t="s">
        <v>88</v>
      </c>
    </row>
    <row r="50" spans="1:12" ht="37.5" customHeight="1">
      <c r="A50" s="44" t="s">
        <v>87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6.5" customHeight="1">
      <c r="A51" s="44" t="s">
        <v>86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 t="s">
        <v>85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 t="s">
        <v>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 t="s">
        <v>83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 t="s">
        <v>84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 t="s">
        <v>83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2.75">
      <c r="A60" s="44"/>
      <c r="B60" s="44"/>
      <c r="C60" s="44"/>
      <c r="D60" s="44"/>
      <c r="E60" s="45"/>
      <c r="F60" s="44"/>
      <c r="G60" s="44"/>
      <c r="H60" s="44"/>
      <c r="I60" s="44"/>
      <c r="J60" s="44"/>
      <c r="K60" s="44"/>
      <c r="L60" s="44"/>
    </row>
    <row r="61" spans="1:12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1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9" ht="12.75">
      <c r="A63" s="44"/>
      <c r="B63" s="44"/>
      <c r="C63" s="44"/>
      <c r="D63" s="44"/>
      <c r="E63" s="44"/>
      <c r="F63" s="44"/>
      <c r="G63" s="44"/>
      <c r="H63" s="44"/>
      <c r="I63" s="44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9:D49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Zarządu Powiatu w Opatowie nr 204.110.2022
z dnia 17 listopada 2022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Q5" sqref="Q5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4.5" style="12" customWidth="1"/>
    <col min="9" max="9" width="10.66015625" style="12" customWidth="1"/>
    <col min="10" max="10" width="12.6601562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27" customHeight="1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9"/>
    </row>
    <row r="2" spans="1:7" ht="18.75">
      <c r="A2" s="11"/>
      <c r="B2" s="11"/>
      <c r="C2" s="11"/>
      <c r="D2" s="11"/>
      <c r="E2" s="11"/>
      <c r="F2" s="11"/>
      <c r="G2" s="11"/>
    </row>
    <row r="3" spans="1:16" ht="18.75" customHeight="1">
      <c r="A3" s="13"/>
      <c r="B3" s="13"/>
      <c r="C3" s="13"/>
      <c r="D3" s="13"/>
      <c r="E3" s="13"/>
      <c r="F3" s="13"/>
      <c r="K3" s="12"/>
      <c r="P3" s="14" t="s">
        <v>60</v>
      </c>
    </row>
    <row r="4" spans="1:16" ht="12.75">
      <c r="A4" s="123" t="s">
        <v>0</v>
      </c>
      <c r="B4" s="123" t="s">
        <v>1</v>
      </c>
      <c r="C4" s="123" t="s">
        <v>47</v>
      </c>
      <c r="D4" s="123" t="s">
        <v>59</v>
      </c>
      <c r="E4" s="126" t="s">
        <v>61</v>
      </c>
      <c r="F4" s="129" t="s">
        <v>4</v>
      </c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6" ht="12.75">
      <c r="A5" s="124"/>
      <c r="B5" s="124"/>
      <c r="C5" s="124"/>
      <c r="D5" s="124"/>
      <c r="E5" s="127"/>
      <c r="F5" s="126" t="s">
        <v>29</v>
      </c>
      <c r="G5" s="132" t="s">
        <v>4</v>
      </c>
      <c r="H5" s="132"/>
      <c r="I5" s="132"/>
      <c r="J5" s="132"/>
      <c r="K5" s="132"/>
      <c r="L5" s="126" t="s">
        <v>58</v>
      </c>
      <c r="M5" s="133" t="s">
        <v>4</v>
      </c>
      <c r="N5" s="134"/>
      <c r="O5" s="134"/>
      <c r="P5" s="135"/>
    </row>
    <row r="6" spans="1:16" ht="25.5" customHeight="1">
      <c r="A6" s="124"/>
      <c r="B6" s="124"/>
      <c r="C6" s="124"/>
      <c r="D6" s="124"/>
      <c r="E6" s="127"/>
      <c r="F6" s="127"/>
      <c r="G6" s="129" t="s">
        <v>57</v>
      </c>
      <c r="H6" s="131"/>
      <c r="I6" s="126" t="s">
        <v>56</v>
      </c>
      <c r="J6" s="126" t="s">
        <v>55</v>
      </c>
      <c r="K6" s="126" t="s">
        <v>54</v>
      </c>
      <c r="L6" s="127"/>
      <c r="M6" s="129" t="s">
        <v>6</v>
      </c>
      <c r="N6" s="41" t="s">
        <v>7</v>
      </c>
      <c r="O6" s="132" t="s">
        <v>33</v>
      </c>
      <c r="P6" s="132" t="s">
        <v>53</v>
      </c>
    </row>
    <row r="7" spans="1:16" ht="72">
      <c r="A7" s="125"/>
      <c r="B7" s="125"/>
      <c r="C7" s="125"/>
      <c r="D7" s="125"/>
      <c r="E7" s="128"/>
      <c r="F7" s="128"/>
      <c r="G7" s="40" t="s">
        <v>11</v>
      </c>
      <c r="H7" s="40" t="s">
        <v>52</v>
      </c>
      <c r="I7" s="128"/>
      <c r="J7" s="128"/>
      <c r="K7" s="128"/>
      <c r="L7" s="128"/>
      <c r="M7" s="132"/>
      <c r="N7" s="42" t="s">
        <v>10</v>
      </c>
      <c r="O7" s="132"/>
      <c r="P7" s="132"/>
    </row>
    <row r="8" spans="1:16" ht="10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ht="12.75">
      <c r="A9" s="16" t="s">
        <v>51</v>
      </c>
      <c r="B9" s="17"/>
      <c r="C9" s="18"/>
      <c r="D9" s="19">
        <f>SUM(D10:D10)</f>
        <v>5000</v>
      </c>
      <c r="E9" s="19">
        <f>SUM(E10:E10)</f>
        <v>5000</v>
      </c>
      <c r="F9" s="19">
        <f>SUM(F10:F10)</f>
        <v>5000</v>
      </c>
      <c r="G9" s="19">
        <f>SUM(G10:G10)</f>
        <v>0</v>
      </c>
      <c r="H9" s="19">
        <f>SUM(H10:H10)</f>
        <v>5000</v>
      </c>
      <c r="I9" s="19">
        <v>0</v>
      </c>
      <c r="J9" s="19">
        <v>0</v>
      </c>
      <c r="K9" s="19">
        <v>0</v>
      </c>
      <c r="L9" s="19">
        <f>SUM(L10:L10)</f>
        <v>0</v>
      </c>
      <c r="M9" s="19">
        <f>SUM(M10:M10)</f>
        <v>0</v>
      </c>
      <c r="N9" s="19">
        <f>SUM(N10:N10)</f>
        <v>0</v>
      </c>
      <c r="O9" s="19">
        <v>0</v>
      </c>
      <c r="P9" s="19">
        <v>0</v>
      </c>
    </row>
    <row r="10" spans="1:16" ht="12.75">
      <c r="A10" s="20" t="s">
        <v>51</v>
      </c>
      <c r="B10" s="21" t="s">
        <v>50</v>
      </c>
      <c r="C10" s="22">
        <v>2110</v>
      </c>
      <c r="D10" s="23">
        <v>5000</v>
      </c>
      <c r="E10" s="23">
        <f>F10+L10</f>
        <v>5000</v>
      </c>
      <c r="F10" s="23">
        <f>H10</f>
        <v>5000</v>
      </c>
      <c r="G10" s="24">
        <v>0</v>
      </c>
      <c r="H10" s="24">
        <v>5000</v>
      </c>
      <c r="I10" s="24">
        <v>0</v>
      </c>
      <c r="J10" s="24">
        <v>0</v>
      </c>
      <c r="K10" s="24">
        <f>-T10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12.75">
      <c r="A11" s="25">
        <v>600</v>
      </c>
      <c r="B11" s="26"/>
      <c r="C11" s="18"/>
      <c r="D11" s="19">
        <f aca="true" t="shared" si="0" ref="D11:N11">SUM(D12:D12)</f>
        <v>1942</v>
      </c>
      <c r="E11" s="19">
        <f t="shared" si="0"/>
        <v>1942</v>
      </c>
      <c r="F11" s="19">
        <f t="shared" si="0"/>
        <v>1942</v>
      </c>
      <c r="G11" s="19">
        <f t="shared" si="0"/>
        <v>1942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>O13+O15</f>
        <v>0</v>
      </c>
      <c r="P11" s="19">
        <f>P13+P15</f>
        <v>0</v>
      </c>
    </row>
    <row r="12" spans="1:16" ht="12.75">
      <c r="A12" s="27">
        <v>600</v>
      </c>
      <c r="B12" s="28">
        <v>60095</v>
      </c>
      <c r="C12" s="22">
        <v>2110</v>
      </c>
      <c r="D12" s="23">
        <v>1942</v>
      </c>
      <c r="E12" s="23">
        <f>SUM(F12)</f>
        <v>1942</v>
      </c>
      <c r="F12" s="23">
        <f>SUM(G12:H12)</f>
        <v>1942</v>
      </c>
      <c r="G12" s="24">
        <v>1942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f>SUM(O12+Q12+R12)</f>
        <v>0</v>
      </c>
      <c r="O12" s="24">
        <v>0</v>
      </c>
      <c r="P12" s="24">
        <v>0</v>
      </c>
    </row>
    <row r="13" spans="1:16" ht="12.75">
      <c r="A13" s="16" t="s">
        <v>49</v>
      </c>
      <c r="B13" s="37"/>
      <c r="C13" s="18"/>
      <c r="D13" s="19">
        <f aca="true" t="shared" si="1" ref="D13:M13">SUM(D14)</f>
        <v>108836</v>
      </c>
      <c r="E13" s="19">
        <f t="shared" si="1"/>
        <v>108836</v>
      </c>
      <c r="F13" s="19">
        <f t="shared" si="1"/>
        <v>108836</v>
      </c>
      <c r="G13" s="19">
        <f t="shared" si="1"/>
        <v>47856</v>
      </c>
      <c r="H13" s="19">
        <f t="shared" si="1"/>
        <v>60980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v>0</v>
      </c>
      <c r="O13" s="19">
        <f>SUM(O14)</f>
        <v>0</v>
      </c>
      <c r="P13" s="19">
        <f>SUM(P14)</f>
        <v>0</v>
      </c>
    </row>
    <row r="14" spans="1:18" ht="12.75">
      <c r="A14" s="27">
        <v>700</v>
      </c>
      <c r="B14" s="28">
        <v>70005</v>
      </c>
      <c r="C14" s="22">
        <v>2110</v>
      </c>
      <c r="D14" s="23">
        <v>108836</v>
      </c>
      <c r="E14" s="23">
        <f>SUM(F14)</f>
        <v>108836</v>
      </c>
      <c r="F14" s="23">
        <f>SUM(G14:H14)</f>
        <v>108836</v>
      </c>
      <c r="G14" s="24">
        <v>47856</v>
      </c>
      <c r="H14" s="24">
        <v>60980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f>SUM(O14+Q14+R14)</f>
        <v>0</v>
      </c>
      <c r="O14" s="24">
        <v>0</v>
      </c>
      <c r="P14" s="24">
        <v>0</v>
      </c>
      <c r="Q14" s="29"/>
      <c r="R14" s="29"/>
    </row>
    <row r="15" spans="1:16" ht="12.75">
      <c r="A15" s="25">
        <v>710</v>
      </c>
      <c r="B15" s="26"/>
      <c r="C15" s="18"/>
      <c r="D15" s="19">
        <f aca="true" t="shared" si="2" ref="D15:P15">SUM(D16:D17)</f>
        <v>744648</v>
      </c>
      <c r="E15" s="19">
        <f t="shared" si="2"/>
        <v>744648</v>
      </c>
      <c r="F15" s="19">
        <f t="shared" si="2"/>
        <v>744648</v>
      </c>
      <c r="G15" s="19">
        <f t="shared" si="2"/>
        <v>460683</v>
      </c>
      <c r="H15" s="19">
        <f t="shared" si="2"/>
        <v>283965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</row>
    <row r="16" spans="1:18" ht="12.75">
      <c r="A16" s="27">
        <v>710</v>
      </c>
      <c r="B16" s="28">
        <v>71012</v>
      </c>
      <c r="C16" s="22">
        <v>2110</v>
      </c>
      <c r="D16" s="23">
        <v>314978</v>
      </c>
      <c r="E16" s="23">
        <f>SUM(N16+F16)</f>
        <v>314978</v>
      </c>
      <c r="F16" s="23">
        <f>SUM(G16:K16)</f>
        <v>314978</v>
      </c>
      <c r="G16" s="24">
        <v>103978</v>
      </c>
      <c r="H16" s="24">
        <v>211000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f>SUM(O16+Q16+R16)</f>
        <v>0</v>
      </c>
      <c r="O16" s="24">
        <v>0</v>
      </c>
      <c r="P16" s="24">
        <v>0</v>
      </c>
      <c r="Q16" s="29"/>
      <c r="R16" s="29"/>
    </row>
    <row r="17" spans="1:16" ht="12.75">
      <c r="A17" s="27">
        <v>710</v>
      </c>
      <c r="B17" s="28">
        <v>71015</v>
      </c>
      <c r="C17" s="22">
        <v>2110</v>
      </c>
      <c r="D17" s="23">
        <v>429670</v>
      </c>
      <c r="E17" s="23">
        <f>SUM(F17)</f>
        <v>429670</v>
      </c>
      <c r="F17" s="23">
        <f>SUM(G17:H17)</f>
        <v>429670</v>
      </c>
      <c r="G17" s="24">
        <v>356705</v>
      </c>
      <c r="H17" s="24">
        <v>72965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f>SUM(O17+Q17+R17)</f>
        <v>0</v>
      </c>
      <c r="O17" s="24">
        <v>0</v>
      </c>
      <c r="P17" s="24">
        <v>0</v>
      </c>
    </row>
    <row r="18" spans="1:16" ht="12.75">
      <c r="A18" s="25">
        <v>750</v>
      </c>
      <c r="B18" s="26"/>
      <c r="C18" s="18"/>
      <c r="D18" s="19">
        <f aca="true" t="shared" si="3" ref="D18:P18">SUM(D19:D19)</f>
        <v>25051</v>
      </c>
      <c r="E18" s="19">
        <f t="shared" si="3"/>
        <v>25051</v>
      </c>
      <c r="F18" s="19">
        <f t="shared" si="3"/>
        <v>25051</v>
      </c>
      <c r="G18" s="19">
        <f t="shared" si="3"/>
        <v>16422.34</v>
      </c>
      <c r="H18" s="19">
        <f t="shared" si="3"/>
        <v>8628.66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</row>
    <row r="19" spans="1:16" ht="12.75">
      <c r="A19" s="27">
        <v>750</v>
      </c>
      <c r="B19" s="28">
        <v>75045</v>
      </c>
      <c r="C19" s="22">
        <v>2110</v>
      </c>
      <c r="D19" s="23">
        <v>25051</v>
      </c>
      <c r="E19" s="23">
        <f>SUM(F19)</f>
        <v>25051</v>
      </c>
      <c r="F19" s="23">
        <f>SUM(G19:H19)</f>
        <v>25051</v>
      </c>
      <c r="G19" s="24">
        <v>16422.34</v>
      </c>
      <c r="H19" s="24">
        <v>8628.66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f>SUM(O19+Q19+R19)</f>
        <v>0</v>
      </c>
      <c r="O19" s="24">
        <v>0</v>
      </c>
      <c r="P19" s="24">
        <v>0</v>
      </c>
    </row>
    <row r="20" spans="1:16" s="13" customFormat="1" ht="14.25" customHeight="1">
      <c r="A20" s="25">
        <v>754</v>
      </c>
      <c r="B20" s="26"/>
      <c r="C20" s="18"/>
      <c r="D20" s="19">
        <f>SUM(D21:D21)</f>
        <v>5446269</v>
      </c>
      <c r="E20" s="19">
        <f>E21</f>
        <v>5446269</v>
      </c>
      <c r="F20" s="19">
        <f aca="true" t="shared" si="4" ref="F20:K20">SUM(F21)</f>
        <v>5446269</v>
      </c>
      <c r="G20" s="19">
        <f t="shared" si="4"/>
        <v>4894669</v>
      </c>
      <c r="H20" s="19">
        <f t="shared" si="4"/>
        <v>358600</v>
      </c>
      <c r="I20" s="19">
        <f t="shared" si="4"/>
        <v>0</v>
      </c>
      <c r="J20" s="19">
        <f t="shared" si="4"/>
        <v>193000</v>
      </c>
      <c r="K20" s="19">
        <f t="shared" si="4"/>
        <v>0</v>
      </c>
      <c r="L20" s="19">
        <f>SUM(L21:L21)</f>
        <v>0</v>
      </c>
      <c r="M20" s="19">
        <f>SUM(M21:M21)</f>
        <v>0</v>
      </c>
      <c r="N20" s="19">
        <f>SUM(N21)</f>
        <v>0</v>
      </c>
      <c r="O20" s="19">
        <f>SUM(O21)</f>
        <v>0</v>
      </c>
      <c r="P20" s="19">
        <f>SUM(P21)</f>
        <v>0</v>
      </c>
    </row>
    <row r="21" spans="1:16" ht="12.75" customHeight="1">
      <c r="A21" s="27">
        <v>754</v>
      </c>
      <c r="B21" s="28">
        <v>75411</v>
      </c>
      <c r="C21" s="22">
        <v>2110</v>
      </c>
      <c r="D21" s="23">
        <v>5446269</v>
      </c>
      <c r="E21" s="23">
        <f>SUM(F21)</f>
        <v>5446269</v>
      </c>
      <c r="F21" s="23">
        <f>SUM(G21:J21)</f>
        <v>5446269</v>
      </c>
      <c r="G21" s="24">
        <v>4894669</v>
      </c>
      <c r="H21" s="24">
        <v>358600</v>
      </c>
      <c r="I21" s="24">
        <v>0</v>
      </c>
      <c r="J21" s="24">
        <v>193000</v>
      </c>
      <c r="K21" s="24">
        <v>0</v>
      </c>
      <c r="L21" s="24">
        <v>0</v>
      </c>
      <c r="M21" s="24">
        <v>0</v>
      </c>
      <c r="N21" s="24">
        <f>SUM(O21+Q21+R21)</f>
        <v>0</v>
      </c>
      <c r="O21" s="24">
        <v>0</v>
      </c>
      <c r="P21" s="24">
        <v>0</v>
      </c>
    </row>
    <row r="22" spans="1:16" ht="12.75" customHeight="1">
      <c r="A22" s="25">
        <v>755</v>
      </c>
      <c r="B22" s="26"/>
      <c r="C22" s="18"/>
      <c r="D22" s="19">
        <f>SUM(D23:D23)</f>
        <v>132000</v>
      </c>
      <c r="E22" s="19">
        <f>E23</f>
        <v>132000</v>
      </c>
      <c r="F22" s="19">
        <f aca="true" t="shared" si="5" ref="F22:K22">SUM(F23)</f>
        <v>132000</v>
      </c>
      <c r="G22" s="19">
        <f t="shared" si="5"/>
        <v>30030</v>
      </c>
      <c r="H22" s="19">
        <f t="shared" si="5"/>
        <v>37950</v>
      </c>
      <c r="I22" s="19">
        <f t="shared" si="5"/>
        <v>64020</v>
      </c>
      <c r="J22" s="19">
        <f t="shared" si="5"/>
        <v>0</v>
      </c>
      <c r="K22" s="19">
        <f t="shared" si="5"/>
        <v>0</v>
      </c>
      <c r="L22" s="19">
        <f>SUM(L23:L23)</f>
        <v>0</v>
      </c>
      <c r="M22" s="19">
        <f>SUM(M23:M23)</f>
        <v>0</v>
      </c>
      <c r="N22" s="19">
        <f>SUM(N23)</f>
        <v>0</v>
      </c>
      <c r="O22" s="19">
        <f>SUM(O23)</f>
        <v>0</v>
      </c>
      <c r="P22" s="19">
        <f>SUM(P23)</f>
        <v>0</v>
      </c>
    </row>
    <row r="23" spans="1:16" ht="17.25" customHeight="1">
      <c r="A23" s="27">
        <v>755</v>
      </c>
      <c r="B23" s="28">
        <v>75515</v>
      </c>
      <c r="C23" s="22">
        <v>2110</v>
      </c>
      <c r="D23" s="23">
        <v>132000</v>
      </c>
      <c r="E23" s="23">
        <f>SUM(F23)</f>
        <v>132000</v>
      </c>
      <c r="F23" s="23">
        <f>SUM(G23:J23)</f>
        <v>132000</v>
      </c>
      <c r="G23" s="24">
        <v>30030</v>
      </c>
      <c r="H23" s="24">
        <v>37950</v>
      </c>
      <c r="I23" s="24">
        <v>64020</v>
      </c>
      <c r="J23" s="24">
        <v>0</v>
      </c>
      <c r="K23" s="24">
        <v>0</v>
      </c>
      <c r="L23" s="24">
        <v>0</v>
      </c>
      <c r="M23" s="24">
        <v>0</v>
      </c>
      <c r="N23" s="24">
        <f>SUM(O23+Q23+R23)</f>
        <v>0</v>
      </c>
      <c r="O23" s="24">
        <v>0</v>
      </c>
      <c r="P23" s="24">
        <v>0</v>
      </c>
    </row>
    <row r="24" spans="1:16" ht="17.25" customHeight="1">
      <c r="A24" s="25">
        <v>801</v>
      </c>
      <c r="B24" s="26"/>
      <c r="C24" s="18"/>
      <c r="D24" s="19">
        <f>SUM(D25:D25)</f>
        <v>30091</v>
      </c>
      <c r="E24" s="19">
        <f>E25</f>
        <v>30091</v>
      </c>
      <c r="F24" s="19">
        <f aca="true" t="shared" si="6" ref="F24:K24">SUM(F25)</f>
        <v>30091</v>
      </c>
      <c r="G24" s="19">
        <f t="shared" si="6"/>
        <v>0</v>
      </c>
      <c r="H24" s="19">
        <f t="shared" si="6"/>
        <v>30091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>SUM(L25:L25)</f>
        <v>0</v>
      </c>
      <c r="M24" s="19">
        <f>SUM(M25:M25)</f>
        <v>0</v>
      </c>
      <c r="N24" s="19">
        <f>SUM(N25)</f>
        <v>0</v>
      </c>
      <c r="O24" s="19">
        <f>SUM(O25)</f>
        <v>0</v>
      </c>
      <c r="P24" s="19">
        <f>SUM(P25)</f>
        <v>0</v>
      </c>
    </row>
    <row r="25" spans="1:16" ht="17.25" customHeight="1">
      <c r="A25" s="27">
        <v>801</v>
      </c>
      <c r="B25" s="28">
        <v>80153</v>
      </c>
      <c r="C25" s="22">
        <v>2110</v>
      </c>
      <c r="D25" s="23">
        <v>30091</v>
      </c>
      <c r="E25" s="23">
        <f>SUM(F25)</f>
        <v>30091</v>
      </c>
      <c r="F25" s="23">
        <f>SUM(G25:J25)</f>
        <v>30091</v>
      </c>
      <c r="G25" s="24">
        <v>0</v>
      </c>
      <c r="H25" s="24">
        <v>30091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f>SUM(O25+Q25+R25)</f>
        <v>0</v>
      </c>
      <c r="O25" s="24">
        <v>0</v>
      </c>
      <c r="P25" s="24">
        <v>0</v>
      </c>
    </row>
    <row r="26" spans="1:16" ht="12.75">
      <c r="A26" s="25">
        <v>851</v>
      </c>
      <c r="B26" s="36"/>
      <c r="C26" s="18"/>
      <c r="D26" s="30">
        <f>D27</f>
        <v>3096816</v>
      </c>
      <c r="E26" s="30">
        <f aca="true" t="shared" si="7" ref="E26:P26">SUM(E27)</f>
        <v>3096816</v>
      </c>
      <c r="F26" s="30">
        <f t="shared" si="7"/>
        <v>3096816</v>
      </c>
      <c r="G26" s="30">
        <f t="shared" si="7"/>
        <v>0</v>
      </c>
      <c r="H26" s="30">
        <f t="shared" si="7"/>
        <v>3096816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</row>
    <row r="27" spans="1:17" ht="12.75">
      <c r="A27" s="27">
        <v>851</v>
      </c>
      <c r="B27" s="28">
        <v>85156</v>
      </c>
      <c r="C27" s="22">
        <v>2110</v>
      </c>
      <c r="D27" s="24">
        <v>3096816</v>
      </c>
      <c r="E27" s="23">
        <f>SUM(H27)</f>
        <v>3096816</v>
      </c>
      <c r="F27" s="23">
        <f>SUM(H27)</f>
        <v>3096816</v>
      </c>
      <c r="G27" s="24">
        <v>0</v>
      </c>
      <c r="H27" s="24">
        <v>3096816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f>SUM(O27+Q27+R27)</f>
        <v>0</v>
      </c>
      <c r="O27" s="24">
        <v>0</v>
      </c>
      <c r="P27" s="24">
        <v>0</v>
      </c>
      <c r="Q27" s="29"/>
    </row>
    <row r="28" spans="1:17" ht="12.75">
      <c r="A28" s="25">
        <v>852</v>
      </c>
      <c r="B28" s="36"/>
      <c r="C28" s="18"/>
      <c r="D28" s="30">
        <f aca="true" t="shared" si="8" ref="D28:P28">SUM(D29:D30)</f>
        <v>1175046.36</v>
      </c>
      <c r="E28" s="30">
        <f t="shared" si="8"/>
        <v>1175046.3599999999</v>
      </c>
      <c r="F28" s="30">
        <f t="shared" si="8"/>
        <v>1175046.3599999999</v>
      </c>
      <c r="G28" s="30">
        <f t="shared" si="8"/>
        <v>646695</v>
      </c>
      <c r="H28" s="30">
        <f t="shared" si="8"/>
        <v>528051.36</v>
      </c>
      <c r="I28" s="30">
        <f t="shared" si="8"/>
        <v>0</v>
      </c>
      <c r="J28" s="30">
        <f t="shared" si="8"/>
        <v>300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8"/>
        <v>0</v>
      </c>
      <c r="P28" s="30">
        <f t="shared" si="8"/>
        <v>0</v>
      </c>
      <c r="Q28" s="29"/>
    </row>
    <row r="29" spans="1:17" ht="12.75">
      <c r="A29" s="27">
        <v>852</v>
      </c>
      <c r="B29" s="28">
        <v>85203</v>
      </c>
      <c r="C29" s="22">
        <v>2110</v>
      </c>
      <c r="D29" s="24">
        <v>1175046.36</v>
      </c>
      <c r="E29" s="23">
        <f>SUM(F29)</f>
        <v>1175046.3599999999</v>
      </c>
      <c r="F29" s="23">
        <f>SUM(G29:J29)</f>
        <v>1175046.3599999999</v>
      </c>
      <c r="G29" s="24">
        <v>646695</v>
      </c>
      <c r="H29" s="24">
        <v>528051.36</v>
      </c>
      <c r="I29" s="24">
        <v>0</v>
      </c>
      <c r="J29" s="24">
        <v>300</v>
      </c>
      <c r="K29" s="24">
        <v>0</v>
      </c>
      <c r="L29" s="24">
        <v>0</v>
      </c>
      <c r="M29" s="24">
        <v>0</v>
      </c>
      <c r="N29" s="24">
        <f>SUM(O29+Q29+R29)</f>
        <v>0</v>
      </c>
      <c r="O29" s="24">
        <v>0</v>
      </c>
      <c r="P29" s="24">
        <v>0</v>
      </c>
      <c r="Q29" s="29"/>
    </row>
    <row r="30" spans="1:17" ht="12.75">
      <c r="A30" s="27">
        <v>852</v>
      </c>
      <c r="B30" s="28">
        <v>85205</v>
      </c>
      <c r="C30" s="22">
        <v>2110</v>
      </c>
      <c r="D30" s="24">
        <v>0</v>
      </c>
      <c r="E30" s="23">
        <f>SUM(F30)</f>
        <v>0</v>
      </c>
      <c r="F30" s="23">
        <f>SUM(G30:J30)</f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f>SUM(O30+Q30+R30)</f>
        <v>0</v>
      </c>
      <c r="O30" s="24">
        <v>0</v>
      </c>
      <c r="P30" s="24">
        <v>0</v>
      </c>
      <c r="Q30" s="29"/>
    </row>
    <row r="31" spans="1:16" ht="12.75">
      <c r="A31" s="25">
        <v>853</v>
      </c>
      <c r="B31" s="36"/>
      <c r="C31" s="18"/>
      <c r="D31" s="30">
        <f>SUM(D32)</f>
        <v>808234.79</v>
      </c>
      <c r="E31" s="30">
        <f>E32</f>
        <v>808234.79</v>
      </c>
      <c r="F31" s="30">
        <f>F32</f>
        <v>808234.79</v>
      </c>
      <c r="G31" s="30">
        <f>G32</f>
        <v>617755.25</v>
      </c>
      <c r="H31" s="30">
        <f>H32</f>
        <v>189479.54</v>
      </c>
      <c r="I31" s="30">
        <f aca="true" t="shared" si="9" ref="I31:P31">SUM(I32)</f>
        <v>0</v>
      </c>
      <c r="J31" s="30">
        <f t="shared" si="9"/>
        <v>1000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</row>
    <row r="32" spans="1:16" ht="12.75">
      <c r="A32" s="27">
        <v>853</v>
      </c>
      <c r="B32" s="28">
        <v>85321</v>
      </c>
      <c r="C32" s="22">
        <v>2110</v>
      </c>
      <c r="D32" s="24">
        <v>808234.79</v>
      </c>
      <c r="E32" s="23">
        <f>SUM(H32+G32+E40+J32)</f>
        <v>808234.79</v>
      </c>
      <c r="F32" s="24">
        <f>SUM(G32:K32)</f>
        <v>808234.79</v>
      </c>
      <c r="G32" s="24">
        <v>617755.25</v>
      </c>
      <c r="H32" s="24">
        <v>189479.54</v>
      </c>
      <c r="I32" s="24">
        <v>0</v>
      </c>
      <c r="J32" s="24">
        <v>1000</v>
      </c>
      <c r="K32" s="24">
        <v>0</v>
      </c>
      <c r="L32" s="24">
        <v>0</v>
      </c>
      <c r="M32" s="24">
        <f>SUM(N32+P32+Q32)</f>
        <v>0</v>
      </c>
      <c r="N32" s="24">
        <v>0</v>
      </c>
      <c r="O32" s="24">
        <v>0</v>
      </c>
      <c r="P32" s="24">
        <v>0</v>
      </c>
    </row>
    <row r="33" spans="1:16" ht="12.75">
      <c r="A33" s="25">
        <v>855</v>
      </c>
      <c r="B33" s="36"/>
      <c r="C33" s="18"/>
      <c r="D33" s="30">
        <f aca="true" t="shared" si="10" ref="D33:P33">SUM(D34:D35)</f>
        <v>220798</v>
      </c>
      <c r="E33" s="30">
        <f t="shared" si="10"/>
        <v>220798</v>
      </c>
      <c r="F33" s="30">
        <f t="shared" si="10"/>
        <v>220798</v>
      </c>
      <c r="G33" s="30">
        <f t="shared" si="10"/>
        <v>2170</v>
      </c>
      <c r="H33" s="30">
        <f t="shared" si="10"/>
        <v>37</v>
      </c>
      <c r="I33" s="30">
        <f t="shared" si="10"/>
        <v>0</v>
      </c>
      <c r="J33" s="30">
        <f t="shared" si="10"/>
        <v>218591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</row>
    <row r="34" spans="1:16" ht="12.75">
      <c r="A34" s="27">
        <v>855</v>
      </c>
      <c r="B34" s="28">
        <v>85508</v>
      </c>
      <c r="C34" s="22">
        <v>2160</v>
      </c>
      <c r="D34" s="24">
        <v>83727</v>
      </c>
      <c r="E34" s="23">
        <f>SUM(H34+G34+J34)</f>
        <v>83727</v>
      </c>
      <c r="F34" s="24">
        <f>SUM(G34:K34)</f>
        <v>83727</v>
      </c>
      <c r="G34" s="24">
        <v>800</v>
      </c>
      <c r="H34" s="24">
        <v>37</v>
      </c>
      <c r="I34" s="24">
        <v>0</v>
      </c>
      <c r="J34" s="24">
        <v>82890</v>
      </c>
      <c r="K34" s="24">
        <v>0</v>
      </c>
      <c r="L34" s="24">
        <v>0</v>
      </c>
      <c r="M34" s="24">
        <f>SUM(N34+P34+Q34)</f>
        <v>0</v>
      </c>
      <c r="N34" s="24">
        <v>0</v>
      </c>
      <c r="O34" s="24">
        <v>0</v>
      </c>
      <c r="P34" s="24">
        <v>0</v>
      </c>
    </row>
    <row r="35" spans="1:16" ht="12.75">
      <c r="A35" s="27">
        <v>855</v>
      </c>
      <c r="B35" s="28">
        <v>85510</v>
      </c>
      <c r="C35" s="22">
        <v>2160</v>
      </c>
      <c r="D35" s="24">
        <v>137071</v>
      </c>
      <c r="E35" s="23">
        <f>SUM(H35+G35+J35)</f>
        <v>137071</v>
      </c>
      <c r="F35" s="24">
        <f>SUM(G35:K35)</f>
        <v>137071</v>
      </c>
      <c r="G35" s="24">
        <v>1370</v>
      </c>
      <c r="H35" s="24">
        <v>0</v>
      </c>
      <c r="I35" s="24">
        <v>0</v>
      </c>
      <c r="J35" s="24">
        <v>135701</v>
      </c>
      <c r="K35" s="24">
        <v>0</v>
      </c>
      <c r="L35" s="24">
        <v>0</v>
      </c>
      <c r="M35" s="24">
        <f>SUM(N35+P35+Q35)</f>
        <v>0</v>
      </c>
      <c r="N35" s="24">
        <v>0</v>
      </c>
      <c r="O35" s="24">
        <v>0</v>
      </c>
      <c r="P35" s="24">
        <v>0</v>
      </c>
    </row>
    <row r="36" spans="1:16" ht="15">
      <c r="A36" s="121" t="s">
        <v>48</v>
      </c>
      <c r="B36" s="121"/>
      <c r="C36" s="121"/>
      <c r="D36" s="31">
        <f aca="true" t="shared" si="11" ref="D36:P36">SUM(D9+D11+D13+D15+D18+D20+D22+D24+D26+D28+D31+D33)</f>
        <v>11794732.149999999</v>
      </c>
      <c r="E36" s="31">
        <f t="shared" si="11"/>
        <v>11794732.149999999</v>
      </c>
      <c r="F36" s="31">
        <f t="shared" si="11"/>
        <v>11794732.149999999</v>
      </c>
      <c r="G36" s="31">
        <f t="shared" si="11"/>
        <v>6718222.59</v>
      </c>
      <c r="H36" s="31">
        <f t="shared" si="11"/>
        <v>4599598.5600000005</v>
      </c>
      <c r="I36" s="31">
        <f t="shared" si="11"/>
        <v>64020</v>
      </c>
      <c r="J36" s="31">
        <f t="shared" si="11"/>
        <v>412891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1"/>
        <v>0</v>
      </c>
      <c r="P36" s="31">
        <f t="shared" si="11"/>
        <v>0</v>
      </c>
    </row>
    <row r="37" ht="12.75">
      <c r="E37" s="13"/>
    </row>
    <row r="39" spans="7:8" ht="12.75">
      <c r="G39" s="32"/>
      <c r="H39" s="32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32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204.110.2022 
z dnia 17 listopada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2022-10-13T10:36:08Z</cp:lastPrinted>
  <dcterms:modified xsi:type="dcterms:W3CDTF">2022-12-09T14:19:14Z</dcterms:modified>
  <cp:category/>
  <cp:version/>
  <cp:contentType/>
  <cp:contentStatus/>
</cp:coreProperties>
</file>