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<sst xmlns="http://schemas.openxmlformats.org/spreadsheetml/2006/main" count="455" uniqueCount="171">
  <si>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</si>
  <si>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</si>
  <si>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</si>
  <si>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</si>
  <si>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</si>
  <si>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</si>
  <si>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</si>
  <si>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</si>
  <si>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</si>
  <si>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</si>
  <si>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</si>
  <si>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</si>
  <si>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</si>
  <si>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</si>
  <si>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</si>
  <si>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</si>
  <si>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</si>
  <si>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</si>
  <si>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</si>
  <si>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</si>
  <si>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</si>
  <si>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</si>
  <si>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</si>
  <si>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</si>
  <si>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</si>
  <si>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</si>
  <si>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</si>
  <si>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</si>
  <si>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</si>
  <si>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</si>
  <si>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</si>
  <si>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</si>
  <si>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</si>
  <si>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</si>
  <si>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</si>
  <si>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</si>
  <si>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</si>
  <si>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</si>
  <si>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</si>
  <si>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</si>
  <si>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</si>
  <si>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</si>
  <si>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</si>
  <si>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</si>
  <si>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</si>
  <si>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</si>
  <si>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</si>
  <si>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</si>
  <si>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</si>
  <si>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</si>
  <si>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</si>
  <si>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</si>
  <si>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</si>
  <si>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</si>
  <si>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</si>
  <si>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</si>
  <si>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</si>
  <si>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</si>
  <si>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</si>
  <si>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</si>
  <si>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</si>
  <si>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</si>
  <si>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</si>
  <si>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</si>
  <si>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</si>
  <si>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</si>
  <si>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</si>
  <si>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bieżące</t>
  </si>
  <si>
    <t>2110</t>
  </si>
  <si>
    <t>Plan po zmianach 
(5+6+7)</t>
  </si>
  <si>
    <t>Zwiększenie</t>
  </si>
  <si>
    <t>Zmniejszenie</t>
  </si>
  <si>
    <t>Plan przed zmianą</t>
  </si>
  <si>
    <t>w złotych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</si>
  <si>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</si>
  <si>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</si>
  <si>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</si>
  <si>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Dochody budżetu powiatu na 2022 rok</t>
  </si>
  <si>
    <t>801</t>
  </si>
  <si>
    <t>Oświata i wychowanie</t>
  </si>
  <si>
    <t>Dochody i wydatki związane z realizacją zadań z zakresu administracji rządowej i innych zadań zleconych odrębnymi ustawami w 2022 r.</t>
  </si>
  <si>
    <t>710</t>
  </si>
  <si>
    <t>Działalność usługowa</t>
  </si>
  <si>
    <t>1 244 948,00</t>
  </si>
  <si>
    <t>15 300,00</t>
  </si>
  <si>
    <t>71012</t>
  </si>
  <si>
    <t>Zadania z zakresu geodezji i kartografii</t>
  </si>
  <si>
    <t>804 978,00</t>
  </si>
  <si>
    <t>264 978,00</t>
  </si>
  <si>
    <t>754</t>
  </si>
  <si>
    <t>Bezpieczeństwo publiczne i ochrona przeciwpożarowa</t>
  </si>
  <si>
    <t>5 472 269,00</t>
  </si>
  <si>
    <t>75411</t>
  </si>
  <si>
    <t>Komendy powiatowe Państwowej Straży Pożarnej</t>
  </si>
  <si>
    <t>5 432 269,00</t>
  </si>
  <si>
    <t>854</t>
  </si>
  <si>
    <t>Edukacyjna opieka wychowawcza</t>
  </si>
  <si>
    <t>85403</t>
  </si>
  <si>
    <t>Specjalne ośrodki szkolno-wychowawcze</t>
  </si>
  <si>
    <t>50 000,00</t>
  </si>
  <si>
    <t>854 978,00</t>
  </si>
  <si>
    <t>314 978,00</t>
  </si>
  <si>
    <t>750</t>
  </si>
  <si>
    <t>Administracja publiczna</t>
  </si>
  <si>
    <t>-149,00</t>
  </si>
  <si>
    <t>75045</t>
  </si>
  <si>
    <t>Kwalifikacja wojskowa</t>
  </si>
  <si>
    <t>42 814,00</t>
  </si>
  <si>
    <t>42 665,00</t>
  </si>
  <si>
    <t>25 200,00</t>
  </si>
  <si>
    <t>25 051,00</t>
  </si>
  <si>
    <t>14 000,00</t>
  </si>
  <si>
    <t>5 486 269,00</t>
  </si>
  <si>
    <t>5 446 269,00</t>
  </si>
  <si>
    <t>23 850,36</t>
  </si>
  <si>
    <t>85203</t>
  </si>
  <si>
    <t>Ośrodki wsparcia</t>
  </si>
  <si>
    <t>1 151 196,00</t>
  </si>
  <si>
    <t>1 175 046,36</t>
  </si>
  <si>
    <t>853</t>
  </si>
  <si>
    <t>Pozostałe zadania w zakresie polityki społecznej</t>
  </si>
  <si>
    <t>1 796 653,50</t>
  </si>
  <si>
    <t>77 263,39</t>
  </si>
  <si>
    <t>1 873 916,89</t>
  </si>
  <si>
    <t>85321</t>
  </si>
  <si>
    <t>Zespoły do spraw orzekania o niepełnosprawności</t>
  </si>
  <si>
    <t>742 288,50</t>
  </si>
  <si>
    <t>819 551,89</t>
  </si>
  <si>
    <t>731 488,50</t>
  </si>
  <si>
    <t>808 751,89</t>
  </si>
  <si>
    <t>327 685,00</t>
  </si>
  <si>
    <t>2 179 205,00</t>
  </si>
  <si>
    <t>71015</t>
  </si>
  <si>
    <t>Nadzór budowlany</t>
  </si>
  <si>
    <t>80102</t>
  </si>
  <si>
    <t>Szkoły podstawowe specjalne</t>
  </si>
  <si>
    <t>80105</t>
  </si>
  <si>
    <t>Przedszkola specjalne</t>
  </si>
  <si>
    <t>80134</t>
  </si>
  <si>
    <t>Szkoły zawodowe specjalne</t>
  </si>
  <si>
    <t>80148</t>
  </si>
  <si>
    <t>Stołówki szkolne i przedszkolne</t>
  </si>
  <si>
    <t>85406</t>
  </si>
  <si>
    <t>Poradnie psychologiczno-pedagogiczne, w tym poradnie specjalistyczne</t>
  </si>
  <si>
    <t>351 242,00</t>
  </si>
  <si>
    <t>351 093,00</t>
  </si>
  <si>
    <t>26 949 641,00</t>
  </si>
  <si>
    <t>1 391 716,00</t>
  </si>
  <si>
    <t>1 415 566,36</t>
  </si>
  <si>
    <t>114 476 176,50</t>
  </si>
  <si>
    <t>5 295 252,00</t>
  </si>
  <si>
    <t>55 000,00</t>
  </si>
  <si>
    <t>1 299 948,00</t>
  </si>
  <si>
    <t>424 670,00</t>
  </si>
  <si>
    <t>5 000,00</t>
  </si>
  <si>
    <t>429 670,00</t>
  </si>
  <si>
    <t>225 850,36</t>
  </si>
  <si>
    <t>27 175 491,36</t>
  </si>
  <si>
    <t>85202</t>
  </si>
  <si>
    <t>Domy pomocy społecznej</t>
  </si>
  <si>
    <t>25 406 736,00</t>
  </si>
  <si>
    <t>202 000,00</t>
  </si>
  <si>
    <t>25 608 736,00</t>
  </si>
  <si>
    <t>2130</t>
  </si>
  <si>
    <t>Dotacja celowa otrzymana z budżetu państwa na realizację bieżących zadań własnych powiatu</t>
  </si>
  <si>
    <t>5 151 199,00</t>
  </si>
  <si>
    <t>5 353 199,00</t>
  </si>
  <si>
    <t>372 113,75</t>
  </si>
  <si>
    <t>114 848 141,25</t>
  </si>
  <si>
    <t>Załącznik Nr 1                                                                                                          do uchwały Zarządu Powiatu w Opatowie Nr 203.107.2022                                                     z dnia 15 listopada 2022 r.</t>
  </si>
  <si>
    <t>Załącznik Nr 2                                                                                                                                        do uchwały Zarządu Powiatu w Opatowie Nr 203.107.2022                                                                             z dnia 15 listopada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</si>
</sst>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7"/>
      <name val="Calibri"/>
      <family val="2"/>
    </font>
    <font>
      <b/>
      <sz val="4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  <font>
      <b/>
      <sz val="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9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29" fillId="0" borderId="0" xfId="50" applyFont="1" applyAlignment="1">
      <alignment vertical="center" wrapText="1"/>
      <protection/>
    </xf>
    <xf numFmtId="0" fontId="30" fillId="0" borderId="0" xfId="50" applyFont="1">
      <alignment/>
      <protection/>
    </xf>
    <xf numFmtId="0" fontId="31" fillId="0" borderId="0" xfId="50" applyFont="1" applyAlignment="1">
      <alignment horizontal="center" vertical="center"/>
      <protection/>
    </xf>
    <xf numFmtId="0" fontId="30" fillId="0" borderId="0" xfId="50" applyFont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2" fillId="0" borderId="0" xfId="50" applyFont="1" applyAlignment="1">
      <alignment horizontal="center"/>
      <protection/>
    </xf>
    <xf numFmtId="0" fontId="33" fillId="0" borderId="11" xfId="50" applyFont="1" applyBorder="1" applyAlignment="1">
      <alignment horizontal="center" vertical="center" wrapText="1"/>
      <protection/>
    </xf>
    <xf numFmtId="49" fontId="34" fillId="35" borderId="12" xfId="50" applyNumberFormat="1" applyFont="1" applyFill="1" applyBorder="1" applyAlignment="1">
      <alignment horizontal="center" vertical="center" wrapText="1"/>
      <protection/>
    </xf>
    <xf numFmtId="49" fontId="35" fillId="35" borderId="12" xfId="50" applyNumberFormat="1" applyFont="1" applyFill="1" applyBorder="1" applyAlignment="1">
      <alignment horizontal="center" vertical="center" wrapText="1"/>
      <protection/>
    </xf>
    <xf numFmtId="0" fontId="36" fillId="35" borderId="12" xfId="50" applyFont="1" applyFill="1" applyBorder="1" applyAlignment="1">
      <alignment horizontal="center" vertical="center"/>
      <protection/>
    </xf>
    <xf numFmtId="170" fontId="36" fillId="35" borderId="12" xfId="50" applyNumberFormat="1" applyFont="1" applyFill="1" applyBorder="1" applyAlignment="1">
      <alignment vertical="center" wrapText="1"/>
      <protection/>
    </xf>
    <xf numFmtId="49" fontId="30" fillId="35" borderId="12" xfId="50" applyNumberFormat="1" applyFont="1" applyFill="1" applyBorder="1" applyAlignment="1">
      <alignment horizontal="center" vertical="center" wrapText="1"/>
      <protection/>
    </xf>
    <xf numFmtId="49" fontId="37" fillId="35" borderId="12" xfId="50" applyNumberFormat="1" applyFont="1" applyFill="1" applyBorder="1" applyAlignment="1">
      <alignment horizontal="center" vertical="center" wrapText="1"/>
      <protection/>
    </xf>
    <xf numFmtId="0" fontId="37" fillId="35" borderId="12" xfId="50" applyFont="1" applyFill="1" applyBorder="1" applyAlignment="1">
      <alignment horizontal="center" vertical="center"/>
      <protection/>
    </xf>
    <xf numFmtId="170" fontId="37" fillId="35" borderId="12" xfId="50" applyNumberFormat="1" applyFont="1" applyFill="1" applyBorder="1" applyAlignment="1">
      <alignment vertical="center" wrapText="1"/>
      <protection/>
    </xf>
    <xf numFmtId="170" fontId="37" fillId="35" borderId="12" xfId="50" applyNumberFormat="1" applyFont="1" applyFill="1" applyBorder="1" applyAlignment="1">
      <alignment vertical="center"/>
      <protection/>
    </xf>
    <xf numFmtId="0" fontId="34" fillId="35" borderId="12" xfId="50" applyFont="1" applyFill="1" applyBorder="1" applyAlignment="1">
      <alignment horizontal="center" vertical="center" wrapText="1"/>
      <protection/>
    </xf>
    <xf numFmtId="0" fontId="35" fillId="35" borderId="12" xfId="50" applyFont="1" applyFill="1" applyBorder="1" applyAlignment="1">
      <alignment horizontal="center" vertical="center" wrapText="1"/>
      <protection/>
    </xf>
    <xf numFmtId="0" fontId="30" fillId="35" borderId="12" xfId="50" applyFont="1" applyFill="1" applyBorder="1" applyAlignment="1">
      <alignment horizontal="center" vertical="center" wrapText="1"/>
      <protection/>
    </xf>
    <xf numFmtId="0" fontId="37" fillId="35" borderId="12" xfId="50" applyFont="1" applyFill="1" applyBorder="1" applyAlignment="1">
      <alignment horizontal="center" vertical="center" wrapText="1"/>
      <protection/>
    </xf>
    <xf numFmtId="164" fontId="37" fillId="0" borderId="0" xfId="50" applyNumberFormat="1" applyFont="1">
      <alignment/>
      <protection/>
    </xf>
    <xf numFmtId="170" fontId="36" fillId="35" borderId="12" xfId="50" applyNumberFormat="1" applyFont="1" applyFill="1" applyBorder="1" applyAlignment="1">
      <alignment vertical="center"/>
      <protection/>
    </xf>
    <xf numFmtId="170" fontId="36" fillId="0" borderId="12" xfId="50" applyNumberFormat="1" applyFont="1" applyBorder="1" applyAlignment="1">
      <alignment vertical="center"/>
      <protection/>
    </xf>
    <xf numFmtId="164" fontId="30" fillId="0" borderId="0" xfId="50" applyNumberFormat="1" applyFont="1" applyAlignment="1">
      <alignment vertical="center"/>
      <protection/>
    </xf>
    <xf numFmtId="0" fontId="65" fillId="0" borderId="0" xfId="50" applyFont="1" applyAlignment="1">
      <alignment vertical="center"/>
      <protection/>
    </xf>
    <xf numFmtId="0" fontId="65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35" borderId="12" xfId="50" applyFont="1" applyFill="1" applyBorder="1" applyAlignment="1">
      <alignment horizontal="center" vertical="center" wrapText="1"/>
      <protection/>
    </xf>
    <xf numFmtId="49" fontId="36" fillId="35" borderId="12" xfId="50" applyNumberFormat="1" applyFont="1" applyFill="1" applyBorder="1" applyAlignment="1">
      <alignment horizontal="center" vertical="center" wrapText="1"/>
      <protection/>
    </xf>
    <xf numFmtId="0" fontId="66" fillId="36" borderId="13" xfId="0" applyFont="1" applyFill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center" vertical="center" wrapText="1"/>
    </xf>
    <xf numFmtId="0" fontId="41" fillId="0" borderId="14" xfId="50" applyFont="1" applyBorder="1" applyAlignment="1">
      <alignment horizontal="center" vertical="center" wrapText="1"/>
      <protection/>
    </xf>
    <xf numFmtId="0" fontId="41" fillId="0" borderId="15" xfId="50" applyFont="1" applyBorder="1" applyAlignment="1">
      <alignment horizontal="center" vertical="center" wrapText="1"/>
      <protection/>
    </xf>
    <xf numFmtId="0" fontId="41" fillId="0" borderId="12" xfId="50" applyFont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68" fillId="36" borderId="13" xfId="0" applyNumberFormat="1" applyFont="1" applyFill="1" applyBorder="1" applyAlignment="1">
      <alignment horizontal="center" vertical="center" wrapText="1"/>
    </xf>
    <xf numFmtId="39" fontId="66" fillId="36" borderId="13" xfId="0" applyNumberFormat="1" applyFont="1" applyFill="1" applyBorder="1" applyAlignment="1">
      <alignment horizontal="center" vertical="center" wrapText="1"/>
    </xf>
    <xf numFmtId="39" fontId="68" fillId="36" borderId="17" xfId="0" applyNumberFormat="1" applyFont="1" applyFill="1" applyBorder="1" applyAlignment="1">
      <alignment horizontal="center" vertical="center" wrapText="1"/>
    </xf>
    <xf numFmtId="39" fontId="68" fillId="36" borderId="18" xfId="0" applyNumberFormat="1" applyFont="1" applyFill="1" applyBorder="1" applyAlignment="1">
      <alignment horizontal="center" vertical="center" wrapText="1"/>
    </xf>
    <xf numFmtId="39" fontId="66" fillId="36" borderId="19" xfId="0" applyNumberFormat="1" applyFont="1" applyFill="1" applyBorder="1" applyAlignment="1">
      <alignment horizontal="center" vertical="center" wrapText="1"/>
    </xf>
    <xf numFmtId="39" fontId="68" fillId="36" borderId="12" xfId="0" applyNumberFormat="1" applyFont="1" applyFill="1" applyBorder="1" applyAlignment="1">
      <alignment horizontal="center" vertical="center" wrapText="1"/>
    </xf>
    <xf numFmtId="39" fontId="69" fillId="36" borderId="13" xfId="0" applyNumberFormat="1" applyFont="1" applyFill="1" applyBorder="1" applyAlignment="1">
      <alignment horizontal="center" vertical="center" wrapText="1"/>
    </xf>
    <xf numFmtId="4" fontId="11" fillId="36" borderId="12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49" applyNumberFormat="1" applyFont="1" applyFill="1" applyBorder="1" applyAlignment="1" applyProtection="1">
      <alignment horizontal="right" wrapText="1"/>
      <protection locked="0"/>
    </xf>
    <xf numFmtId="0" fontId="44" fillId="0" borderId="0" xfId="49" applyNumberFormat="1" applyFont="1" applyFill="1" applyBorder="1" applyAlignment="1" applyProtection="1">
      <alignment horizontal="center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left" vertical="center" wrapText="1"/>
    </xf>
    <xf numFmtId="39" fontId="66" fillId="36" borderId="13" xfId="0" applyNumberFormat="1" applyFont="1" applyFill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right" wrapText="1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39" fontId="68" fillId="36" borderId="13" xfId="0" applyNumberFormat="1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 wrapText="1"/>
    </xf>
    <xf numFmtId="0" fontId="44" fillId="0" borderId="12" xfId="50" applyFont="1" applyBorder="1" applyAlignment="1">
      <alignment horizontal="center" vertical="center"/>
      <protection/>
    </xf>
    <xf numFmtId="0" fontId="44" fillId="0" borderId="0" xfId="50" applyFont="1" applyAlignment="1">
      <alignment horizontal="center" vertical="center" wrapText="1"/>
      <protection/>
    </xf>
    <xf numFmtId="0" fontId="36" fillId="0" borderId="21" xfId="50" applyFont="1" applyBorder="1" applyAlignment="1">
      <alignment horizontal="center" vertical="center" wrapText="1"/>
      <protection/>
    </xf>
    <xf numFmtId="0" fontId="36" fillId="0" borderId="11" xfId="50" applyFont="1" applyBorder="1" applyAlignment="1">
      <alignment horizontal="center" vertical="center" wrapText="1"/>
      <protection/>
    </xf>
    <xf numFmtId="0" fontId="36" fillId="0" borderId="14" xfId="50" applyFont="1" applyBorder="1" applyAlignment="1">
      <alignment horizontal="center" vertical="center" wrapText="1"/>
      <protection/>
    </xf>
    <xf numFmtId="0" fontId="41" fillId="0" borderId="21" xfId="50" applyFont="1" applyBorder="1" applyAlignment="1">
      <alignment horizontal="center" vertical="center" wrapText="1"/>
      <protection/>
    </xf>
    <xf numFmtId="0" fontId="41" fillId="0" borderId="11" xfId="50" applyFont="1" applyBorder="1" applyAlignment="1">
      <alignment horizontal="center" vertical="center" wrapText="1"/>
      <protection/>
    </xf>
    <xf numFmtId="0" fontId="41" fillId="0" borderId="14" xfId="50" applyFont="1" applyBorder="1" applyAlignment="1">
      <alignment horizontal="center" vertical="center" wrapText="1"/>
      <protection/>
    </xf>
    <xf numFmtId="0" fontId="41" fillId="0" borderId="22" xfId="50" applyFont="1" applyBorder="1" applyAlignment="1">
      <alignment horizontal="center" vertical="center" wrapText="1"/>
      <protection/>
    </xf>
    <xf numFmtId="0" fontId="41" fillId="0" borderId="23" xfId="50" applyFont="1" applyBorder="1" applyAlignment="1">
      <alignment horizontal="center" vertical="center" wrapText="1"/>
      <protection/>
    </xf>
    <xf numFmtId="0" fontId="41" fillId="0" borderId="15" xfId="50" applyFont="1" applyBorder="1" applyAlignment="1">
      <alignment horizontal="center" vertical="center" wrapText="1"/>
      <protection/>
    </xf>
    <xf numFmtId="0" fontId="41" fillId="0" borderId="12" xfId="50" applyFont="1" applyBorder="1" applyAlignment="1">
      <alignment horizontal="center" vertical="center" wrapText="1"/>
      <protection/>
    </xf>
    <xf numFmtId="0" fontId="47" fillId="0" borderId="22" xfId="50" applyFont="1" applyBorder="1" applyAlignment="1">
      <alignment horizontal="center" vertical="center"/>
      <protection/>
    </xf>
    <xf numFmtId="0" fontId="47" fillId="0" borderId="23" xfId="50" applyFont="1" applyBorder="1" applyAlignment="1">
      <alignment horizontal="center" vertical="center"/>
      <protection/>
    </xf>
    <xf numFmtId="0" fontId="47" fillId="0" borderId="15" xfId="50" applyFont="1" applyBorder="1" applyAlignment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3"/>
  <sheetViews>
    <sheetView showGridLines="0" tabSelected="1" zoomScalePageLayoutView="0" workbookViewId="0" topLeftCell="A1">
      <selection activeCell="Z13" sqref="Z13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64" t="s">
        <v>169</v>
      </c>
      <c r="L1" s="64"/>
      <c r="M1" s="64"/>
      <c r="N1" s="64"/>
      <c r="O1" s="64"/>
      <c r="P1" s="64"/>
      <c r="Q1" s="6"/>
    </row>
    <row r="2" spans="1:17" ht="25.5" customHeight="1">
      <c r="A2" s="65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73</v>
      </c>
      <c r="O3" s="66"/>
      <c r="P3" s="66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62" t="s">
        <v>47</v>
      </c>
      <c r="E5" s="62"/>
      <c r="F5" s="62" t="s">
        <v>2</v>
      </c>
      <c r="G5" s="62"/>
      <c r="H5" s="62"/>
      <c r="I5" s="62" t="s">
        <v>72</v>
      </c>
      <c r="J5" s="62"/>
      <c r="K5" s="5" t="s">
        <v>71</v>
      </c>
      <c r="L5" s="5" t="s">
        <v>70</v>
      </c>
      <c r="M5" s="62" t="s">
        <v>69</v>
      </c>
      <c r="N5" s="62"/>
      <c r="O5" s="62"/>
      <c r="P5" s="62"/>
      <c r="Q5" s="62"/>
    </row>
    <row r="6" spans="1:17" ht="11.25" customHeight="1">
      <c r="A6" s="4"/>
      <c r="B6" s="35" t="s">
        <v>26</v>
      </c>
      <c r="C6" s="35" t="s">
        <v>25</v>
      </c>
      <c r="D6" s="63" t="s">
        <v>24</v>
      </c>
      <c r="E6" s="63"/>
      <c r="F6" s="63" t="s">
        <v>23</v>
      </c>
      <c r="G6" s="63"/>
      <c r="H6" s="63"/>
      <c r="I6" s="63" t="s">
        <v>22</v>
      </c>
      <c r="J6" s="63"/>
      <c r="K6" s="35" t="s">
        <v>21</v>
      </c>
      <c r="L6" s="35" t="s">
        <v>20</v>
      </c>
      <c r="M6" s="63" t="s">
        <v>19</v>
      </c>
      <c r="N6" s="63"/>
      <c r="O6" s="63"/>
      <c r="P6" s="63"/>
      <c r="Q6" s="63"/>
    </row>
    <row r="7" spans="1:17" ht="18.75" customHeight="1">
      <c r="A7" s="4"/>
      <c r="B7" s="61" t="s">
        <v>67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1.75" customHeight="1">
      <c r="A8" s="4"/>
      <c r="B8" s="43" t="s">
        <v>81</v>
      </c>
      <c r="C8" s="44"/>
      <c r="D8" s="59"/>
      <c r="E8" s="59"/>
      <c r="F8" s="57" t="s">
        <v>82</v>
      </c>
      <c r="G8" s="57"/>
      <c r="H8" s="57"/>
      <c r="I8" s="58" t="s">
        <v>83</v>
      </c>
      <c r="J8" s="58"/>
      <c r="K8" s="45" t="s">
        <v>63</v>
      </c>
      <c r="L8" s="45" t="s">
        <v>151</v>
      </c>
      <c r="M8" s="58" t="s">
        <v>152</v>
      </c>
      <c r="N8" s="58"/>
      <c r="O8" s="58"/>
      <c r="P8" s="58"/>
      <c r="Q8" s="58"/>
    </row>
    <row r="9" spans="1:17" ht="29.25" customHeight="1">
      <c r="A9" s="4"/>
      <c r="B9" s="5"/>
      <c r="C9" s="44"/>
      <c r="D9" s="59"/>
      <c r="E9" s="59"/>
      <c r="F9" s="57" t="s">
        <v>64</v>
      </c>
      <c r="G9" s="57"/>
      <c r="H9" s="57"/>
      <c r="I9" s="58" t="s">
        <v>84</v>
      </c>
      <c r="J9" s="58"/>
      <c r="K9" s="45" t="s">
        <v>63</v>
      </c>
      <c r="L9" s="45" t="s">
        <v>63</v>
      </c>
      <c r="M9" s="58" t="s">
        <v>84</v>
      </c>
      <c r="N9" s="58"/>
      <c r="O9" s="58"/>
      <c r="P9" s="58"/>
      <c r="Q9" s="58"/>
    </row>
    <row r="10" spans="1:17" ht="21.75" customHeight="1">
      <c r="A10" s="4"/>
      <c r="B10" s="44"/>
      <c r="C10" s="43" t="s">
        <v>85</v>
      </c>
      <c r="D10" s="59"/>
      <c r="E10" s="59"/>
      <c r="F10" s="57" t="s">
        <v>86</v>
      </c>
      <c r="G10" s="57"/>
      <c r="H10" s="57"/>
      <c r="I10" s="58" t="s">
        <v>87</v>
      </c>
      <c r="J10" s="58"/>
      <c r="K10" s="45" t="s">
        <v>63</v>
      </c>
      <c r="L10" s="45" t="s">
        <v>99</v>
      </c>
      <c r="M10" s="58" t="s">
        <v>100</v>
      </c>
      <c r="N10" s="58"/>
      <c r="O10" s="58"/>
      <c r="P10" s="58"/>
      <c r="Q10" s="58"/>
    </row>
    <row r="11" spans="1:17" ht="27" customHeight="1">
      <c r="A11" s="4"/>
      <c r="B11" s="44"/>
      <c r="C11" s="5"/>
      <c r="D11" s="59"/>
      <c r="E11" s="59"/>
      <c r="F11" s="57" t="s">
        <v>64</v>
      </c>
      <c r="G11" s="57"/>
      <c r="H11" s="57"/>
      <c r="I11" s="58" t="s">
        <v>63</v>
      </c>
      <c r="J11" s="58"/>
      <c r="K11" s="45" t="s">
        <v>63</v>
      </c>
      <c r="L11" s="45" t="s">
        <v>63</v>
      </c>
      <c r="M11" s="58" t="s">
        <v>63</v>
      </c>
      <c r="N11" s="58"/>
      <c r="O11" s="58"/>
      <c r="P11" s="58"/>
      <c r="Q11" s="58"/>
    </row>
    <row r="12" spans="1:17" ht="33" customHeight="1">
      <c r="A12" s="4"/>
      <c r="B12" s="44"/>
      <c r="C12" s="44"/>
      <c r="D12" s="60" t="s">
        <v>68</v>
      </c>
      <c r="E12" s="60"/>
      <c r="F12" s="57" t="s">
        <v>74</v>
      </c>
      <c r="G12" s="57"/>
      <c r="H12" s="57"/>
      <c r="I12" s="58" t="s">
        <v>88</v>
      </c>
      <c r="J12" s="58"/>
      <c r="K12" s="45" t="s">
        <v>63</v>
      </c>
      <c r="L12" s="45" t="s">
        <v>99</v>
      </c>
      <c r="M12" s="58" t="s">
        <v>101</v>
      </c>
      <c r="N12" s="58"/>
      <c r="O12" s="58"/>
      <c r="P12" s="58"/>
      <c r="Q12" s="58"/>
    </row>
    <row r="13" spans="1:17" ht="18.75" customHeight="1">
      <c r="A13" s="4"/>
      <c r="B13" s="44"/>
      <c r="C13" s="43" t="s">
        <v>132</v>
      </c>
      <c r="D13" s="59"/>
      <c r="E13" s="59"/>
      <c r="F13" s="57" t="s">
        <v>133</v>
      </c>
      <c r="G13" s="57"/>
      <c r="H13" s="57"/>
      <c r="I13" s="58" t="s">
        <v>153</v>
      </c>
      <c r="J13" s="58"/>
      <c r="K13" s="45" t="s">
        <v>63</v>
      </c>
      <c r="L13" s="45" t="s">
        <v>154</v>
      </c>
      <c r="M13" s="58" t="s">
        <v>155</v>
      </c>
      <c r="N13" s="58"/>
      <c r="O13" s="58"/>
      <c r="P13" s="58"/>
      <c r="Q13" s="58"/>
    </row>
    <row r="14" spans="1:17" ht="27" customHeight="1">
      <c r="A14" s="4"/>
      <c r="B14" s="44"/>
      <c r="C14" s="5"/>
      <c r="D14" s="59"/>
      <c r="E14" s="59"/>
      <c r="F14" s="57" t="s">
        <v>64</v>
      </c>
      <c r="G14" s="57"/>
      <c r="H14" s="57"/>
      <c r="I14" s="58" t="s">
        <v>63</v>
      </c>
      <c r="J14" s="58"/>
      <c r="K14" s="45" t="s">
        <v>63</v>
      </c>
      <c r="L14" s="45" t="s">
        <v>63</v>
      </c>
      <c r="M14" s="58" t="s">
        <v>63</v>
      </c>
      <c r="N14" s="58"/>
      <c r="O14" s="58"/>
      <c r="P14" s="58"/>
      <c r="Q14" s="58"/>
    </row>
    <row r="15" spans="1:17" ht="33.75" customHeight="1">
      <c r="A15" s="4"/>
      <c r="B15" s="44"/>
      <c r="C15" s="44"/>
      <c r="D15" s="60" t="s">
        <v>68</v>
      </c>
      <c r="E15" s="60"/>
      <c r="F15" s="57" t="s">
        <v>74</v>
      </c>
      <c r="G15" s="57"/>
      <c r="H15" s="57"/>
      <c r="I15" s="58" t="s">
        <v>153</v>
      </c>
      <c r="J15" s="58"/>
      <c r="K15" s="45" t="s">
        <v>63</v>
      </c>
      <c r="L15" s="45" t="s">
        <v>154</v>
      </c>
      <c r="M15" s="58" t="s">
        <v>155</v>
      </c>
      <c r="N15" s="58"/>
      <c r="O15" s="58"/>
      <c r="P15" s="58"/>
      <c r="Q15" s="58"/>
    </row>
    <row r="16" spans="1:17" ht="18.75" customHeight="1">
      <c r="A16" s="4"/>
      <c r="B16" s="43" t="s">
        <v>102</v>
      </c>
      <c r="C16" s="44"/>
      <c r="D16" s="59"/>
      <c r="E16" s="59"/>
      <c r="F16" s="57" t="s">
        <v>103</v>
      </c>
      <c r="G16" s="57"/>
      <c r="H16" s="57"/>
      <c r="I16" s="58" t="s">
        <v>144</v>
      </c>
      <c r="J16" s="58"/>
      <c r="K16" s="45" t="s">
        <v>104</v>
      </c>
      <c r="L16" s="45" t="s">
        <v>63</v>
      </c>
      <c r="M16" s="58" t="s">
        <v>145</v>
      </c>
      <c r="N16" s="58"/>
      <c r="O16" s="58"/>
      <c r="P16" s="58"/>
      <c r="Q16" s="58"/>
    </row>
    <row r="17" spans="1:17" ht="27.75" customHeight="1">
      <c r="A17" s="4"/>
      <c r="B17" s="5"/>
      <c r="C17" s="44"/>
      <c r="D17" s="59"/>
      <c r="E17" s="59"/>
      <c r="F17" s="57" t="s">
        <v>64</v>
      </c>
      <c r="G17" s="57"/>
      <c r="H17" s="57"/>
      <c r="I17" s="58" t="s">
        <v>63</v>
      </c>
      <c r="J17" s="58"/>
      <c r="K17" s="45" t="s">
        <v>63</v>
      </c>
      <c r="L17" s="45" t="s">
        <v>63</v>
      </c>
      <c r="M17" s="58" t="s">
        <v>63</v>
      </c>
      <c r="N17" s="58"/>
      <c r="O17" s="58"/>
      <c r="P17" s="58"/>
      <c r="Q17" s="58"/>
    </row>
    <row r="18" spans="1:17" ht="21.75" customHeight="1">
      <c r="A18" s="4"/>
      <c r="B18" s="44"/>
      <c r="C18" s="43" t="s">
        <v>105</v>
      </c>
      <c r="D18" s="59"/>
      <c r="E18" s="59"/>
      <c r="F18" s="57" t="s">
        <v>106</v>
      </c>
      <c r="G18" s="57"/>
      <c r="H18" s="57"/>
      <c r="I18" s="58" t="s">
        <v>107</v>
      </c>
      <c r="J18" s="58"/>
      <c r="K18" s="45" t="s">
        <v>104</v>
      </c>
      <c r="L18" s="45" t="s">
        <v>63</v>
      </c>
      <c r="M18" s="58" t="s">
        <v>108</v>
      </c>
      <c r="N18" s="58"/>
      <c r="O18" s="58"/>
      <c r="P18" s="58"/>
      <c r="Q18" s="58"/>
    </row>
    <row r="19" spans="1:17" ht="28.5" customHeight="1">
      <c r="A19" s="4"/>
      <c r="B19" s="44"/>
      <c r="C19" s="5"/>
      <c r="D19" s="59"/>
      <c r="E19" s="59"/>
      <c r="F19" s="57" t="s">
        <v>64</v>
      </c>
      <c r="G19" s="57"/>
      <c r="H19" s="57"/>
      <c r="I19" s="58" t="s">
        <v>63</v>
      </c>
      <c r="J19" s="58"/>
      <c r="K19" s="45" t="s">
        <v>63</v>
      </c>
      <c r="L19" s="45" t="s">
        <v>63</v>
      </c>
      <c r="M19" s="58" t="s">
        <v>63</v>
      </c>
      <c r="N19" s="58"/>
      <c r="O19" s="58"/>
      <c r="P19" s="58"/>
      <c r="Q19" s="58"/>
    </row>
    <row r="20" spans="1:17" ht="34.5" customHeight="1">
      <c r="A20" s="4"/>
      <c r="B20" s="44"/>
      <c r="C20" s="44"/>
      <c r="D20" s="60" t="s">
        <v>68</v>
      </c>
      <c r="E20" s="60"/>
      <c r="F20" s="57" t="s">
        <v>74</v>
      </c>
      <c r="G20" s="57"/>
      <c r="H20" s="57"/>
      <c r="I20" s="58" t="s">
        <v>109</v>
      </c>
      <c r="J20" s="58"/>
      <c r="K20" s="45" t="s">
        <v>104</v>
      </c>
      <c r="L20" s="45" t="s">
        <v>63</v>
      </c>
      <c r="M20" s="58" t="s">
        <v>110</v>
      </c>
      <c r="N20" s="58"/>
      <c r="O20" s="58"/>
      <c r="P20" s="58"/>
      <c r="Q20" s="58"/>
    </row>
    <row r="21" spans="2:17" ht="22.5" customHeight="1">
      <c r="B21" s="43" t="s">
        <v>89</v>
      </c>
      <c r="C21" s="44"/>
      <c r="D21" s="59"/>
      <c r="E21" s="59"/>
      <c r="F21" s="57" t="s">
        <v>90</v>
      </c>
      <c r="G21" s="57"/>
      <c r="H21" s="57"/>
      <c r="I21" s="58" t="s">
        <v>91</v>
      </c>
      <c r="J21" s="58"/>
      <c r="K21" s="45" t="s">
        <v>63</v>
      </c>
      <c r="L21" s="45" t="s">
        <v>111</v>
      </c>
      <c r="M21" s="58" t="s">
        <v>112</v>
      </c>
      <c r="N21" s="58"/>
      <c r="O21" s="58"/>
      <c r="P21" s="58"/>
      <c r="Q21" s="58"/>
    </row>
    <row r="22" spans="2:17" ht="29.25" customHeight="1">
      <c r="B22" s="5"/>
      <c r="C22" s="44"/>
      <c r="D22" s="59"/>
      <c r="E22" s="59"/>
      <c r="F22" s="57" t="s">
        <v>64</v>
      </c>
      <c r="G22" s="57"/>
      <c r="H22" s="57"/>
      <c r="I22" s="58" t="s">
        <v>63</v>
      </c>
      <c r="J22" s="58"/>
      <c r="K22" s="45" t="s">
        <v>63</v>
      </c>
      <c r="L22" s="45" t="s">
        <v>63</v>
      </c>
      <c r="M22" s="58" t="s">
        <v>63</v>
      </c>
      <c r="N22" s="58"/>
      <c r="O22" s="58"/>
      <c r="P22" s="58"/>
      <c r="Q22" s="58"/>
    </row>
    <row r="23" spans="2:17" ht="20.25" customHeight="1">
      <c r="B23" s="44"/>
      <c r="C23" s="43" t="s">
        <v>92</v>
      </c>
      <c r="D23" s="59"/>
      <c r="E23" s="59"/>
      <c r="F23" s="57" t="s">
        <v>93</v>
      </c>
      <c r="G23" s="57"/>
      <c r="H23" s="57"/>
      <c r="I23" s="58" t="s">
        <v>91</v>
      </c>
      <c r="J23" s="58"/>
      <c r="K23" s="45" t="s">
        <v>63</v>
      </c>
      <c r="L23" s="45" t="s">
        <v>111</v>
      </c>
      <c r="M23" s="58" t="s">
        <v>112</v>
      </c>
      <c r="N23" s="58"/>
      <c r="O23" s="58"/>
      <c r="P23" s="58"/>
      <c r="Q23" s="58"/>
    </row>
    <row r="24" spans="2:17" ht="27.75" customHeight="1">
      <c r="B24" s="44"/>
      <c r="C24" s="5"/>
      <c r="D24" s="59"/>
      <c r="E24" s="59"/>
      <c r="F24" s="57" t="s">
        <v>64</v>
      </c>
      <c r="G24" s="57"/>
      <c r="H24" s="57"/>
      <c r="I24" s="58" t="s">
        <v>63</v>
      </c>
      <c r="J24" s="58"/>
      <c r="K24" s="45" t="s">
        <v>63</v>
      </c>
      <c r="L24" s="45" t="s">
        <v>63</v>
      </c>
      <c r="M24" s="58" t="s">
        <v>63</v>
      </c>
      <c r="N24" s="58"/>
      <c r="O24" s="58"/>
      <c r="P24" s="58"/>
      <c r="Q24" s="58"/>
    </row>
    <row r="25" spans="2:17" ht="30.75" customHeight="1">
      <c r="B25" s="44"/>
      <c r="C25" s="44"/>
      <c r="D25" s="60" t="s">
        <v>68</v>
      </c>
      <c r="E25" s="60"/>
      <c r="F25" s="57" t="s">
        <v>74</v>
      </c>
      <c r="G25" s="57"/>
      <c r="H25" s="57"/>
      <c r="I25" s="58" t="s">
        <v>94</v>
      </c>
      <c r="J25" s="58"/>
      <c r="K25" s="45" t="s">
        <v>63</v>
      </c>
      <c r="L25" s="45" t="s">
        <v>111</v>
      </c>
      <c r="M25" s="58" t="s">
        <v>113</v>
      </c>
      <c r="N25" s="58"/>
      <c r="O25" s="58"/>
      <c r="P25" s="58"/>
      <c r="Q25" s="58"/>
    </row>
    <row r="26" spans="2:17" ht="19.5" customHeight="1">
      <c r="B26" s="43" t="s">
        <v>75</v>
      </c>
      <c r="C26" s="44"/>
      <c r="D26" s="59"/>
      <c r="E26" s="59"/>
      <c r="F26" s="57" t="s">
        <v>76</v>
      </c>
      <c r="G26" s="57"/>
      <c r="H26" s="57"/>
      <c r="I26" s="58" t="s">
        <v>146</v>
      </c>
      <c r="J26" s="58"/>
      <c r="K26" s="45" t="s">
        <v>63</v>
      </c>
      <c r="L26" s="45" t="s">
        <v>156</v>
      </c>
      <c r="M26" s="58" t="s">
        <v>157</v>
      </c>
      <c r="N26" s="58"/>
      <c r="O26" s="58"/>
      <c r="P26" s="58"/>
      <c r="Q26" s="58"/>
    </row>
    <row r="27" spans="2:17" ht="25.5" customHeight="1">
      <c r="B27" s="5"/>
      <c r="C27" s="44"/>
      <c r="D27" s="59"/>
      <c r="E27" s="59"/>
      <c r="F27" s="57" t="s">
        <v>64</v>
      </c>
      <c r="G27" s="57"/>
      <c r="H27" s="57"/>
      <c r="I27" s="58" t="s">
        <v>63</v>
      </c>
      <c r="J27" s="58"/>
      <c r="K27" s="45" t="s">
        <v>63</v>
      </c>
      <c r="L27" s="45" t="s">
        <v>63</v>
      </c>
      <c r="M27" s="58" t="s">
        <v>63</v>
      </c>
      <c r="N27" s="58"/>
      <c r="O27" s="58"/>
      <c r="P27" s="58"/>
      <c r="Q27" s="58"/>
    </row>
    <row r="28" spans="2:17" ht="22.5" customHeight="1">
      <c r="B28" s="44"/>
      <c r="C28" s="43" t="s">
        <v>158</v>
      </c>
      <c r="D28" s="59"/>
      <c r="E28" s="59"/>
      <c r="F28" s="57" t="s">
        <v>159</v>
      </c>
      <c r="G28" s="57"/>
      <c r="H28" s="57"/>
      <c r="I28" s="58" t="s">
        <v>160</v>
      </c>
      <c r="J28" s="58"/>
      <c r="K28" s="45" t="s">
        <v>63</v>
      </c>
      <c r="L28" s="45" t="s">
        <v>161</v>
      </c>
      <c r="M28" s="58" t="s">
        <v>162</v>
      </c>
      <c r="N28" s="58"/>
      <c r="O28" s="58"/>
      <c r="P28" s="58"/>
      <c r="Q28" s="58"/>
    </row>
    <row r="29" spans="2:17" ht="36.75" customHeight="1">
      <c r="B29" s="44"/>
      <c r="C29" s="5"/>
      <c r="D29" s="59"/>
      <c r="E29" s="59"/>
      <c r="F29" s="57" t="s">
        <v>64</v>
      </c>
      <c r="G29" s="57"/>
      <c r="H29" s="57"/>
      <c r="I29" s="58" t="s">
        <v>63</v>
      </c>
      <c r="J29" s="58"/>
      <c r="K29" s="45" t="s">
        <v>63</v>
      </c>
      <c r="L29" s="45" t="s">
        <v>63</v>
      </c>
      <c r="M29" s="58" t="s">
        <v>63</v>
      </c>
      <c r="N29" s="58"/>
      <c r="O29" s="58"/>
      <c r="P29" s="58"/>
      <c r="Q29" s="58"/>
    </row>
    <row r="30" spans="2:17" ht="23.25" customHeight="1">
      <c r="B30" s="44"/>
      <c r="C30" s="44"/>
      <c r="D30" s="60" t="s">
        <v>163</v>
      </c>
      <c r="E30" s="60"/>
      <c r="F30" s="57" t="s">
        <v>164</v>
      </c>
      <c r="G30" s="57"/>
      <c r="H30" s="57"/>
      <c r="I30" s="58" t="s">
        <v>165</v>
      </c>
      <c r="J30" s="58"/>
      <c r="K30" s="45" t="s">
        <v>63</v>
      </c>
      <c r="L30" s="45" t="s">
        <v>161</v>
      </c>
      <c r="M30" s="58" t="s">
        <v>166</v>
      </c>
      <c r="N30" s="58"/>
      <c r="O30" s="58"/>
      <c r="P30" s="58"/>
      <c r="Q30" s="58"/>
    </row>
    <row r="31" spans="2:17" ht="15" customHeight="1">
      <c r="B31" s="44"/>
      <c r="C31" s="43" t="s">
        <v>115</v>
      </c>
      <c r="D31" s="59"/>
      <c r="E31" s="59"/>
      <c r="F31" s="57" t="s">
        <v>116</v>
      </c>
      <c r="G31" s="57"/>
      <c r="H31" s="57"/>
      <c r="I31" s="58" t="s">
        <v>147</v>
      </c>
      <c r="J31" s="58"/>
      <c r="K31" s="45" t="s">
        <v>63</v>
      </c>
      <c r="L31" s="45" t="s">
        <v>114</v>
      </c>
      <c r="M31" s="58" t="s">
        <v>148</v>
      </c>
      <c r="N31" s="58"/>
      <c r="O31" s="58"/>
      <c r="P31" s="58"/>
      <c r="Q31" s="58"/>
    </row>
    <row r="32" spans="2:17" ht="30" customHeight="1">
      <c r="B32" s="44"/>
      <c r="C32" s="5"/>
      <c r="D32" s="59"/>
      <c r="E32" s="59"/>
      <c r="F32" s="57" t="s">
        <v>64</v>
      </c>
      <c r="G32" s="57"/>
      <c r="H32" s="57"/>
      <c r="I32" s="58" t="s">
        <v>63</v>
      </c>
      <c r="J32" s="58"/>
      <c r="K32" s="45" t="s">
        <v>63</v>
      </c>
      <c r="L32" s="45" t="s">
        <v>63</v>
      </c>
      <c r="M32" s="58" t="s">
        <v>63</v>
      </c>
      <c r="N32" s="58"/>
      <c r="O32" s="58"/>
      <c r="P32" s="58"/>
      <c r="Q32" s="58"/>
    </row>
    <row r="33" spans="2:17" ht="28.5" customHeight="1">
      <c r="B33" s="44"/>
      <c r="C33" s="44"/>
      <c r="D33" s="60" t="s">
        <v>68</v>
      </c>
      <c r="E33" s="60"/>
      <c r="F33" s="57" t="s">
        <v>74</v>
      </c>
      <c r="G33" s="57"/>
      <c r="H33" s="57"/>
      <c r="I33" s="58" t="s">
        <v>117</v>
      </c>
      <c r="J33" s="58"/>
      <c r="K33" s="45" t="s">
        <v>63</v>
      </c>
      <c r="L33" s="45" t="s">
        <v>114</v>
      </c>
      <c r="M33" s="58" t="s">
        <v>118</v>
      </c>
      <c r="N33" s="58"/>
      <c r="O33" s="58"/>
      <c r="P33" s="58"/>
      <c r="Q33" s="58"/>
    </row>
    <row r="34" spans="2:17" ht="22.5" customHeight="1">
      <c r="B34" s="43" t="s">
        <v>119</v>
      </c>
      <c r="C34" s="44"/>
      <c r="D34" s="59"/>
      <c r="E34" s="59"/>
      <c r="F34" s="57" t="s">
        <v>120</v>
      </c>
      <c r="G34" s="57"/>
      <c r="H34" s="57"/>
      <c r="I34" s="58" t="s">
        <v>121</v>
      </c>
      <c r="J34" s="58"/>
      <c r="K34" s="45" t="s">
        <v>63</v>
      </c>
      <c r="L34" s="45" t="s">
        <v>122</v>
      </c>
      <c r="M34" s="58" t="s">
        <v>123</v>
      </c>
      <c r="N34" s="58"/>
      <c r="O34" s="58"/>
      <c r="P34" s="58"/>
      <c r="Q34" s="58"/>
    </row>
    <row r="35" spans="2:17" ht="27" customHeight="1">
      <c r="B35" s="5"/>
      <c r="C35" s="44"/>
      <c r="D35" s="59"/>
      <c r="E35" s="59"/>
      <c r="F35" s="57" t="s">
        <v>64</v>
      </c>
      <c r="G35" s="57"/>
      <c r="H35" s="57"/>
      <c r="I35" s="58" t="s">
        <v>63</v>
      </c>
      <c r="J35" s="58"/>
      <c r="K35" s="45" t="s">
        <v>63</v>
      </c>
      <c r="L35" s="45" t="s">
        <v>63</v>
      </c>
      <c r="M35" s="58" t="s">
        <v>63</v>
      </c>
      <c r="N35" s="58"/>
      <c r="O35" s="58"/>
      <c r="P35" s="58"/>
      <c r="Q35" s="58"/>
    </row>
    <row r="36" spans="2:17" ht="20.25" customHeight="1">
      <c r="B36" s="44"/>
      <c r="C36" s="43" t="s">
        <v>124</v>
      </c>
      <c r="D36" s="59"/>
      <c r="E36" s="59"/>
      <c r="F36" s="57" t="s">
        <v>125</v>
      </c>
      <c r="G36" s="57"/>
      <c r="H36" s="57"/>
      <c r="I36" s="58" t="s">
        <v>126</v>
      </c>
      <c r="J36" s="58"/>
      <c r="K36" s="45" t="s">
        <v>63</v>
      </c>
      <c r="L36" s="45" t="s">
        <v>122</v>
      </c>
      <c r="M36" s="58" t="s">
        <v>127</v>
      </c>
      <c r="N36" s="58"/>
      <c r="O36" s="58"/>
      <c r="P36" s="58"/>
      <c r="Q36" s="58"/>
    </row>
    <row r="37" spans="2:17" ht="29.25" customHeight="1">
      <c r="B37" s="44"/>
      <c r="C37" s="5"/>
      <c r="D37" s="59"/>
      <c r="E37" s="59"/>
      <c r="F37" s="57" t="s">
        <v>64</v>
      </c>
      <c r="G37" s="57"/>
      <c r="H37" s="57"/>
      <c r="I37" s="58" t="s">
        <v>63</v>
      </c>
      <c r="J37" s="58"/>
      <c r="K37" s="45" t="s">
        <v>63</v>
      </c>
      <c r="L37" s="45" t="s">
        <v>63</v>
      </c>
      <c r="M37" s="58" t="s">
        <v>63</v>
      </c>
      <c r="N37" s="58"/>
      <c r="O37" s="58"/>
      <c r="P37" s="58"/>
      <c r="Q37" s="58"/>
    </row>
    <row r="38" spans="2:17" ht="34.5" customHeight="1">
      <c r="B38" s="44"/>
      <c r="C38" s="44"/>
      <c r="D38" s="60" t="s">
        <v>68</v>
      </c>
      <c r="E38" s="60"/>
      <c r="F38" s="57" t="s">
        <v>74</v>
      </c>
      <c r="G38" s="57"/>
      <c r="H38" s="57"/>
      <c r="I38" s="58" t="s">
        <v>128</v>
      </c>
      <c r="J38" s="58"/>
      <c r="K38" s="45" t="s">
        <v>63</v>
      </c>
      <c r="L38" s="45" t="s">
        <v>122</v>
      </c>
      <c r="M38" s="58" t="s">
        <v>129</v>
      </c>
      <c r="N38" s="58"/>
      <c r="O38" s="58"/>
      <c r="P38" s="58"/>
      <c r="Q38" s="58"/>
    </row>
    <row r="39" spans="2:17" ht="19.5" customHeight="1">
      <c r="B39" s="68" t="s">
        <v>67</v>
      </c>
      <c r="C39" s="68"/>
      <c r="D39" s="68"/>
      <c r="E39" s="68"/>
      <c r="F39" s="68"/>
      <c r="G39" s="68"/>
      <c r="H39" s="46" t="s">
        <v>65</v>
      </c>
      <c r="I39" s="67" t="s">
        <v>149</v>
      </c>
      <c r="J39" s="67"/>
      <c r="K39" s="47" t="s">
        <v>104</v>
      </c>
      <c r="L39" s="47" t="s">
        <v>167</v>
      </c>
      <c r="M39" s="67" t="s">
        <v>168</v>
      </c>
      <c r="N39" s="67"/>
      <c r="O39" s="67"/>
      <c r="P39" s="67"/>
      <c r="Q39" s="67"/>
    </row>
    <row r="40" spans="2:17" ht="25.5" customHeight="1">
      <c r="B40" s="69"/>
      <c r="C40" s="69"/>
      <c r="D40" s="69"/>
      <c r="E40" s="69"/>
      <c r="F40" s="70" t="s">
        <v>64</v>
      </c>
      <c r="G40" s="70"/>
      <c r="H40" s="70"/>
      <c r="I40" s="71" t="s">
        <v>130</v>
      </c>
      <c r="J40" s="71"/>
      <c r="K40" s="48" t="s">
        <v>63</v>
      </c>
      <c r="L40" s="48" t="s">
        <v>63</v>
      </c>
      <c r="M40" s="71" t="s">
        <v>130</v>
      </c>
      <c r="N40" s="71"/>
      <c r="O40" s="71"/>
      <c r="P40" s="71"/>
      <c r="Q40" s="71"/>
    </row>
    <row r="41" spans="2:17" ht="21" customHeight="1">
      <c r="B41" s="72" t="s">
        <v>66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2:17" ht="19.5" customHeight="1">
      <c r="B42" s="68" t="s">
        <v>66</v>
      </c>
      <c r="C42" s="68"/>
      <c r="D42" s="68"/>
      <c r="E42" s="68"/>
      <c r="F42" s="68"/>
      <c r="G42" s="68"/>
      <c r="H42" s="46" t="s">
        <v>65</v>
      </c>
      <c r="I42" s="67" t="s">
        <v>150</v>
      </c>
      <c r="J42" s="67"/>
      <c r="K42" s="47" t="s">
        <v>63</v>
      </c>
      <c r="L42" s="47" t="s">
        <v>63</v>
      </c>
      <c r="M42" s="67" t="s">
        <v>150</v>
      </c>
      <c r="N42" s="67"/>
      <c r="O42" s="67"/>
      <c r="P42" s="67"/>
      <c r="Q42" s="67"/>
    </row>
    <row r="43" spans="2:17" ht="30" customHeight="1">
      <c r="B43" s="69"/>
      <c r="C43" s="69"/>
      <c r="D43" s="69"/>
      <c r="E43" s="69"/>
      <c r="F43" s="70" t="s">
        <v>64</v>
      </c>
      <c r="G43" s="70"/>
      <c r="H43" s="70"/>
      <c r="I43" s="71" t="s">
        <v>131</v>
      </c>
      <c r="J43" s="71"/>
      <c r="K43" s="48" t="s">
        <v>63</v>
      </c>
      <c r="L43" s="48" t="s">
        <v>63</v>
      </c>
      <c r="M43" s="71" t="s">
        <v>131</v>
      </c>
      <c r="N43" s="71"/>
      <c r="O43" s="71"/>
      <c r="P43" s="71"/>
      <c r="Q43" s="71"/>
    </row>
  </sheetData>
  <sheetProtection/>
  <mergeCells count="151">
    <mergeCell ref="B41:Q41"/>
    <mergeCell ref="B42:G42"/>
    <mergeCell ref="I42:J42"/>
    <mergeCell ref="M42:Q42"/>
    <mergeCell ref="B43:E43"/>
    <mergeCell ref="F43:H43"/>
    <mergeCell ref="I43:J43"/>
    <mergeCell ref="M43:Q43"/>
    <mergeCell ref="F35:H35"/>
    <mergeCell ref="I35:J35"/>
    <mergeCell ref="M35:Q35"/>
    <mergeCell ref="D36:E36"/>
    <mergeCell ref="F36:H36"/>
    <mergeCell ref="D37:E37"/>
    <mergeCell ref="F37:H37"/>
    <mergeCell ref="I37:J37"/>
    <mergeCell ref="M37:Q37"/>
    <mergeCell ref="D35:E35"/>
    <mergeCell ref="I39:J39"/>
    <mergeCell ref="M39:Q39"/>
    <mergeCell ref="B39:G39"/>
    <mergeCell ref="B40:E40"/>
    <mergeCell ref="F40:H40"/>
    <mergeCell ref="I40:J40"/>
    <mergeCell ref="M40:Q40"/>
    <mergeCell ref="I38:J38"/>
    <mergeCell ref="M38:Q38"/>
    <mergeCell ref="D38:E38"/>
    <mergeCell ref="F38:H38"/>
    <mergeCell ref="F34:H34"/>
    <mergeCell ref="I34:J34"/>
    <mergeCell ref="M34:Q34"/>
    <mergeCell ref="I36:J36"/>
    <mergeCell ref="M36:Q36"/>
    <mergeCell ref="D34:E34"/>
    <mergeCell ref="D32:E32"/>
    <mergeCell ref="F32:H32"/>
    <mergeCell ref="I32:J32"/>
    <mergeCell ref="M32:Q32"/>
    <mergeCell ref="I33:J33"/>
    <mergeCell ref="M33:Q33"/>
    <mergeCell ref="D33:E33"/>
    <mergeCell ref="F33:H33"/>
    <mergeCell ref="D30:E30"/>
    <mergeCell ref="F30:H30"/>
    <mergeCell ref="I30:J30"/>
    <mergeCell ref="M30:Q30"/>
    <mergeCell ref="D31:E31"/>
    <mergeCell ref="F31:H31"/>
    <mergeCell ref="I31:J31"/>
    <mergeCell ref="M31:Q31"/>
    <mergeCell ref="M25:Q25"/>
    <mergeCell ref="D26:E26"/>
    <mergeCell ref="F26:H26"/>
    <mergeCell ref="D27:E27"/>
    <mergeCell ref="D28:E28"/>
    <mergeCell ref="F28:H28"/>
    <mergeCell ref="I26:J26"/>
    <mergeCell ref="M26:Q26"/>
    <mergeCell ref="F27:H27"/>
    <mergeCell ref="D25:E25"/>
    <mergeCell ref="D18:E18"/>
    <mergeCell ref="F18:H18"/>
    <mergeCell ref="D19:E19"/>
    <mergeCell ref="F13:H13"/>
    <mergeCell ref="I25:J25"/>
    <mergeCell ref="F14:H14"/>
    <mergeCell ref="I21:J21"/>
    <mergeCell ref="D17:E17"/>
    <mergeCell ref="F24:H24"/>
    <mergeCell ref="D13:E13"/>
    <mergeCell ref="M9:Q9"/>
    <mergeCell ref="M12:Q12"/>
    <mergeCell ref="M13:Q13"/>
    <mergeCell ref="I10:J10"/>
    <mergeCell ref="I13:J13"/>
    <mergeCell ref="F9:H9"/>
    <mergeCell ref="I9:J9"/>
    <mergeCell ref="F12:H12"/>
    <mergeCell ref="F11:H11"/>
    <mergeCell ref="K1:P1"/>
    <mergeCell ref="A2:P2"/>
    <mergeCell ref="I8:J8"/>
    <mergeCell ref="D5:E5"/>
    <mergeCell ref="M5:Q5"/>
    <mergeCell ref="M6:Q6"/>
    <mergeCell ref="O3:P3"/>
    <mergeCell ref="M8:Q8"/>
    <mergeCell ref="D6:E6"/>
    <mergeCell ref="I5:J5"/>
    <mergeCell ref="D10:E10"/>
    <mergeCell ref="F10:H10"/>
    <mergeCell ref="D11:E11"/>
    <mergeCell ref="F5:H5"/>
    <mergeCell ref="I6:J6"/>
    <mergeCell ref="D8:E8"/>
    <mergeCell ref="F6:H6"/>
    <mergeCell ref="D9:E9"/>
    <mergeCell ref="F8:H8"/>
    <mergeCell ref="I18:J18"/>
    <mergeCell ref="B7:Q7"/>
    <mergeCell ref="D14:E14"/>
    <mergeCell ref="D15:E15"/>
    <mergeCell ref="F15:H15"/>
    <mergeCell ref="D12:E12"/>
    <mergeCell ref="M10:Q10"/>
    <mergeCell ref="I11:J11"/>
    <mergeCell ref="M11:Q11"/>
    <mergeCell ref="I12:J12"/>
    <mergeCell ref="I17:J17"/>
    <mergeCell ref="F17:H17"/>
    <mergeCell ref="M17:Q17"/>
    <mergeCell ref="I14:J14"/>
    <mergeCell ref="M15:Q15"/>
    <mergeCell ref="M14:Q14"/>
    <mergeCell ref="F16:H16"/>
    <mergeCell ref="I15:J15"/>
    <mergeCell ref="M18:Q18"/>
    <mergeCell ref="F19:H19"/>
    <mergeCell ref="M23:Q23"/>
    <mergeCell ref="M16:Q16"/>
    <mergeCell ref="I16:J16"/>
    <mergeCell ref="D16:E16"/>
    <mergeCell ref="M19:Q19"/>
    <mergeCell ref="I19:J19"/>
    <mergeCell ref="F22:H22"/>
    <mergeCell ref="M21:Q21"/>
    <mergeCell ref="M24:Q24"/>
    <mergeCell ref="I22:J22"/>
    <mergeCell ref="D22:E22"/>
    <mergeCell ref="M22:Q22"/>
    <mergeCell ref="I23:J23"/>
    <mergeCell ref="D23:E23"/>
    <mergeCell ref="F23:H23"/>
    <mergeCell ref="D24:E24"/>
    <mergeCell ref="F25:H25"/>
    <mergeCell ref="I28:J28"/>
    <mergeCell ref="M28:Q28"/>
    <mergeCell ref="D20:E20"/>
    <mergeCell ref="F20:H20"/>
    <mergeCell ref="I20:J20"/>
    <mergeCell ref="M20:Q20"/>
    <mergeCell ref="D21:E21"/>
    <mergeCell ref="F21:H21"/>
    <mergeCell ref="I24:J24"/>
    <mergeCell ref="F29:H29"/>
    <mergeCell ref="I29:J29"/>
    <mergeCell ref="M29:Q29"/>
    <mergeCell ref="D29:E29"/>
    <mergeCell ref="I27:J27"/>
    <mergeCell ref="M27:Q27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93"/>
  <sheetViews>
    <sheetView workbookViewId="0" topLeftCell="A1">
      <selection activeCell="AG9" sqref="AG9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7" t="s">
        <v>170</v>
      </c>
      <c r="P1" s="77"/>
      <c r="Q1" s="77"/>
      <c r="R1" s="77"/>
      <c r="S1" s="77"/>
      <c r="T1" s="77"/>
      <c r="U1" s="77"/>
      <c r="V1" s="77"/>
      <c r="W1" s="77"/>
    </row>
    <row r="2" spans="1:23" ht="9.7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5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ht="6" customHeight="1"/>
    <row r="5" spans="1:23" ht="12.75" customHeight="1">
      <c r="A5" s="73" t="s">
        <v>0</v>
      </c>
      <c r="B5" s="73" t="s">
        <v>1</v>
      </c>
      <c r="C5" s="73" t="s">
        <v>27</v>
      </c>
      <c r="D5" s="73" t="s">
        <v>2</v>
      </c>
      <c r="E5" s="73"/>
      <c r="F5" s="73"/>
      <c r="G5" s="73"/>
      <c r="H5" s="73" t="s">
        <v>3</v>
      </c>
      <c r="I5" s="73" t="s">
        <v>28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ht="12.75" customHeight="1">
      <c r="A6" s="73"/>
      <c r="B6" s="73"/>
      <c r="C6" s="73"/>
      <c r="D6" s="73"/>
      <c r="E6" s="73"/>
      <c r="F6" s="73"/>
      <c r="G6" s="73"/>
      <c r="H6" s="73"/>
      <c r="I6" s="73" t="s">
        <v>29</v>
      </c>
      <c r="J6" s="73" t="s">
        <v>4</v>
      </c>
      <c r="K6" s="73"/>
      <c r="L6" s="73"/>
      <c r="M6" s="73"/>
      <c r="N6" s="73"/>
      <c r="O6" s="73"/>
      <c r="P6" s="73"/>
      <c r="Q6" s="73"/>
      <c r="R6" s="73" t="s">
        <v>5</v>
      </c>
      <c r="S6" s="73" t="s">
        <v>4</v>
      </c>
      <c r="T6" s="73"/>
      <c r="U6" s="73"/>
      <c r="V6" s="73"/>
      <c r="W6" s="73"/>
    </row>
    <row r="7" spans="1:23" ht="12.75" customHeight="1">
      <c r="A7" s="73"/>
      <c r="B7" s="73"/>
      <c r="C7" s="73"/>
      <c r="D7" s="73"/>
      <c r="E7" s="73"/>
      <c r="F7" s="73"/>
      <c r="G7" s="73"/>
      <c r="H7" s="73"/>
      <c r="I7" s="73"/>
      <c r="J7" s="73" t="s">
        <v>30</v>
      </c>
      <c r="K7" s="73" t="s">
        <v>4</v>
      </c>
      <c r="L7" s="73"/>
      <c r="M7" s="73" t="s">
        <v>8</v>
      </c>
      <c r="N7" s="73" t="s">
        <v>9</v>
      </c>
      <c r="O7" s="73" t="s">
        <v>10</v>
      </c>
      <c r="P7" s="73" t="s">
        <v>31</v>
      </c>
      <c r="Q7" s="73" t="s">
        <v>32</v>
      </c>
      <c r="R7" s="73"/>
      <c r="S7" s="73" t="s">
        <v>6</v>
      </c>
      <c r="T7" s="73" t="s">
        <v>7</v>
      </c>
      <c r="U7" s="73"/>
      <c r="V7" s="73" t="s">
        <v>33</v>
      </c>
      <c r="W7" s="73" t="s">
        <v>34</v>
      </c>
    </row>
    <row r="8" spans="1:23" ht="65.2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38" t="s">
        <v>11</v>
      </c>
      <c r="L8" s="38" t="s">
        <v>12</v>
      </c>
      <c r="M8" s="73"/>
      <c r="N8" s="73"/>
      <c r="O8" s="73"/>
      <c r="P8" s="73"/>
      <c r="Q8" s="73"/>
      <c r="R8" s="73"/>
      <c r="S8" s="73"/>
      <c r="T8" s="73" t="s">
        <v>18</v>
      </c>
      <c r="U8" s="73"/>
      <c r="V8" s="73"/>
      <c r="W8" s="73"/>
    </row>
    <row r="9" spans="1:23" ht="8.25" customHeight="1">
      <c r="A9" s="39" t="s">
        <v>26</v>
      </c>
      <c r="B9" s="39" t="s">
        <v>25</v>
      </c>
      <c r="C9" s="39" t="s">
        <v>24</v>
      </c>
      <c r="D9" s="76" t="s">
        <v>23</v>
      </c>
      <c r="E9" s="76"/>
      <c r="F9" s="76"/>
      <c r="G9" s="76"/>
      <c r="H9" s="39" t="s">
        <v>22</v>
      </c>
      <c r="I9" s="39" t="s">
        <v>21</v>
      </c>
      <c r="J9" s="39" t="s">
        <v>20</v>
      </c>
      <c r="K9" s="39" t="s">
        <v>19</v>
      </c>
      <c r="L9" s="39" t="s">
        <v>35</v>
      </c>
      <c r="M9" s="39" t="s">
        <v>36</v>
      </c>
      <c r="N9" s="39" t="s">
        <v>37</v>
      </c>
      <c r="O9" s="39" t="s">
        <v>38</v>
      </c>
      <c r="P9" s="39" t="s">
        <v>39</v>
      </c>
      <c r="Q9" s="39" t="s">
        <v>40</v>
      </c>
      <c r="R9" s="39" t="s">
        <v>41</v>
      </c>
      <c r="S9" s="39" t="s">
        <v>42</v>
      </c>
      <c r="T9" s="76" t="s">
        <v>43</v>
      </c>
      <c r="U9" s="76"/>
      <c r="V9" s="39" t="s">
        <v>44</v>
      </c>
      <c r="W9" s="39" t="s">
        <v>45</v>
      </c>
    </row>
    <row r="10" spans="1:23" ht="12.75" customHeight="1">
      <c r="A10" s="73" t="s">
        <v>81</v>
      </c>
      <c r="B10" s="73" t="s">
        <v>46</v>
      </c>
      <c r="C10" s="73" t="s">
        <v>46</v>
      </c>
      <c r="D10" s="74" t="s">
        <v>82</v>
      </c>
      <c r="E10" s="74"/>
      <c r="F10" s="74" t="s">
        <v>13</v>
      </c>
      <c r="G10" s="74"/>
      <c r="H10" s="50">
        <v>2599900</v>
      </c>
      <c r="I10" s="50">
        <v>1186948</v>
      </c>
      <c r="J10" s="50">
        <v>1168948</v>
      </c>
      <c r="K10" s="50">
        <v>461466</v>
      </c>
      <c r="L10" s="50">
        <v>707482</v>
      </c>
      <c r="M10" s="50">
        <v>0</v>
      </c>
      <c r="N10" s="50">
        <v>0</v>
      </c>
      <c r="O10" s="50">
        <v>18000</v>
      </c>
      <c r="P10" s="50">
        <v>0</v>
      </c>
      <c r="Q10" s="50">
        <v>0</v>
      </c>
      <c r="R10" s="50">
        <v>1412952</v>
      </c>
      <c r="S10" s="50">
        <v>1412952</v>
      </c>
      <c r="T10" s="75">
        <v>1362952</v>
      </c>
      <c r="U10" s="75"/>
      <c r="V10" s="50">
        <v>0</v>
      </c>
      <c r="W10" s="50">
        <v>0</v>
      </c>
    </row>
    <row r="11" spans="1:23" ht="12.75" customHeight="1">
      <c r="A11" s="73"/>
      <c r="B11" s="73"/>
      <c r="C11" s="73"/>
      <c r="D11" s="74"/>
      <c r="E11" s="74"/>
      <c r="F11" s="74" t="s">
        <v>14</v>
      </c>
      <c r="G11" s="74"/>
      <c r="H11" s="50">
        <v>-783</v>
      </c>
      <c r="I11" s="50">
        <v>-783</v>
      </c>
      <c r="J11" s="50">
        <v>-783</v>
      </c>
      <c r="K11" s="50">
        <v>-783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75">
        <v>0</v>
      </c>
      <c r="U11" s="75"/>
      <c r="V11" s="50">
        <v>0</v>
      </c>
      <c r="W11" s="50">
        <v>0</v>
      </c>
    </row>
    <row r="12" spans="1:23" ht="12.75" customHeight="1">
      <c r="A12" s="73"/>
      <c r="B12" s="73"/>
      <c r="C12" s="73"/>
      <c r="D12" s="74"/>
      <c r="E12" s="74"/>
      <c r="F12" s="74" t="s">
        <v>15</v>
      </c>
      <c r="G12" s="74"/>
      <c r="H12" s="50">
        <v>55783</v>
      </c>
      <c r="I12" s="50">
        <v>55783</v>
      </c>
      <c r="J12" s="50">
        <v>55783</v>
      </c>
      <c r="K12" s="50">
        <v>0</v>
      </c>
      <c r="L12" s="50">
        <v>55783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75">
        <v>0</v>
      </c>
      <c r="U12" s="75"/>
      <c r="V12" s="50">
        <v>0</v>
      </c>
      <c r="W12" s="50">
        <v>0</v>
      </c>
    </row>
    <row r="13" spans="1:23" ht="12.75" customHeight="1">
      <c r="A13" s="73"/>
      <c r="B13" s="73"/>
      <c r="C13" s="73"/>
      <c r="D13" s="74"/>
      <c r="E13" s="74"/>
      <c r="F13" s="74" t="s">
        <v>16</v>
      </c>
      <c r="G13" s="74"/>
      <c r="H13" s="50">
        <v>2654900</v>
      </c>
      <c r="I13" s="50">
        <v>1241948</v>
      </c>
      <c r="J13" s="50">
        <v>1223948</v>
      </c>
      <c r="K13" s="50">
        <v>460683</v>
      </c>
      <c r="L13" s="50">
        <v>763265</v>
      </c>
      <c r="M13" s="50">
        <v>0</v>
      </c>
      <c r="N13" s="50">
        <v>0</v>
      </c>
      <c r="O13" s="50">
        <v>18000</v>
      </c>
      <c r="P13" s="50">
        <v>0</v>
      </c>
      <c r="Q13" s="50">
        <v>0</v>
      </c>
      <c r="R13" s="50">
        <v>1412952</v>
      </c>
      <c r="S13" s="50">
        <v>1412952</v>
      </c>
      <c r="T13" s="75">
        <v>1362952</v>
      </c>
      <c r="U13" s="75"/>
      <c r="V13" s="50">
        <v>0</v>
      </c>
      <c r="W13" s="50">
        <v>0</v>
      </c>
    </row>
    <row r="14" spans="1:23" ht="12.75" customHeight="1">
      <c r="A14" s="73" t="s">
        <v>46</v>
      </c>
      <c r="B14" s="73" t="s">
        <v>85</v>
      </c>
      <c r="C14" s="73" t="s">
        <v>46</v>
      </c>
      <c r="D14" s="74" t="s">
        <v>86</v>
      </c>
      <c r="E14" s="74"/>
      <c r="F14" s="74" t="s">
        <v>13</v>
      </c>
      <c r="G14" s="74"/>
      <c r="H14" s="50">
        <v>789278</v>
      </c>
      <c r="I14" s="50">
        <v>739278</v>
      </c>
      <c r="J14" s="50">
        <v>739278</v>
      </c>
      <c r="K14" s="50">
        <v>103978</v>
      </c>
      <c r="L14" s="50">
        <v>635300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50000</v>
      </c>
      <c r="S14" s="50">
        <v>50000</v>
      </c>
      <c r="T14" s="75">
        <v>0</v>
      </c>
      <c r="U14" s="75"/>
      <c r="V14" s="50">
        <v>0</v>
      </c>
      <c r="W14" s="50">
        <v>0</v>
      </c>
    </row>
    <row r="15" spans="1:23" ht="12.75" customHeight="1">
      <c r="A15" s="73"/>
      <c r="B15" s="73"/>
      <c r="C15" s="73"/>
      <c r="D15" s="74"/>
      <c r="E15" s="74"/>
      <c r="F15" s="74" t="s">
        <v>14</v>
      </c>
      <c r="G15" s="74"/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75">
        <v>0</v>
      </c>
      <c r="U15" s="75"/>
      <c r="V15" s="50">
        <v>0</v>
      </c>
      <c r="W15" s="50">
        <v>0</v>
      </c>
    </row>
    <row r="16" spans="1:23" ht="12.75" customHeight="1">
      <c r="A16" s="73"/>
      <c r="B16" s="73"/>
      <c r="C16" s="73"/>
      <c r="D16" s="74"/>
      <c r="E16" s="74"/>
      <c r="F16" s="74" t="s">
        <v>15</v>
      </c>
      <c r="G16" s="74"/>
      <c r="H16" s="50">
        <v>50000</v>
      </c>
      <c r="I16" s="50">
        <v>50000</v>
      </c>
      <c r="J16" s="50">
        <v>50000</v>
      </c>
      <c r="K16" s="50">
        <v>0</v>
      </c>
      <c r="L16" s="50">
        <v>50000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75">
        <v>0</v>
      </c>
      <c r="U16" s="75"/>
      <c r="V16" s="50">
        <v>0</v>
      </c>
      <c r="W16" s="50">
        <v>0</v>
      </c>
    </row>
    <row r="17" spans="1:23" ht="12.75" customHeight="1">
      <c r="A17" s="73"/>
      <c r="B17" s="73"/>
      <c r="C17" s="73"/>
      <c r="D17" s="74"/>
      <c r="E17" s="74"/>
      <c r="F17" s="74" t="s">
        <v>16</v>
      </c>
      <c r="G17" s="74"/>
      <c r="H17" s="50">
        <v>839278</v>
      </c>
      <c r="I17" s="50">
        <v>789278</v>
      </c>
      <c r="J17" s="50">
        <v>789278</v>
      </c>
      <c r="K17" s="50">
        <v>103978</v>
      </c>
      <c r="L17" s="50">
        <v>685300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50000</v>
      </c>
      <c r="S17" s="50">
        <v>50000</v>
      </c>
      <c r="T17" s="75">
        <v>0</v>
      </c>
      <c r="U17" s="75"/>
      <c r="V17" s="50">
        <v>0</v>
      </c>
      <c r="W17" s="50">
        <v>0</v>
      </c>
    </row>
    <row r="18" spans="1:23" ht="12.75" customHeight="1">
      <c r="A18" s="73" t="s">
        <v>46</v>
      </c>
      <c r="B18" s="73" t="s">
        <v>132</v>
      </c>
      <c r="C18" s="73" t="s">
        <v>46</v>
      </c>
      <c r="D18" s="74" t="s">
        <v>133</v>
      </c>
      <c r="E18" s="74"/>
      <c r="F18" s="74" t="s">
        <v>13</v>
      </c>
      <c r="G18" s="74"/>
      <c r="H18" s="50">
        <v>424670</v>
      </c>
      <c r="I18" s="50">
        <v>424670</v>
      </c>
      <c r="J18" s="50">
        <v>424670</v>
      </c>
      <c r="K18" s="50">
        <v>357488</v>
      </c>
      <c r="L18" s="50">
        <v>67182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75">
        <v>0</v>
      </c>
      <c r="U18" s="75"/>
      <c r="V18" s="50">
        <v>0</v>
      </c>
      <c r="W18" s="50">
        <v>0</v>
      </c>
    </row>
    <row r="19" spans="1:23" ht="12.75" customHeight="1">
      <c r="A19" s="73"/>
      <c r="B19" s="73"/>
      <c r="C19" s="73"/>
      <c r="D19" s="74"/>
      <c r="E19" s="74"/>
      <c r="F19" s="74" t="s">
        <v>14</v>
      </c>
      <c r="G19" s="74"/>
      <c r="H19" s="50">
        <v>-783</v>
      </c>
      <c r="I19" s="50">
        <v>-783</v>
      </c>
      <c r="J19" s="50">
        <v>-783</v>
      </c>
      <c r="K19" s="50">
        <v>-783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75">
        <v>0</v>
      </c>
      <c r="U19" s="75"/>
      <c r="V19" s="50">
        <v>0</v>
      </c>
      <c r="W19" s="50">
        <v>0</v>
      </c>
    </row>
    <row r="20" spans="1:23" ht="12.75" customHeight="1">
      <c r="A20" s="73"/>
      <c r="B20" s="73"/>
      <c r="C20" s="73"/>
      <c r="D20" s="74"/>
      <c r="E20" s="74"/>
      <c r="F20" s="74" t="s">
        <v>15</v>
      </c>
      <c r="G20" s="74"/>
      <c r="H20" s="50">
        <v>5783</v>
      </c>
      <c r="I20" s="50">
        <v>5783</v>
      </c>
      <c r="J20" s="50">
        <v>5783</v>
      </c>
      <c r="K20" s="50">
        <v>0</v>
      </c>
      <c r="L20" s="50">
        <v>5783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75">
        <v>0</v>
      </c>
      <c r="U20" s="75"/>
      <c r="V20" s="50">
        <v>0</v>
      </c>
      <c r="W20" s="50">
        <v>0</v>
      </c>
    </row>
    <row r="21" spans="1:23" ht="12.75" customHeight="1">
      <c r="A21" s="73"/>
      <c r="B21" s="73"/>
      <c r="C21" s="73"/>
      <c r="D21" s="74"/>
      <c r="E21" s="74"/>
      <c r="F21" s="74" t="s">
        <v>16</v>
      </c>
      <c r="G21" s="74"/>
      <c r="H21" s="50">
        <v>429670</v>
      </c>
      <c r="I21" s="50">
        <v>429670</v>
      </c>
      <c r="J21" s="50">
        <v>429670</v>
      </c>
      <c r="K21" s="50">
        <v>356705</v>
      </c>
      <c r="L21" s="50">
        <v>72965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75">
        <v>0</v>
      </c>
      <c r="U21" s="75"/>
      <c r="V21" s="50">
        <v>0</v>
      </c>
      <c r="W21" s="50">
        <v>0</v>
      </c>
    </row>
    <row r="22" spans="1:23" ht="12.75" customHeight="1">
      <c r="A22" s="73" t="s">
        <v>102</v>
      </c>
      <c r="B22" s="73" t="s">
        <v>46</v>
      </c>
      <c r="C22" s="73" t="s">
        <v>46</v>
      </c>
      <c r="D22" s="74" t="s">
        <v>103</v>
      </c>
      <c r="E22" s="74"/>
      <c r="F22" s="74" t="s">
        <v>13</v>
      </c>
      <c r="G22" s="74"/>
      <c r="H22" s="50">
        <v>14348645</v>
      </c>
      <c r="I22" s="50">
        <v>13355332</v>
      </c>
      <c r="J22" s="50">
        <v>12760032</v>
      </c>
      <c r="K22" s="50">
        <v>9308065.34</v>
      </c>
      <c r="L22" s="50">
        <v>3451966.66</v>
      </c>
      <c r="M22" s="50">
        <v>0</v>
      </c>
      <c r="N22" s="50">
        <v>595300</v>
      </c>
      <c r="O22" s="50">
        <v>0</v>
      </c>
      <c r="P22" s="50">
        <v>0</v>
      </c>
      <c r="Q22" s="50">
        <v>0</v>
      </c>
      <c r="R22" s="50">
        <v>993313</v>
      </c>
      <c r="S22" s="50">
        <v>993313</v>
      </c>
      <c r="T22" s="75">
        <v>0</v>
      </c>
      <c r="U22" s="75"/>
      <c r="V22" s="50">
        <v>0</v>
      </c>
      <c r="W22" s="50">
        <v>0</v>
      </c>
    </row>
    <row r="23" spans="1:23" ht="12.75" customHeight="1">
      <c r="A23" s="73"/>
      <c r="B23" s="73"/>
      <c r="C23" s="73"/>
      <c r="D23" s="74"/>
      <c r="E23" s="74"/>
      <c r="F23" s="74" t="s">
        <v>14</v>
      </c>
      <c r="G23" s="74"/>
      <c r="H23" s="50">
        <v>-149</v>
      </c>
      <c r="I23" s="50">
        <v>-149</v>
      </c>
      <c r="J23" s="50">
        <v>-149</v>
      </c>
      <c r="K23" s="50">
        <v>0</v>
      </c>
      <c r="L23" s="50">
        <v>-149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75">
        <v>0</v>
      </c>
      <c r="U23" s="75"/>
      <c r="V23" s="50">
        <v>0</v>
      </c>
      <c r="W23" s="50">
        <v>0</v>
      </c>
    </row>
    <row r="24" spans="1:23" ht="12.75" customHeight="1">
      <c r="A24" s="73"/>
      <c r="B24" s="73"/>
      <c r="C24" s="73"/>
      <c r="D24" s="74"/>
      <c r="E24" s="74"/>
      <c r="F24" s="74" t="s">
        <v>15</v>
      </c>
      <c r="G24" s="74"/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75">
        <v>0</v>
      </c>
      <c r="U24" s="75"/>
      <c r="V24" s="50">
        <v>0</v>
      </c>
      <c r="W24" s="50">
        <v>0</v>
      </c>
    </row>
    <row r="25" spans="1:23" ht="12.75" customHeight="1">
      <c r="A25" s="73"/>
      <c r="B25" s="73"/>
      <c r="C25" s="73"/>
      <c r="D25" s="74"/>
      <c r="E25" s="74"/>
      <c r="F25" s="74" t="s">
        <v>16</v>
      </c>
      <c r="G25" s="74"/>
      <c r="H25" s="50">
        <v>14348496</v>
      </c>
      <c r="I25" s="50">
        <v>13355183</v>
      </c>
      <c r="J25" s="50">
        <v>12759883</v>
      </c>
      <c r="K25" s="50">
        <v>9308065.34</v>
      </c>
      <c r="L25" s="50">
        <v>3451817.66</v>
      </c>
      <c r="M25" s="50">
        <v>0</v>
      </c>
      <c r="N25" s="50">
        <v>595300</v>
      </c>
      <c r="O25" s="50">
        <v>0</v>
      </c>
      <c r="P25" s="50">
        <v>0</v>
      </c>
      <c r="Q25" s="50">
        <v>0</v>
      </c>
      <c r="R25" s="50">
        <v>993313</v>
      </c>
      <c r="S25" s="50">
        <v>993313</v>
      </c>
      <c r="T25" s="75">
        <v>0</v>
      </c>
      <c r="U25" s="75"/>
      <c r="V25" s="50">
        <v>0</v>
      </c>
      <c r="W25" s="50">
        <v>0</v>
      </c>
    </row>
    <row r="26" spans="1:23" ht="12.75" customHeight="1">
      <c r="A26" s="73" t="s">
        <v>46</v>
      </c>
      <c r="B26" s="73" t="s">
        <v>105</v>
      </c>
      <c r="C26" s="73" t="s">
        <v>46</v>
      </c>
      <c r="D26" s="74" t="s">
        <v>106</v>
      </c>
      <c r="E26" s="74"/>
      <c r="F26" s="74" t="s">
        <v>13</v>
      </c>
      <c r="G26" s="74"/>
      <c r="H26" s="50">
        <v>42814</v>
      </c>
      <c r="I26" s="50">
        <v>42814</v>
      </c>
      <c r="J26" s="50">
        <v>39514</v>
      </c>
      <c r="K26" s="50">
        <v>16422.34</v>
      </c>
      <c r="L26" s="50">
        <v>23091.66</v>
      </c>
      <c r="M26" s="50">
        <v>0</v>
      </c>
      <c r="N26" s="50">
        <v>3300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75">
        <v>0</v>
      </c>
      <c r="U26" s="75"/>
      <c r="V26" s="50">
        <v>0</v>
      </c>
      <c r="W26" s="50">
        <v>0</v>
      </c>
    </row>
    <row r="27" spans="1:23" ht="12.75" customHeight="1">
      <c r="A27" s="73"/>
      <c r="B27" s="73"/>
      <c r="C27" s="73"/>
      <c r="D27" s="74"/>
      <c r="E27" s="74"/>
      <c r="F27" s="74" t="s">
        <v>14</v>
      </c>
      <c r="G27" s="74"/>
      <c r="H27" s="50">
        <v>-149</v>
      </c>
      <c r="I27" s="50">
        <v>-149</v>
      </c>
      <c r="J27" s="50">
        <v>-149</v>
      </c>
      <c r="K27" s="50">
        <v>0</v>
      </c>
      <c r="L27" s="50">
        <v>-149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75">
        <v>0</v>
      </c>
      <c r="U27" s="75"/>
      <c r="V27" s="50">
        <v>0</v>
      </c>
      <c r="W27" s="50">
        <v>0</v>
      </c>
    </row>
    <row r="28" spans="1:23" ht="12.75" customHeight="1">
      <c r="A28" s="73"/>
      <c r="B28" s="73"/>
      <c r="C28" s="73"/>
      <c r="D28" s="74"/>
      <c r="E28" s="74"/>
      <c r="F28" s="74" t="s">
        <v>15</v>
      </c>
      <c r="G28" s="74"/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75">
        <v>0</v>
      </c>
      <c r="U28" s="75"/>
      <c r="V28" s="50">
        <v>0</v>
      </c>
      <c r="W28" s="50">
        <v>0</v>
      </c>
    </row>
    <row r="29" spans="1:23" ht="12.75" customHeight="1">
      <c r="A29" s="73"/>
      <c r="B29" s="73"/>
      <c r="C29" s="73"/>
      <c r="D29" s="74"/>
      <c r="E29" s="74"/>
      <c r="F29" s="74" t="s">
        <v>16</v>
      </c>
      <c r="G29" s="74"/>
      <c r="H29" s="50">
        <v>42665</v>
      </c>
      <c r="I29" s="50">
        <v>42665</v>
      </c>
      <c r="J29" s="50">
        <v>39365</v>
      </c>
      <c r="K29" s="50">
        <v>16422.34</v>
      </c>
      <c r="L29" s="50">
        <v>22942.66</v>
      </c>
      <c r="M29" s="50">
        <v>0</v>
      </c>
      <c r="N29" s="50">
        <v>3300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75">
        <v>0</v>
      </c>
      <c r="U29" s="75"/>
      <c r="V29" s="50">
        <v>0</v>
      </c>
      <c r="W29" s="50">
        <v>0</v>
      </c>
    </row>
    <row r="30" spans="1:23" ht="12.75" customHeight="1">
      <c r="A30" s="73" t="s">
        <v>89</v>
      </c>
      <c r="B30" s="73" t="s">
        <v>46</v>
      </c>
      <c r="C30" s="73" t="s">
        <v>46</v>
      </c>
      <c r="D30" s="74" t="s">
        <v>90</v>
      </c>
      <c r="E30" s="74"/>
      <c r="F30" s="74" t="s">
        <v>13</v>
      </c>
      <c r="G30" s="74"/>
      <c r="H30" s="50">
        <v>5692269</v>
      </c>
      <c r="I30" s="50">
        <v>5682269</v>
      </c>
      <c r="J30" s="50">
        <v>5484269</v>
      </c>
      <c r="K30" s="50">
        <v>4894669</v>
      </c>
      <c r="L30" s="50">
        <v>589600</v>
      </c>
      <c r="M30" s="50">
        <v>0</v>
      </c>
      <c r="N30" s="50">
        <v>198000</v>
      </c>
      <c r="O30" s="50">
        <v>0</v>
      </c>
      <c r="P30" s="50">
        <v>0</v>
      </c>
      <c r="Q30" s="50">
        <v>0</v>
      </c>
      <c r="R30" s="50">
        <v>10000</v>
      </c>
      <c r="S30" s="50">
        <v>10000</v>
      </c>
      <c r="T30" s="75">
        <v>0</v>
      </c>
      <c r="U30" s="75"/>
      <c r="V30" s="50">
        <v>0</v>
      </c>
      <c r="W30" s="50">
        <v>0</v>
      </c>
    </row>
    <row r="31" spans="1:23" ht="12.75" customHeight="1">
      <c r="A31" s="73"/>
      <c r="B31" s="73"/>
      <c r="C31" s="73"/>
      <c r="D31" s="74"/>
      <c r="E31" s="74"/>
      <c r="F31" s="74" t="s">
        <v>14</v>
      </c>
      <c r="G31" s="74"/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75">
        <v>0</v>
      </c>
      <c r="U31" s="75"/>
      <c r="V31" s="50">
        <v>0</v>
      </c>
      <c r="W31" s="50">
        <v>0</v>
      </c>
    </row>
    <row r="32" spans="1:23" ht="12.75" customHeight="1">
      <c r="A32" s="73"/>
      <c r="B32" s="73"/>
      <c r="C32" s="73"/>
      <c r="D32" s="74"/>
      <c r="E32" s="74"/>
      <c r="F32" s="74" t="s">
        <v>15</v>
      </c>
      <c r="G32" s="74"/>
      <c r="H32" s="50">
        <v>14000</v>
      </c>
      <c r="I32" s="50">
        <v>14000</v>
      </c>
      <c r="J32" s="50">
        <v>14000</v>
      </c>
      <c r="K32" s="50">
        <v>0</v>
      </c>
      <c r="L32" s="50">
        <v>14000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75">
        <v>0</v>
      </c>
      <c r="U32" s="75"/>
      <c r="V32" s="50">
        <v>0</v>
      </c>
      <c r="W32" s="50">
        <v>0</v>
      </c>
    </row>
    <row r="33" spans="1:23" ht="12.75" customHeight="1">
      <c r="A33" s="73"/>
      <c r="B33" s="73"/>
      <c r="C33" s="73"/>
      <c r="D33" s="74"/>
      <c r="E33" s="74"/>
      <c r="F33" s="74" t="s">
        <v>16</v>
      </c>
      <c r="G33" s="74"/>
      <c r="H33" s="50">
        <v>5706269</v>
      </c>
      <c r="I33" s="50">
        <v>5696269</v>
      </c>
      <c r="J33" s="50">
        <v>5498269</v>
      </c>
      <c r="K33" s="50">
        <v>4894669</v>
      </c>
      <c r="L33" s="50">
        <v>603600</v>
      </c>
      <c r="M33" s="50">
        <v>0</v>
      </c>
      <c r="N33" s="50">
        <v>198000</v>
      </c>
      <c r="O33" s="50">
        <v>0</v>
      </c>
      <c r="P33" s="50">
        <v>0</v>
      </c>
      <c r="Q33" s="50">
        <v>0</v>
      </c>
      <c r="R33" s="50">
        <v>10000</v>
      </c>
      <c r="S33" s="50">
        <v>10000</v>
      </c>
      <c r="T33" s="75">
        <v>0</v>
      </c>
      <c r="U33" s="75"/>
      <c r="V33" s="50">
        <v>0</v>
      </c>
      <c r="W33" s="50">
        <v>0</v>
      </c>
    </row>
    <row r="34" spans="1:23" ht="12.75" customHeight="1">
      <c r="A34" s="73" t="s">
        <v>46</v>
      </c>
      <c r="B34" s="73" t="s">
        <v>92</v>
      </c>
      <c r="C34" s="73" t="s">
        <v>46</v>
      </c>
      <c r="D34" s="74" t="s">
        <v>93</v>
      </c>
      <c r="E34" s="74"/>
      <c r="F34" s="74" t="s">
        <v>13</v>
      </c>
      <c r="G34" s="74"/>
      <c r="H34" s="50">
        <v>5487269</v>
      </c>
      <c r="I34" s="50">
        <v>5487269</v>
      </c>
      <c r="J34" s="50">
        <v>5294269</v>
      </c>
      <c r="K34" s="50">
        <v>4894669</v>
      </c>
      <c r="L34" s="50">
        <v>399600</v>
      </c>
      <c r="M34" s="50">
        <v>0</v>
      </c>
      <c r="N34" s="50">
        <v>193000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75">
        <v>0</v>
      </c>
      <c r="U34" s="75"/>
      <c r="V34" s="50">
        <v>0</v>
      </c>
      <c r="W34" s="50">
        <v>0</v>
      </c>
    </row>
    <row r="35" spans="1:23" ht="12.75" customHeight="1">
      <c r="A35" s="73"/>
      <c r="B35" s="73"/>
      <c r="C35" s="73"/>
      <c r="D35" s="74"/>
      <c r="E35" s="74"/>
      <c r="F35" s="74" t="s">
        <v>14</v>
      </c>
      <c r="G35" s="74"/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75">
        <v>0</v>
      </c>
      <c r="U35" s="75"/>
      <c r="V35" s="50">
        <v>0</v>
      </c>
      <c r="W35" s="50">
        <v>0</v>
      </c>
    </row>
    <row r="36" spans="1:23" ht="12.75" customHeight="1">
      <c r="A36" s="73"/>
      <c r="B36" s="73"/>
      <c r="C36" s="73"/>
      <c r="D36" s="74"/>
      <c r="E36" s="74"/>
      <c r="F36" s="74" t="s">
        <v>15</v>
      </c>
      <c r="G36" s="74"/>
      <c r="H36" s="50">
        <v>14000</v>
      </c>
      <c r="I36" s="50">
        <v>14000</v>
      </c>
      <c r="J36" s="50">
        <v>14000</v>
      </c>
      <c r="K36" s="50">
        <v>0</v>
      </c>
      <c r="L36" s="50">
        <v>14000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75">
        <v>0</v>
      </c>
      <c r="U36" s="75"/>
      <c r="V36" s="50">
        <v>0</v>
      </c>
      <c r="W36" s="50">
        <v>0</v>
      </c>
    </row>
    <row r="37" spans="1:23" ht="12.75" customHeight="1">
      <c r="A37" s="73"/>
      <c r="B37" s="73"/>
      <c r="C37" s="73"/>
      <c r="D37" s="74"/>
      <c r="E37" s="74"/>
      <c r="F37" s="74" t="s">
        <v>16</v>
      </c>
      <c r="G37" s="74"/>
      <c r="H37" s="50">
        <v>5501269</v>
      </c>
      <c r="I37" s="50">
        <v>5501269</v>
      </c>
      <c r="J37" s="50">
        <v>5308269</v>
      </c>
      <c r="K37" s="50">
        <v>4894669</v>
      </c>
      <c r="L37" s="50">
        <v>413600</v>
      </c>
      <c r="M37" s="50">
        <v>0</v>
      </c>
      <c r="N37" s="50">
        <v>193000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75">
        <v>0</v>
      </c>
      <c r="U37" s="75"/>
      <c r="V37" s="50">
        <v>0</v>
      </c>
      <c r="W37" s="50">
        <v>0</v>
      </c>
    </row>
    <row r="38" spans="1:23" ht="12.75" customHeight="1">
      <c r="A38" s="73" t="s">
        <v>78</v>
      </c>
      <c r="B38" s="73" t="s">
        <v>46</v>
      </c>
      <c r="C38" s="73" t="s">
        <v>46</v>
      </c>
      <c r="D38" s="74" t="s">
        <v>79</v>
      </c>
      <c r="E38" s="74"/>
      <c r="F38" s="74" t="s">
        <v>13</v>
      </c>
      <c r="G38" s="74"/>
      <c r="H38" s="50">
        <v>29881251</v>
      </c>
      <c r="I38" s="50">
        <v>28361401</v>
      </c>
      <c r="J38" s="50">
        <v>25465133.2</v>
      </c>
      <c r="K38" s="50">
        <v>22374756.2</v>
      </c>
      <c r="L38" s="50">
        <v>3090377</v>
      </c>
      <c r="M38" s="50">
        <v>2225270.8</v>
      </c>
      <c r="N38" s="50">
        <v>524510</v>
      </c>
      <c r="O38" s="50">
        <v>146487</v>
      </c>
      <c r="P38" s="50">
        <v>0</v>
      </c>
      <c r="Q38" s="50">
        <v>0</v>
      </c>
      <c r="R38" s="50">
        <v>1519850</v>
      </c>
      <c r="S38" s="50">
        <v>1519850</v>
      </c>
      <c r="T38" s="75">
        <v>0</v>
      </c>
      <c r="U38" s="75"/>
      <c r="V38" s="50">
        <v>0</v>
      </c>
      <c r="W38" s="50">
        <v>0</v>
      </c>
    </row>
    <row r="39" spans="1:23" ht="12.75" customHeight="1">
      <c r="A39" s="73"/>
      <c r="B39" s="73"/>
      <c r="C39" s="73"/>
      <c r="D39" s="74"/>
      <c r="E39" s="74"/>
      <c r="F39" s="74" t="s">
        <v>14</v>
      </c>
      <c r="G39" s="74"/>
      <c r="H39" s="50">
        <v>-9300</v>
      </c>
      <c r="I39" s="50">
        <v>-9300</v>
      </c>
      <c r="J39" s="50">
        <v>-8400</v>
      </c>
      <c r="K39" s="50">
        <v>-8400</v>
      </c>
      <c r="L39" s="50">
        <v>0</v>
      </c>
      <c r="M39" s="50">
        <v>0</v>
      </c>
      <c r="N39" s="50">
        <v>-900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75">
        <v>0</v>
      </c>
      <c r="U39" s="75"/>
      <c r="V39" s="50">
        <v>0</v>
      </c>
      <c r="W39" s="50">
        <v>0</v>
      </c>
    </row>
    <row r="40" spans="1:23" ht="12.75" customHeight="1">
      <c r="A40" s="73"/>
      <c r="B40" s="73"/>
      <c r="C40" s="73"/>
      <c r="D40" s="74"/>
      <c r="E40" s="74"/>
      <c r="F40" s="74" t="s">
        <v>15</v>
      </c>
      <c r="G40" s="74"/>
      <c r="H40" s="50">
        <v>9300</v>
      </c>
      <c r="I40" s="50">
        <v>9300</v>
      </c>
      <c r="J40" s="50">
        <v>8800</v>
      </c>
      <c r="K40" s="50">
        <v>6800</v>
      </c>
      <c r="L40" s="50">
        <v>2000</v>
      </c>
      <c r="M40" s="50">
        <v>0</v>
      </c>
      <c r="N40" s="50">
        <v>500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75">
        <v>0</v>
      </c>
      <c r="U40" s="75"/>
      <c r="V40" s="50">
        <v>0</v>
      </c>
      <c r="W40" s="50">
        <v>0</v>
      </c>
    </row>
    <row r="41" spans="1:23" ht="12.75" customHeight="1">
      <c r="A41" s="73"/>
      <c r="B41" s="73"/>
      <c r="C41" s="73"/>
      <c r="D41" s="74"/>
      <c r="E41" s="74"/>
      <c r="F41" s="74" t="s">
        <v>16</v>
      </c>
      <c r="G41" s="74"/>
      <c r="H41" s="50">
        <v>29881251</v>
      </c>
      <c r="I41" s="50">
        <v>28361401</v>
      </c>
      <c r="J41" s="50">
        <v>25465533.2</v>
      </c>
      <c r="K41" s="50">
        <v>22373156.2</v>
      </c>
      <c r="L41" s="50">
        <v>3092377</v>
      </c>
      <c r="M41" s="50">
        <v>2225270.8</v>
      </c>
      <c r="N41" s="50">
        <v>524110</v>
      </c>
      <c r="O41" s="50">
        <v>146487</v>
      </c>
      <c r="P41" s="50">
        <v>0</v>
      </c>
      <c r="Q41" s="50">
        <v>0</v>
      </c>
      <c r="R41" s="50">
        <v>1519850</v>
      </c>
      <c r="S41" s="50">
        <v>1519850</v>
      </c>
      <c r="T41" s="75">
        <v>0</v>
      </c>
      <c r="U41" s="75"/>
      <c r="V41" s="50">
        <v>0</v>
      </c>
      <c r="W41" s="50">
        <v>0</v>
      </c>
    </row>
    <row r="42" spans="1:23" ht="12.75" customHeight="1">
      <c r="A42" s="73" t="s">
        <v>46</v>
      </c>
      <c r="B42" s="73" t="s">
        <v>134</v>
      </c>
      <c r="C42" s="73" t="s">
        <v>46</v>
      </c>
      <c r="D42" s="74" t="s">
        <v>135</v>
      </c>
      <c r="E42" s="74"/>
      <c r="F42" s="74" t="s">
        <v>13</v>
      </c>
      <c r="G42" s="74"/>
      <c r="H42" s="50">
        <v>3782875</v>
      </c>
      <c r="I42" s="50">
        <v>3782875</v>
      </c>
      <c r="J42" s="50">
        <v>3450288</v>
      </c>
      <c r="K42" s="50">
        <v>3271088</v>
      </c>
      <c r="L42" s="50">
        <v>179200</v>
      </c>
      <c r="M42" s="50">
        <v>0</v>
      </c>
      <c r="N42" s="50">
        <v>186100</v>
      </c>
      <c r="O42" s="50">
        <v>146487</v>
      </c>
      <c r="P42" s="50">
        <v>0</v>
      </c>
      <c r="Q42" s="50">
        <v>0</v>
      </c>
      <c r="R42" s="50">
        <v>0</v>
      </c>
      <c r="S42" s="50">
        <v>0</v>
      </c>
      <c r="T42" s="75">
        <v>0</v>
      </c>
      <c r="U42" s="75"/>
      <c r="V42" s="50">
        <v>0</v>
      </c>
      <c r="W42" s="50">
        <v>0</v>
      </c>
    </row>
    <row r="43" spans="1:23" ht="12.75" customHeight="1">
      <c r="A43" s="73"/>
      <c r="B43" s="73"/>
      <c r="C43" s="73"/>
      <c r="D43" s="74"/>
      <c r="E43" s="74"/>
      <c r="F43" s="74" t="s">
        <v>14</v>
      </c>
      <c r="G43" s="74"/>
      <c r="H43" s="50">
        <v>-8400</v>
      </c>
      <c r="I43" s="50">
        <v>-8400</v>
      </c>
      <c r="J43" s="50">
        <v>-7900</v>
      </c>
      <c r="K43" s="50">
        <v>-7900</v>
      </c>
      <c r="L43" s="50">
        <v>0</v>
      </c>
      <c r="M43" s="50">
        <v>0</v>
      </c>
      <c r="N43" s="50">
        <v>-500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75">
        <v>0</v>
      </c>
      <c r="U43" s="75"/>
      <c r="V43" s="50">
        <v>0</v>
      </c>
      <c r="W43" s="50">
        <v>0</v>
      </c>
    </row>
    <row r="44" spans="1:23" ht="12.75" customHeight="1">
      <c r="A44" s="73"/>
      <c r="B44" s="73"/>
      <c r="C44" s="73"/>
      <c r="D44" s="74"/>
      <c r="E44" s="74"/>
      <c r="F44" s="74" t="s">
        <v>15</v>
      </c>
      <c r="G44" s="74"/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75">
        <v>0</v>
      </c>
      <c r="U44" s="75"/>
      <c r="V44" s="50">
        <v>0</v>
      </c>
      <c r="W44" s="50">
        <v>0</v>
      </c>
    </row>
    <row r="45" spans="1:23" ht="12.75" customHeight="1">
      <c r="A45" s="73"/>
      <c r="B45" s="73"/>
      <c r="C45" s="73"/>
      <c r="D45" s="74"/>
      <c r="E45" s="74"/>
      <c r="F45" s="74" t="s">
        <v>16</v>
      </c>
      <c r="G45" s="74"/>
      <c r="H45" s="50">
        <v>3774475</v>
      </c>
      <c r="I45" s="50">
        <v>3774475</v>
      </c>
      <c r="J45" s="50">
        <v>3442388</v>
      </c>
      <c r="K45" s="50">
        <v>3263188</v>
      </c>
      <c r="L45" s="50">
        <v>179200</v>
      </c>
      <c r="M45" s="50">
        <v>0</v>
      </c>
      <c r="N45" s="50">
        <v>185600</v>
      </c>
      <c r="O45" s="50">
        <v>146487</v>
      </c>
      <c r="P45" s="50">
        <v>0</v>
      </c>
      <c r="Q45" s="50">
        <v>0</v>
      </c>
      <c r="R45" s="50">
        <v>0</v>
      </c>
      <c r="S45" s="50">
        <v>0</v>
      </c>
      <c r="T45" s="75">
        <v>0</v>
      </c>
      <c r="U45" s="75"/>
      <c r="V45" s="50">
        <v>0</v>
      </c>
      <c r="W45" s="50">
        <v>0</v>
      </c>
    </row>
    <row r="46" spans="1:23" ht="12.75" customHeight="1">
      <c r="A46" s="73" t="s">
        <v>46</v>
      </c>
      <c r="B46" s="73" t="s">
        <v>136</v>
      </c>
      <c r="C46" s="73" t="s">
        <v>46</v>
      </c>
      <c r="D46" s="74" t="s">
        <v>137</v>
      </c>
      <c r="E46" s="74"/>
      <c r="F46" s="74" t="s">
        <v>13</v>
      </c>
      <c r="G46" s="74"/>
      <c r="H46" s="50">
        <v>423662</v>
      </c>
      <c r="I46" s="50">
        <v>423662</v>
      </c>
      <c r="J46" s="50">
        <v>402586</v>
      </c>
      <c r="K46" s="50">
        <v>364530</v>
      </c>
      <c r="L46" s="50">
        <v>38056</v>
      </c>
      <c r="M46" s="50">
        <v>0</v>
      </c>
      <c r="N46" s="50">
        <v>21076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75">
        <v>0</v>
      </c>
      <c r="U46" s="75"/>
      <c r="V46" s="50">
        <v>0</v>
      </c>
      <c r="W46" s="50">
        <v>0</v>
      </c>
    </row>
    <row r="47" spans="1:23" ht="12.75" customHeight="1">
      <c r="A47" s="73"/>
      <c r="B47" s="73"/>
      <c r="C47" s="73"/>
      <c r="D47" s="74"/>
      <c r="E47" s="74"/>
      <c r="F47" s="74" t="s">
        <v>14</v>
      </c>
      <c r="G47" s="74"/>
      <c r="H47" s="50">
        <v>-500</v>
      </c>
      <c r="I47" s="50">
        <v>-500</v>
      </c>
      <c r="J47" s="50">
        <v>-500</v>
      </c>
      <c r="K47" s="50">
        <v>-500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75">
        <v>0</v>
      </c>
      <c r="U47" s="75"/>
      <c r="V47" s="50">
        <v>0</v>
      </c>
      <c r="W47" s="50">
        <v>0</v>
      </c>
    </row>
    <row r="48" spans="1:23" ht="12.75" customHeight="1">
      <c r="A48" s="73"/>
      <c r="B48" s="73"/>
      <c r="C48" s="73"/>
      <c r="D48" s="74"/>
      <c r="E48" s="74"/>
      <c r="F48" s="74" t="s">
        <v>15</v>
      </c>
      <c r="G48" s="74"/>
      <c r="H48" s="50">
        <v>500</v>
      </c>
      <c r="I48" s="50">
        <v>500</v>
      </c>
      <c r="J48" s="50">
        <v>0</v>
      </c>
      <c r="K48" s="50">
        <v>0</v>
      </c>
      <c r="L48" s="50">
        <v>0</v>
      </c>
      <c r="M48" s="50">
        <v>0</v>
      </c>
      <c r="N48" s="50">
        <v>500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75">
        <v>0</v>
      </c>
      <c r="U48" s="75"/>
      <c r="V48" s="50">
        <v>0</v>
      </c>
      <c r="W48" s="50">
        <v>0</v>
      </c>
    </row>
    <row r="49" spans="1:23" ht="12.75" customHeight="1">
      <c r="A49" s="73"/>
      <c r="B49" s="73"/>
      <c r="C49" s="73"/>
      <c r="D49" s="74"/>
      <c r="E49" s="74"/>
      <c r="F49" s="74" t="s">
        <v>16</v>
      </c>
      <c r="G49" s="74"/>
      <c r="H49" s="50">
        <v>423662</v>
      </c>
      <c r="I49" s="50">
        <v>423662</v>
      </c>
      <c r="J49" s="50">
        <v>402086</v>
      </c>
      <c r="K49" s="50">
        <v>364030</v>
      </c>
      <c r="L49" s="50">
        <v>38056</v>
      </c>
      <c r="M49" s="50">
        <v>0</v>
      </c>
      <c r="N49" s="50">
        <v>21576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75">
        <v>0</v>
      </c>
      <c r="U49" s="75"/>
      <c r="V49" s="50">
        <v>0</v>
      </c>
      <c r="W49" s="50">
        <v>0</v>
      </c>
    </row>
    <row r="50" spans="1:23" ht="12.75" customHeight="1">
      <c r="A50" s="73" t="s">
        <v>46</v>
      </c>
      <c r="B50" s="73" t="s">
        <v>138</v>
      </c>
      <c r="C50" s="73" t="s">
        <v>46</v>
      </c>
      <c r="D50" s="74" t="s">
        <v>139</v>
      </c>
      <c r="E50" s="74"/>
      <c r="F50" s="74" t="s">
        <v>13</v>
      </c>
      <c r="G50" s="74"/>
      <c r="H50" s="50">
        <v>2554135</v>
      </c>
      <c r="I50" s="50">
        <v>2554135</v>
      </c>
      <c r="J50" s="50">
        <v>2428135</v>
      </c>
      <c r="K50" s="50">
        <v>2254535</v>
      </c>
      <c r="L50" s="50">
        <v>173600</v>
      </c>
      <c r="M50" s="50">
        <v>0</v>
      </c>
      <c r="N50" s="50">
        <v>126000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75">
        <v>0</v>
      </c>
      <c r="U50" s="75"/>
      <c r="V50" s="50">
        <v>0</v>
      </c>
      <c r="W50" s="50">
        <v>0</v>
      </c>
    </row>
    <row r="51" spans="1:23" ht="12.75" customHeight="1">
      <c r="A51" s="73"/>
      <c r="B51" s="73"/>
      <c r="C51" s="73"/>
      <c r="D51" s="74"/>
      <c r="E51" s="74"/>
      <c r="F51" s="74" t="s">
        <v>14</v>
      </c>
      <c r="G51" s="74"/>
      <c r="H51" s="50">
        <v>-400</v>
      </c>
      <c r="I51" s="50">
        <v>-400</v>
      </c>
      <c r="J51" s="50">
        <v>0</v>
      </c>
      <c r="K51" s="50">
        <v>0</v>
      </c>
      <c r="L51" s="50">
        <v>0</v>
      </c>
      <c r="M51" s="50">
        <v>0</v>
      </c>
      <c r="N51" s="50">
        <v>-400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75">
        <v>0</v>
      </c>
      <c r="U51" s="75"/>
      <c r="V51" s="50">
        <v>0</v>
      </c>
      <c r="W51" s="50">
        <v>0</v>
      </c>
    </row>
    <row r="52" spans="1:23" ht="12.75" customHeight="1">
      <c r="A52" s="73"/>
      <c r="B52" s="73"/>
      <c r="C52" s="73"/>
      <c r="D52" s="74"/>
      <c r="E52" s="74"/>
      <c r="F52" s="74" t="s">
        <v>15</v>
      </c>
      <c r="G52" s="74"/>
      <c r="H52" s="50">
        <v>7500</v>
      </c>
      <c r="I52" s="50">
        <v>7500</v>
      </c>
      <c r="J52" s="50">
        <v>7500</v>
      </c>
      <c r="K52" s="50">
        <v>5500</v>
      </c>
      <c r="L52" s="50">
        <v>2000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75">
        <v>0</v>
      </c>
      <c r="U52" s="75"/>
      <c r="V52" s="50">
        <v>0</v>
      </c>
      <c r="W52" s="50">
        <v>0</v>
      </c>
    </row>
    <row r="53" spans="1:23" ht="12.75" customHeight="1">
      <c r="A53" s="73"/>
      <c r="B53" s="73"/>
      <c r="C53" s="73"/>
      <c r="D53" s="74"/>
      <c r="E53" s="74"/>
      <c r="F53" s="74" t="s">
        <v>16</v>
      </c>
      <c r="G53" s="74"/>
      <c r="H53" s="50">
        <v>2561235</v>
      </c>
      <c r="I53" s="50">
        <v>2561235</v>
      </c>
      <c r="J53" s="50">
        <v>2435635</v>
      </c>
      <c r="K53" s="50">
        <v>2260035</v>
      </c>
      <c r="L53" s="50">
        <v>175600</v>
      </c>
      <c r="M53" s="50">
        <v>0</v>
      </c>
      <c r="N53" s="50">
        <v>125600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75">
        <v>0</v>
      </c>
      <c r="U53" s="75"/>
      <c r="V53" s="50">
        <v>0</v>
      </c>
      <c r="W53" s="50">
        <v>0</v>
      </c>
    </row>
    <row r="54" spans="1:23" ht="12.75" customHeight="1">
      <c r="A54" s="73" t="s">
        <v>46</v>
      </c>
      <c r="B54" s="73" t="s">
        <v>140</v>
      </c>
      <c r="C54" s="73" t="s">
        <v>46</v>
      </c>
      <c r="D54" s="74" t="s">
        <v>141</v>
      </c>
      <c r="E54" s="74"/>
      <c r="F54" s="74" t="s">
        <v>13</v>
      </c>
      <c r="G54" s="74"/>
      <c r="H54" s="50">
        <v>572219</v>
      </c>
      <c r="I54" s="50">
        <v>572219</v>
      </c>
      <c r="J54" s="50">
        <v>569219</v>
      </c>
      <c r="K54" s="50">
        <v>415959</v>
      </c>
      <c r="L54" s="50">
        <v>153260</v>
      </c>
      <c r="M54" s="50">
        <v>0</v>
      </c>
      <c r="N54" s="50">
        <v>3000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75">
        <v>0</v>
      </c>
      <c r="U54" s="75"/>
      <c r="V54" s="50">
        <v>0</v>
      </c>
      <c r="W54" s="50">
        <v>0</v>
      </c>
    </row>
    <row r="55" spans="1:23" ht="12.75" customHeight="1">
      <c r="A55" s="73"/>
      <c r="B55" s="73"/>
      <c r="C55" s="73"/>
      <c r="D55" s="74"/>
      <c r="E55" s="74"/>
      <c r="F55" s="74" t="s">
        <v>14</v>
      </c>
      <c r="G55" s="74"/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75">
        <v>0</v>
      </c>
      <c r="U55" s="75"/>
      <c r="V55" s="50">
        <v>0</v>
      </c>
      <c r="W55" s="50">
        <v>0</v>
      </c>
    </row>
    <row r="56" spans="1:23" ht="12.75" customHeight="1">
      <c r="A56" s="73"/>
      <c r="B56" s="73"/>
      <c r="C56" s="73"/>
      <c r="D56" s="74"/>
      <c r="E56" s="74"/>
      <c r="F56" s="74" t="s">
        <v>15</v>
      </c>
      <c r="G56" s="74"/>
      <c r="H56" s="50">
        <v>1300</v>
      </c>
      <c r="I56" s="50">
        <v>1300</v>
      </c>
      <c r="J56" s="50">
        <v>1300</v>
      </c>
      <c r="K56" s="50">
        <v>1300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75">
        <v>0</v>
      </c>
      <c r="U56" s="75"/>
      <c r="V56" s="50">
        <v>0</v>
      </c>
      <c r="W56" s="50">
        <v>0</v>
      </c>
    </row>
    <row r="57" spans="1:23" ht="12.75" customHeight="1">
      <c r="A57" s="73"/>
      <c r="B57" s="73"/>
      <c r="C57" s="73"/>
      <c r="D57" s="74"/>
      <c r="E57" s="74"/>
      <c r="F57" s="74" t="s">
        <v>16</v>
      </c>
      <c r="G57" s="74"/>
      <c r="H57" s="50">
        <v>573519</v>
      </c>
      <c r="I57" s="50">
        <v>573519</v>
      </c>
      <c r="J57" s="50">
        <v>570519</v>
      </c>
      <c r="K57" s="50">
        <v>417259</v>
      </c>
      <c r="L57" s="50">
        <v>153260</v>
      </c>
      <c r="M57" s="50">
        <v>0</v>
      </c>
      <c r="N57" s="50">
        <v>3000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75">
        <v>0</v>
      </c>
      <c r="U57" s="75"/>
      <c r="V57" s="50">
        <v>0</v>
      </c>
      <c r="W57" s="50">
        <v>0</v>
      </c>
    </row>
    <row r="58" spans="1:23" ht="12.75" customHeight="1">
      <c r="A58" s="73" t="s">
        <v>75</v>
      </c>
      <c r="B58" s="73" t="s">
        <v>46</v>
      </c>
      <c r="C58" s="73" t="s">
        <v>46</v>
      </c>
      <c r="D58" s="74" t="s">
        <v>76</v>
      </c>
      <c r="E58" s="74"/>
      <c r="F58" s="74" t="s">
        <v>13</v>
      </c>
      <c r="G58" s="74"/>
      <c r="H58" s="50">
        <v>29789444</v>
      </c>
      <c r="I58" s="50">
        <v>28241565</v>
      </c>
      <c r="J58" s="50">
        <v>28167315</v>
      </c>
      <c r="K58" s="50">
        <v>21358732</v>
      </c>
      <c r="L58" s="50">
        <v>6808583</v>
      </c>
      <c r="M58" s="50">
        <v>0</v>
      </c>
      <c r="N58" s="50">
        <v>74250</v>
      </c>
      <c r="O58" s="50">
        <v>0</v>
      </c>
      <c r="P58" s="50">
        <v>0</v>
      </c>
      <c r="Q58" s="50">
        <v>0</v>
      </c>
      <c r="R58" s="50">
        <v>1547879</v>
      </c>
      <c r="S58" s="50">
        <v>1547879</v>
      </c>
      <c r="T58" s="75">
        <v>0</v>
      </c>
      <c r="U58" s="75"/>
      <c r="V58" s="50">
        <v>0</v>
      </c>
      <c r="W58" s="50">
        <v>0</v>
      </c>
    </row>
    <row r="59" spans="1:23" ht="12.75" customHeight="1">
      <c r="A59" s="73"/>
      <c r="B59" s="73"/>
      <c r="C59" s="73"/>
      <c r="D59" s="74"/>
      <c r="E59" s="74"/>
      <c r="F59" s="74" t="s">
        <v>14</v>
      </c>
      <c r="G59" s="74"/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75">
        <v>0</v>
      </c>
      <c r="U59" s="75"/>
      <c r="V59" s="50">
        <v>0</v>
      </c>
      <c r="W59" s="50">
        <v>0</v>
      </c>
    </row>
    <row r="60" spans="1:23" ht="12.75" customHeight="1">
      <c r="A60" s="73"/>
      <c r="B60" s="73"/>
      <c r="C60" s="73"/>
      <c r="D60" s="74"/>
      <c r="E60" s="74"/>
      <c r="F60" s="74" t="s">
        <v>15</v>
      </c>
      <c r="G60" s="74"/>
      <c r="H60" s="50">
        <v>225850.36</v>
      </c>
      <c r="I60" s="50">
        <v>225850.36</v>
      </c>
      <c r="J60" s="50">
        <v>225850.36</v>
      </c>
      <c r="K60" s="50">
        <v>202000</v>
      </c>
      <c r="L60" s="50">
        <v>23850.36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75">
        <v>0</v>
      </c>
      <c r="U60" s="75"/>
      <c r="V60" s="50">
        <v>0</v>
      </c>
      <c r="W60" s="50">
        <v>0</v>
      </c>
    </row>
    <row r="61" spans="1:23" ht="12.75" customHeight="1">
      <c r="A61" s="73"/>
      <c r="B61" s="73"/>
      <c r="C61" s="73"/>
      <c r="D61" s="74"/>
      <c r="E61" s="74"/>
      <c r="F61" s="74" t="s">
        <v>16</v>
      </c>
      <c r="G61" s="74"/>
      <c r="H61" s="50">
        <v>30015294.36</v>
      </c>
      <c r="I61" s="50">
        <v>28467415.36</v>
      </c>
      <c r="J61" s="50">
        <v>28393165.36</v>
      </c>
      <c r="K61" s="50">
        <v>21560732</v>
      </c>
      <c r="L61" s="50">
        <v>6832433.36</v>
      </c>
      <c r="M61" s="50">
        <v>0</v>
      </c>
      <c r="N61" s="50">
        <v>74250</v>
      </c>
      <c r="O61" s="50">
        <v>0</v>
      </c>
      <c r="P61" s="50">
        <v>0</v>
      </c>
      <c r="Q61" s="50">
        <v>0</v>
      </c>
      <c r="R61" s="50">
        <v>1547879</v>
      </c>
      <c r="S61" s="50">
        <v>1547879</v>
      </c>
      <c r="T61" s="75">
        <v>0</v>
      </c>
      <c r="U61" s="75"/>
      <c r="V61" s="50">
        <v>0</v>
      </c>
      <c r="W61" s="50">
        <v>0</v>
      </c>
    </row>
    <row r="62" spans="1:23" ht="12.75" customHeight="1">
      <c r="A62" s="73" t="s">
        <v>46</v>
      </c>
      <c r="B62" s="73" t="s">
        <v>158</v>
      </c>
      <c r="C62" s="73" t="s">
        <v>46</v>
      </c>
      <c r="D62" s="74" t="s">
        <v>159</v>
      </c>
      <c r="E62" s="74"/>
      <c r="F62" s="74" t="s">
        <v>13</v>
      </c>
      <c r="G62" s="74"/>
      <c r="H62" s="50">
        <v>25305539</v>
      </c>
      <c r="I62" s="50">
        <v>25170539</v>
      </c>
      <c r="J62" s="50">
        <v>25098539</v>
      </c>
      <c r="K62" s="50">
        <v>19282193</v>
      </c>
      <c r="L62" s="50">
        <v>5816346</v>
      </c>
      <c r="M62" s="50">
        <v>0</v>
      </c>
      <c r="N62" s="50">
        <v>72000</v>
      </c>
      <c r="O62" s="50">
        <v>0</v>
      </c>
      <c r="P62" s="50">
        <v>0</v>
      </c>
      <c r="Q62" s="50">
        <v>0</v>
      </c>
      <c r="R62" s="50">
        <v>135000</v>
      </c>
      <c r="S62" s="50">
        <v>135000</v>
      </c>
      <c r="T62" s="75">
        <v>0</v>
      </c>
      <c r="U62" s="75"/>
      <c r="V62" s="50">
        <v>0</v>
      </c>
      <c r="W62" s="50">
        <v>0</v>
      </c>
    </row>
    <row r="63" spans="1:23" ht="12.75" customHeight="1">
      <c r="A63" s="73"/>
      <c r="B63" s="73"/>
      <c r="C63" s="73"/>
      <c r="D63" s="74"/>
      <c r="E63" s="74"/>
      <c r="F63" s="74" t="s">
        <v>14</v>
      </c>
      <c r="G63" s="74"/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75">
        <v>0</v>
      </c>
      <c r="U63" s="75"/>
      <c r="V63" s="50">
        <v>0</v>
      </c>
      <c r="W63" s="50">
        <v>0</v>
      </c>
    </row>
    <row r="64" spans="1:23" ht="12.75" customHeight="1">
      <c r="A64" s="73"/>
      <c r="B64" s="73"/>
      <c r="C64" s="73"/>
      <c r="D64" s="74"/>
      <c r="E64" s="74"/>
      <c r="F64" s="74" t="s">
        <v>15</v>
      </c>
      <c r="G64" s="74"/>
      <c r="H64" s="50">
        <v>202000</v>
      </c>
      <c r="I64" s="50">
        <v>202000</v>
      </c>
      <c r="J64" s="50">
        <v>202000</v>
      </c>
      <c r="K64" s="50">
        <v>202000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75">
        <v>0</v>
      </c>
      <c r="U64" s="75"/>
      <c r="V64" s="50">
        <v>0</v>
      </c>
      <c r="W64" s="50">
        <v>0</v>
      </c>
    </row>
    <row r="65" spans="1:23" ht="12.75" customHeight="1">
      <c r="A65" s="73"/>
      <c r="B65" s="73"/>
      <c r="C65" s="73"/>
      <c r="D65" s="74"/>
      <c r="E65" s="74"/>
      <c r="F65" s="74" t="s">
        <v>16</v>
      </c>
      <c r="G65" s="74"/>
      <c r="H65" s="50">
        <v>25507539</v>
      </c>
      <c r="I65" s="50">
        <v>25372539</v>
      </c>
      <c r="J65" s="50">
        <v>25300539</v>
      </c>
      <c r="K65" s="50">
        <v>19484193</v>
      </c>
      <c r="L65" s="50">
        <v>5816346</v>
      </c>
      <c r="M65" s="50">
        <v>0</v>
      </c>
      <c r="N65" s="50">
        <v>72000</v>
      </c>
      <c r="O65" s="50">
        <v>0</v>
      </c>
      <c r="P65" s="50">
        <v>0</v>
      </c>
      <c r="Q65" s="50">
        <v>0</v>
      </c>
      <c r="R65" s="50">
        <v>135000</v>
      </c>
      <c r="S65" s="50">
        <v>135000</v>
      </c>
      <c r="T65" s="75">
        <v>0</v>
      </c>
      <c r="U65" s="75"/>
      <c r="V65" s="50">
        <v>0</v>
      </c>
      <c r="W65" s="50">
        <v>0</v>
      </c>
    </row>
    <row r="66" spans="1:23" ht="12.75" customHeight="1">
      <c r="A66" s="73" t="s">
        <v>46</v>
      </c>
      <c r="B66" s="73" t="s">
        <v>115</v>
      </c>
      <c r="C66" s="73" t="s">
        <v>46</v>
      </c>
      <c r="D66" s="74" t="s">
        <v>116</v>
      </c>
      <c r="E66" s="74"/>
      <c r="F66" s="74" t="s">
        <v>13</v>
      </c>
      <c r="G66" s="74"/>
      <c r="H66" s="50">
        <v>2833931</v>
      </c>
      <c r="I66" s="50">
        <v>1421052</v>
      </c>
      <c r="J66" s="50">
        <v>1420752</v>
      </c>
      <c r="K66" s="50">
        <v>915295</v>
      </c>
      <c r="L66" s="50">
        <v>505457</v>
      </c>
      <c r="M66" s="50">
        <v>0</v>
      </c>
      <c r="N66" s="50">
        <v>300</v>
      </c>
      <c r="O66" s="50">
        <v>0</v>
      </c>
      <c r="P66" s="50">
        <v>0</v>
      </c>
      <c r="Q66" s="50">
        <v>0</v>
      </c>
      <c r="R66" s="50">
        <v>1412879</v>
      </c>
      <c r="S66" s="50">
        <v>1412879</v>
      </c>
      <c r="T66" s="75">
        <v>0</v>
      </c>
      <c r="U66" s="75"/>
      <c r="V66" s="50">
        <v>0</v>
      </c>
      <c r="W66" s="50">
        <v>0</v>
      </c>
    </row>
    <row r="67" spans="1:23" ht="12.75" customHeight="1">
      <c r="A67" s="73"/>
      <c r="B67" s="73"/>
      <c r="C67" s="73"/>
      <c r="D67" s="74"/>
      <c r="E67" s="74"/>
      <c r="F67" s="74" t="s">
        <v>14</v>
      </c>
      <c r="G67" s="74"/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75">
        <v>0</v>
      </c>
      <c r="U67" s="75"/>
      <c r="V67" s="50">
        <v>0</v>
      </c>
      <c r="W67" s="50">
        <v>0</v>
      </c>
    </row>
    <row r="68" spans="1:23" ht="12.75" customHeight="1">
      <c r="A68" s="73"/>
      <c r="B68" s="73"/>
      <c r="C68" s="73"/>
      <c r="D68" s="74"/>
      <c r="E68" s="74"/>
      <c r="F68" s="74" t="s">
        <v>15</v>
      </c>
      <c r="G68" s="74"/>
      <c r="H68" s="50">
        <v>23850.36</v>
      </c>
      <c r="I68" s="50">
        <v>23850.36</v>
      </c>
      <c r="J68" s="50">
        <v>23850.36</v>
      </c>
      <c r="K68" s="50">
        <v>0</v>
      </c>
      <c r="L68" s="50">
        <v>23850.36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75">
        <v>0</v>
      </c>
      <c r="U68" s="75"/>
      <c r="V68" s="50">
        <v>0</v>
      </c>
      <c r="W68" s="50">
        <v>0</v>
      </c>
    </row>
    <row r="69" spans="1:23" ht="12.75" customHeight="1">
      <c r="A69" s="73"/>
      <c r="B69" s="73"/>
      <c r="C69" s="73"/>
      <c r="D69" s="74"/>
      <c r="E69" s="74"/>
      <c r="F69" s="74" t="s">
        <v>16</v>
      </c>
      <c r="G69" s="74"/>
      <c r="H69" s="50">
        <v>2857781.36</v>
      </c>
      <c r="I69" s="50">
        <v>1444902.36</v>
      </c>
      <c r="J69" s="50">
        <v>1444602.36</v>
      </c>
      <c r="K69" s="50">
        <v>915295</v>
      </c>
      <c r="L69" s="50">
        <v>529307.36</v>
      </c>
      <c r="M69" s="50">
        <v>0</v>
      </c>
      <c r="N69" s="50">
        <v>300</v>
      </c>
      <c r="O69" s="50">
        <v>0</v>
      </c>
      <c r="P69" s="50">
        <v>0</v>
      </c>
      <c r="Q69" s="50">
        <v>0</v>
      </c>
      <c r="R69" s="50">
        <v>1412879</v>
      </c>
      <c r="S69" s="50">
        <v>1412879</v>
      </c>
      <c r="T69" s="75">
        <v>0</v>
      </c>
      <c r="U69" s="75"/>
      <c r="V69" s="50">
        <v>0</v>
      </c>
      <c r="W69" s="50">
        <v>0</v>
      </c>
    </row>
    <row r="70" spans="1:23" ht="12.75" customHeight="1">
      <c r="A70" s="73" t="s">
        <v>119</v>
      </c>
      <c r="B70" s="73" t="s">
        <v>46</v>
      </c>
      <c r="C70" s="73" t="s">
        <v>46</v>
      </c>
      <c r="D70" s="74" t="s">
        <v>120</v>
      </c>
      <c r="E70" s="74"/>
      <c r="F70" s="74" t="s">
        <v>13</v>
      </c>
      <c r="G70" s="74"/>
      <c r="H70" s="50">
        <v>4125113.5</v>
      </c>
      <c r="I70" s="50">
        <v>3911013.5</v>
      </c>
      <c r="J70" s="50">
        <v>3443242.5</v>
      </c>
      <c r="K70" s="50">
        <v>2791407</v>
      </c>
      <c r="L70" s="50">
        <v>651835.5</v>
      </c>
      <c r="M70" s="50">
        <v>463871</v>
      </c>
      <c r="N70" s="50">
        <v>3900</v>
      </c>
      <c r="O70" s="50">
        <v>0</v>
      </c>
      <c r="P70" s="50">
        <v>0</v>
      </c>
      <c r="Q70" s="50">
        <v>0</v>
      </c>
      <c r="R70" s="50">
        <v>214100</v>
      </c>
      <c r="S70" s="50">
        <v>214100</v>
      </c>
      <c r="T70" s="75">
        <v>50000</v>
      </c>
      <c r="U70" s="75"/>
      <c r="V70" s="50">
        <v>0</v>
      </c>
      <c r="W70" s="50">
        <v>0</v>
      </c>
    </row>
    <row r="71" spans="1:23" ht="12.75" customHeight="1">
      <c r="A71" s="73"/>
      <c r="B71" s="73"/>
      <c r="C71" s="73"/>
      <c r="D71" s="74"/>
      <c r="E71" s="74"/>
      <c r="F71" s="74" t="s">
        <v>14</v>
      </c>
      <c r="G71" s="74"/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75">
        <v>0</v>
      </c>
      <c r="U71" s="75"/>
      <c r="V71" s="50">
        <v>0</v>
      </c>
      <c r="W71" s="50">
        <v>0</v>
      </c>
    </row>
    <row r="72" spans="1:23" ht="12.75" customHeight="1">
      <c r="A72" s="73"/>
      <c r="B72" s="73"/>
      <c r="C72" s="73"/>
      <c r="D72" s="74"/>
      <c r="E72" s="74"/>
      <c r="F72" s="74" t="s">
        <v>15</v>
      </c>
      <c r="G72" s="74"/>
      <c r="H72" s="50">
        <v>77263.39</v>
      </c>
      <c r="I72" s="50">
        <v>77263.39</v>
      </c>
      <c r="J72" s="50">
        <v>77263.39</v>
      </c>
      <c r="K72" s="50">
        <v>45355.25</v>
      </c>
      <c r="L72" s="50">
        <v>31908.14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75">
        <v>0</v>
      </c>
      <c r="U72" s="75"/>
      <c r="V72" s="50">
        <v>0</v>
      </c>
      <c r="W72" s="50">
        <v>0</v>
      </c>
    </row>
    <row r="73" spans="1:23" ht="12.75" customHeight="1">
      <c r="A73" s="73"/>
      <c r="B73" s="73"/>
      <c r="C73" s="73"/>
      <c r="D73" s="74"/>
      <c r="E73" s="74"/>
      <c r="F73" s="74" t="s">
        <v>16</v>
      </c>
      <c r="G73" s="74"/>
      <c r="H73" s="50">
        <v>4202376.89</v>
      </c>
      <c r="I73" s="50">
        <v>3988276.89</v>
      </c>
      <c r="J73" s="50">
        <v>3520505.89</v>
      </c>
      <c r="K73" s="50">
        <v>2836762.25</v>
      </c>
      <c r="L73" s="50">
        <v>683743.64</v>
      </c>
      <c r="M73" s="50">
        <v>463871</v>
      </c>
      <c r="N73" s="50">
        <v>3900</v>
      </c>
      <c r="O73" s="50">
        <v>0</v>
      </c>
      <c r="P73" s="50">
        <v>0</v>
      </c>
      <c r="Q73" s="50">
        <v>0</v>
      </c>
      <c r="R73" s="50">
        <v>214100</v>
      </c>
      <c r="S73" s="50">
        <v>214100</v>
      </c>
      <c r="T73" s="75">
        <v>50000</v>
      </c>
      <c r="U73" s="75"/>
      <c r="V73" s="50">
        <v>0</v>
      </c>
      <c r="W73" s="50">
        <v>0</v>
      </c>
    </row>
    <row r="74" spans="1:23" ht="12.75" customHeight="1">
      <c r="A74" s="73" t="s">
        <v>46</v>
      </c>
      <c r="B74" s="73" t="s">
        <v>124</v>
      </c>
      <c r="C74" s="73" t="s">
        <v>46</v>
      </c>
      <c r="D74" s="74" t="s">
        <v>125</v>
      </c>
      <c r="E74" s="74"/>
      <c r="F74" s="74" t="s">
        <v>13</v>
      </c>
      <c r="G74" s="74"/>
      <c r="H74" s="50">
        <v>742288.5</v>
      </c>
      <c r="I74" s="50">
        <v>742288.5</v>
      </c>
      <c r="J74" s="50">
        <v>741288.5</v>
      </c>
      <c r="K74" s="50">
        <v>572400</v>
      </c>
      <c r="L74" s="50">
        <v>168888.5</v>
      </c>
      <c r="M74" s="50">
        <v>0</v>
      </c>
      <c r="N74" s="50">
        <v>1000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75">
        <v>0</v>
      </c>
      <c r="U74" s="75"/>
      <c r="V74" s="50">
        <v>0</v>
      </c>
      <c r="W74" s="50">
        <v>0</v>
      </c>
    </row>
    <row r="75" spans="1:23" ht="12.75" customHeight="1">
      <c r="A75" s="73"/>
      <c r="B75" s="73"/>
      <c r="C75" s="73"/>
      <c r="D75" s="74"/>
      <c r="E75" s="74"/>
      <c r="F75" s="74" t="s">
        <v>14</v>
      </c>
      <c r="G75" s="74"/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75">
        <v>0</v>
      </c>
      <c r="U75" s="75"/>
      <c r="V75" s="50">
        <v>0</v>
      </c>
      <c r="W75" s="50">
        <v>0</v>
      </c>
    </row>
    <row r="76" spans="1:23" ht="12.75" customHeight="1">
      <c r="A76" s="73"/>
      <c r="B76" s="73"/>
      <c r="C76" s="73"/>
      <c r="D76" s="74"/>
      <c r="E76" s="74"/>
      <c r="F76" s="74" t="s">
        <v>15</v>
      </c>
      <c r="G76" s="74"/>
      <c r="H76" s="50">
        <v>77263.39</v>
      </c>
      <c r="I76" s="50">
        <v>77263.39</v>
      </c>
      <c r="J76" s="50">
        <v>77263.39</v>
      </c>
      <c r="K76" s="50">
        <v>45355.25</v>
      </c>
      <c r="L76" s="50">
        <v>31908.14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75">
        <v>0</v>
      </c>
      <c r="U76" s="75"/>
      <c r="V76" s="50">
        <v>0</v>
      </c>
      <c r="W76" s="50">
        <v>0</v>
      </c>
    </row>
    <row r="77" spans="1:23" ht="12.75" customHeight="1">
      <c r="A77" s="73"/>
      <c r="B77" s="73"/>
      <c r="C77" s="73"/>
      <c r="D77" s="74"/>
      <c r="E77" s="74"/>
      <c r="F77" s="74" t="s">
        <v>16</v>
      </c>
      <c r="G77" s="74"/>
      <c r="H77" s="50">
        <v>819551.89</v>
      </c>
      <c r="I77" s="50">
        <v>819551.89</v>
      </c>
      <c r="J77" s="50">
        <v>818551.89</v>
      </c>
      <c r="K77" s="50">
        <v>617755.25</v>
      </c>
      <c r="L77" s="50">
        <v>200796.64</v>
      </c>
      <c r="M77" s="50">
        <v>0</v>
      </c>
      <c r="N77" s="50">
        <v>1000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75">
        <v>0</v>
      </c>
      <c r="U77" s="75"/>
      <c r="V77" s="50">
        <v>0</v>
      </c>
      <c r="W77" s="50">
        <v>0</v>
      </c>
    </row>
    <row r="78" spans="1:23" ht="12.75" customHeight="1">
      <c r="A78" s="73" t="s">
        <v>95</v>
      </c>
      <c r="B78" s="73" t="s">
        <v>46</v>
      </c>
      <c r="C78" s="73" t="s">
        <v>46</v>
      </c>
      <c r="D78" s="74" t="s">
        <v>96</v>
      </c>
      <c r="E78" s="74"/>
      <c r="F78" s="74" t="s">
        <v>13</v>
      </c>
      <c r="G78" s="74"/>
      <c r="H78" s="50">
        <v>10714523</v>
      </c>
      <c r="I78" s="50">
        <v>10143494</v>
      </c>
      <c r="J78" s="50">
        <v>9937807</v>
      </c>
      <c r="K78" s="50">
        <v>7780299</v>
      </c>
      <c r="L78" s="50">
        <v>2157508</v>
      </c>
      <c r="M78" s="50">
        <v>0</v>
      </c>
      <c r="N78" s="50">
        <v>205687</v>
      </c>
      <c r="O78" s="50">
        <v>0</v>
      </c>
      <c r="P78" s="50">
        <v>0</v>
      </c>
      <c r="Q78" s="50">
        <v>0</v>
      </c>
      <c r="R78" s="50">
        <v>571029</v>
      </c>
      <c r="S78" s="50">
        <v>571029</v>
      </c>
      <c r="T78" s="75">
        <v>0</v>
      </c>
      <c r="U78" s="75"/>
      <c r="V78" s="50">
        <v>0</v>
      </c>
      <c r="W78" s="50">
        <v>0</v>
      </c>
    </row>
    <row r="79" spans="1:23" ht="12.75" customHeight="1">
      <c r="A79" s="73"/>
      <c r="B79" s="73"/>
      <c r="C79" s="73"/>
      <c r="D79" s="74"/>
      <c r="E79" s="74"/>
      <c r="F79" s="74" t="s">
        <v>14</v>
      </c>
      <c r="G79" s="74"/>
      <c r="H79" s="50">
        <v>-36795</v>
      </c>
      <c r="I79" s="50">
        <v>-36795</v>
      </c>
      <c r="J79" s="50">
        <v>-34295</v>
      </c>
      <c r="K79" s="50">
        <v>-34295</v>
      </c>
      <c r="L79" s="50">
        <v>0</v>
      </c>
      <c r="M79" s="50">
        <v>0</v>
      </c>
      <c r="N79" s="50">
        <v>-2500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75">
        <v>0</v>
      </c>
      <c r="U79" s="75"/>
      <c r="V79" s="50">
        <v>0</v>
      </c>
      <c r="W79" s="50">
        <v>0</v>
      </c>
    </row>
    <row r="80" spans="1:23" ht="12.75" customHeight="1">
      <c r="A80" s="73"/>
      <c r="B80" s="73"/>
      <c r="C80" s="73"/>
      <c r="D80" s="74"/>
      <c r="E80" s="74"/>
      <c r="F80" s="74" t="s">
        <v>15</v>
      </c>
      <c r="G80" s="74"/>
      <c r="H80" s="50">
        <v>36795</v>
      </c>
      <c r="I80" s="50">
        <v>36795</v>
      </c>
      <c r="J80" s="50">
        <v>35745</v>
      </c>
      <c r="K80" s="50">
        <v>0</v>
      </c>
      <c r="L80" s="50">
        <v>35745</v>
      </c>
      <c r="M80" s="50">
        <v>0</v>
      </c>
      <c r="N80" s="50">
        <v>1050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75">
        <v>0</v>
      </c>
      <c r="U80" s="75"/>
      <c r="V80" s="50">
        <v>0</v>
      </c>
      <c r="W80" s="50">
        <v>0</v>
      </c>
    </row>
    <row r="81" spans="1:23" ht="12.75" customHeight="1">
      <c r="A81" s="73"/>
      <c r="B81" s="73"/>
      <c r="C81" s="73"/>
      <c r="D81" s="74"/>
      <c r="E81" s="74"/>
      <c r="F81" s="74" t="s">
        <v>16</v>
      </c>
      <c r="G81" s="74"/>
      <c r="H81" s="50">
        <v>10714523</v>
      </c>
      <c r="I81" s="50">
        <v>10143494</v>
      </c>
      <c r="J81" s="50">
        <v>9939257</v>
      </c>
      <c r="K81" s="50">
        <v>7746004</v>
      </c>
      <c r="L81" s="50">
        <v>2193253</v>
      </c>
      <c r="M81" s="50">
        <v>0</v>
      </c>
      <c r="N81" s="50">
        <v>204237</v>
      </c>
      <c r="O81" s="50">
        <v>0</v>
      </c>
      <c r="P81" s="50">
        <v>0</v>
      </c>
      <c r="Q81" s="50">
        <v>0</v>
      </c>
      <c r="R81" s="50">
        <v>571029</v>
      </c>
      <c r="S81" s="50">
        <v>571029</v>
      </c>
      <c r="T81" s="75">
        <v>0</v>
      </c>
      <c r="U81" s="75"/>
      <c r="V81" s="50">
        <v>0</v>
      </c>
      <c r="W81" s="50">
        <v>0</v>
      </c>
    </row>
    <row r="82" spans="1:23" ht="12.75" customHeight="1">
      <c r="A82" s="73" t="s">
        <v>46</v>
      </c>
      <c r="B82" s="73" t="s">
        <v>97</v>
      </c>
      <c r="C82" s="73" t="s">
        <v>46</v>
      </c>
      <c r="D82" s="74" t="s">
        <v>98</v>
      </c>
      <c r="E82" s="74"/>
      <c r="F82" s="74" t="s">
        <v>13</v>
      </c>
      <c r="G82" s="74"/>
      <c r="H82" s="50">
        <v>6733185</v>
      </c>
      <c r="I82" s="50">
        <v>6511575</v>
      </c>
      <c r="J82" s="50">
        <v>6384575</v>
      </c>
      <c r="K82" s="50">
        <v>4859550</v>
      </c>
      <c r="L82" s="50">
        <v>1525025</v>
      </c>
      <c r="M82" s="50">
        <v>0</v>
      </c>
      <c r="N82" s="50">
        <v>127000</v>
      </c>
      <c r="O82" s="50">
        <v>0</v>
      </c>
      <c r="P82" s="50">
        <v>0</v>
      </c>
      <c r="Q82" s="50">
        <v>0</v>
      </c>
      <c r="R82" s="50">
        <v>221610</v>
      </c>
      <c r="S82" s="50">
        <v>221610</v>
      </c>
      <c r="T82" s="75">
        <v>0</v>
      </c>
      <c r="U82" s="75"/>
      <c r="V82" s="50">
        <v>0</v>
      </c>
      <c r="W82" s="50">
        <v>0</v>
      </c>
    </row>
    <row r="83" spans="1:23" ht="12.75" customHeight="1">
      <c r="A83" s="73"/>
      <c r="B83" s="73"/>
      <c r="C83" s="73"/>
      <c r="D83" s="74"/>
      <c r="E83" s="74"/>
      <c r="F83" s="74" t="s">
        <v>14</v>
      </c>
      <c r="G83" s="74"/>
      <c r="H83" s="50">
        <v>-20000</v>
      </c>
      <c r="I83" s="50">
        <v>-20000</v>
      </c>
      <c r="J83" s="50">
        <v>-17500</v>
      </c>
      <c r="K83" s="50">
        <v>-17500</v>
      </c>
      <c r="L83" s="50">
        <v>0</v>
      </c>
      <c r="M83" s="50">
        <v>0</v>
      </c>
      <c r="N83" s="50">
        <v>-2500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75">
        <v>0</v>
      </c>
      <c r="U83" s="75"/>
      <c r="V83" s="50">
        <v>0</v>
      </c>
      <c r="W83" s="50">
        <v>0</v>
      </c>
    </row>
    <row r="84" spans="1:23" ht="12.75" customHeight="1">
      <c r="A84" s="73"/>
      <c r="B84" s="73"/>
      <c r="C84" s="73"/>
      <c r="D84" s="74"/>
      <c r="E84" s="74"/>
      <c r="F84" s="74" t="s">
        <v>15</v>
      </c>
      <c r="G84" s="74"/>
      <c r="H84" s="50">
        <v>20000</v>
      </c>
      <c r="I84" s="50">
        <v>20000</v>
      </c>
      <c r="J84" s="50">
        <v>20000</v>
      </c>
      <c r="K84" s="50">
        <v>0</v>
      </c>
      <c r="L84" s="50">
        <v>20000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75">
        <v>0</v>
      </c>
      <c r="U84" s="75"/>
      <c r="V84" s="50">
        <v>0</v>
      </c>
      <c r="W84" s="50">
        <v>0</v>
      </c>
    </row>
    <row r="85" spans="1:23" ht="12.75" customHeight="1">
      <c r="A85" s="73"/>
      <c r="B85" s="73"/>
      <c r="C85" s="73"/>
      <c r="D85" s="74"/>
      <c r="E85" s="74"/>
      <c r="F85" s="74" t="s">
        <v>16</v>
      </c>
      <c r="G85" s="74"/>
      <c r="H85" s="50">
        <v>6733185</v>
      </c>
      <c r="I85" s="50">
        <v>6511575</v>
      </c>
      <c r="J85" s="50">
        <v>6387075</v>
      </c>
      <c r="K85" s="50">
        <v>4842050</v>
      </c>
      <c r="L85" s="50">
        <v>1545025</v>
      </c>
      <c r="M85" s="50">
        <v>0</v>
      </c>
      <c r="N85" s="50">
        <v>124500</v>
      </c>
      <c r="O85" s="50">
        <v>0</v>
      </c>
      <c r="P85" s="50">
        <v>0</v>
      </c>
      <c r="Q85" s="50">
        <v>0</v>
      </c>
      <c r="R85" s="50">
        <v>221610</v>
      </c>
      <c r="S85" s="50">
        <v>221610</v>
      </c>
      <c r="T85" s="75">
        <v>0</v>
      </c>
      <c r="U85" s="75"/>
      <c r="V85" s="50">
        <v>0</v>
      </c>
      <c r="W85" s="50">
        <v>0</v>
      </c>
    </row>
    <row r="86" spans="1:23" ht="12.75" customHeight="1">
      <c r="A86" s="73" t="s">
        <v>46</v>
      </c>
      <c r="B86" s="73" t="s">
        <v>142</v>
      </c>
      <c r="C86" s="73" t="s">
        <v>46</v>
      </c>
      <c r="D86" s="74" t="s">
        <v>143</v>
      </c>
      <c r="E86" s="74"/>
      <c r="F86" s="74" t="s">
        <v>13</v>
      </c>
      <c r="G86" s="74"/>
      <c r="H86" s="50">
        <v>1684965</v>
      </c>
      <c r="I86" s="50">
        <v>1335546</v>
      </c>
      <c r="J86" s="50">
        <v>1315546</v>
      </c>
      <c r="K86" s="50">
        <v>1121730</v>
      </c>
      <c r="L86" s="50">
        <v>193816</v>
      </c>
      <c r="M86" s="50">
        <v>0</v>
      </c>
      <c r="N86" s="50">
        <v>20000</v>
      </c>
      <c r="O86" s="50">
        <v>0</v>
      </c>
      <c r="P86" s="50">
        <v>0</v>
      </c>
      <c r="Q86" s="50">
        <v>0</v>
      </c>
      <c r="R86" s="50">
        <v>349419</v>
      </c>
      <c r="S86" s="50">
        <v>349419</v>
      </c>
      <c r="T86" s="75">
        <v>0</v>
      </c>
      <c r="U86" s="75"/>
      <c r="V86" s="50">
        <v>0</v>
      </c>
      <c r="W86" s="50">
        <v>0</v>
      </c>
    </row>
    <row r="87" spans="1:23" ht="12.75" customHeight="1">
      <c r="A87" s="73"/>
      <c r="B87" s="73"/>
      <c r="C87" s="73"/>
      <c r="D87" s="74"/>
      <c r="E87" s="74"/>
      <c r="F87" s="74" t="s">
        <v>14</v>
      </c>
      <c r="G87" s="74"/>
      <c r="H87" s="50">
        <v>-16795</v>
      </c>
      <c r="I87" s="50">
        <v>-16795</v>
      </c>
      <c r="J87" s="50">
        <v>-16795</v>
      </c>
      <c r="K87" s="50">
        <v>-16795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75">
        <v>0</v>
      </c>
      <c r="U87" s="75"/>
      <c r="V87" s="50">
        <v>0</v>
      </c>
      <c r="W87" s="50">
        <v>0</v>
      </c>
    </row>
    <row r="88" spans="1:23" ht="12.75" customHeight="1">
      <c r="A88" s="73"/>
      <c r="B88" s="73"/>
      <c r="C88" s="73"/>
      <c r="D88" s="74"/>
      <c r="E88" s="74"/>
      <c r="F88" s="74" t="s">
        <v>15</v>
      </c>
      <c r="G88" s="74"/>
      <c r="H88" s="50">
        <v>16795</v>
      </c>
      <c r="I88" s="50">
        <v>16795</v>
      </c>
      <c r="J88" s="50">
        <v>15745</v>
      </c>
      <c r="K88" s="50">
        <v>0</v>
      </c>
      <c r="L88" s="50">
        <v>15745</v>
      </c>
      <c r="M88" s="50">
        <v>0</v>
      </c>
      <c r="N88" s="50">
        <v>1050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75">
        <v>0</v>
      </c>
      <c r="U88" s="75"/>
      <c r="V88" s="50">
        <v>0</v>
      </c>
      <c r="W88" s="50">
        <v>0</v>
      </c>
    </row>
    <row r="89" spans="1:23" ht="12.75" customHeight="1">
      <c r="A89" s="73"/>
      <c r="B89" s="73"/>
      <c r="C89" s="73"/>
      <c r="D89" s="74"/>
      <c r="E89" s="74"/>
      <c r="F89" s="74" t="s">
        <v>16</v>
      </c>
      <c r="G89" s="74"/>
      <c r="H89" s="50">
        <v>1684965</v>
      </c>
      <c r="I89" s="53">
        <v>1335546</v>
      </c>
      <c r="J89" s="53">
        <v>1314496</v>
      </c>
      <c r="K89" s="50">
        <v>1104935</v>
      </c>
      <c r="L89" s="50">
        <v>209561</v>
      </c>
      <c r="M89" s="50">
        <v>0</v>
      </c>
      <c r="N89" s="50">
        <v>21050</v>
      </c>
      <c r="O89" s="50">
        <v>0</v>
      </c>
      <c r="P89" s="50">
        <v>0</v>
      </c>
      <c r="Q89" s="50">
        <v>0</v>
      </c>
      <c r="R89" s="50">
        <v>349419</v>
      </c>
      <c r="S89" s="50">
        <v>349419</v>
      </c>
      <c r="T89" s="75">
        <v>0</v>
      </c>
      <c r="U89" s="75"/>
      <c r="V89" s="50">
        <v>0</v>
      </c>
      <c r="W89" s="50">
        <v>0</v>
      </c>
    </row>
    <row r="90" spans="1:23" ht="12.75" customHeight="1">
      <c r="A90" s="80" t="s">
        <v>17</v>
      </c>
      <c r="B90" s="80"/>
      <c r="C90" s="80"/>
      <c r="D90" s="80"/>
      <c r="E90" s="80"/>
      <c r="F90" s="74" t="s">
        <v>13</v>
      </c>
      <c r="G90" s="74"/>
      <c r="H90" s="51">
        <v>143215586.9</v>
      </c>
      <c r="I90" s="56">
        <v>114441131.5</v>
      </c>
      <c r="J90" s="56">
        <v>107072821.7</v>
      </c>
      <c r="K90" s="52">
        <v>73013983.54</v>
      </c>
      <c r="L90" s="49">
        <v>34058838.16</v>
      </c>
      <c r="M90" s="49">
        <v>3791161.8</v>
      </c>
      <c r="N90" s="49">
        <v>3042510</v>
      </c>
      <c r="O90" s="49">
        <v>332383</v>
      </c>
      <c r="P90" s="49">
        <v>202255</v>
      </c>
      <c r="Q90" s="49">
        <v>0</v>
      </c>
      <c r="R90" s="49">
        <v>28774455.4</v>
      </c>
      <c r="S90" s="49">
        <v>23774455.4</v>
      </c>
      <c r="T90" s="79">
        <v>3080392</v>
      </c>
      <c r="U90" s="79"/>
      <c r="V90" s="55">
        <v>5000000</v>
      </c>
      <c r="W90" s="50">
        <v>0</v>
      </c>
    </row>
    <row r="91" spans="1:23" ht="12.75" customHeight="1">
      <c r="A91" s="80"/>
      <c r="B91" s="80"/>
      <c r="C91" s="80"/>
      <c r="D91" s="80"/>
      <c r="E91" s="80"/>
      <c r="F91" s="74" t="s">
        <v>14</v>
      </c>
      <c r="G91" s="74"/>
      <c r="H91" s="51">
        <v>-47027</v>
      </c>
      <c r="I91" s="54">
        <v>-47027</v>
      </c>
      <c r="J91" s="54">
        <v>-43627</v>
      </c>
      <c r="K91" s="52">
        <v>-43478</v>
      </c>
      <c r="L91" s="49">
        <v>-149</v>
      </c>
      <c r="M91" s="49">
        <v>0</v>
      </c>
      <c r="N91" s="49">
        <v>-3400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79">
        <v>0</v>
      </c>
      <c r="U91" s="79"/>
      <c r="V91" s="55">
        <v>0</v>
      </c>
      <c r="W91" s="50">
        <v>0</v>
      </c>
    </row>
    <row r="92" spans="1:23" ht="12.75" customHeight="1">
      <c r="A92" s="80"/>
      <c r="B92" s="80"/>
      <c r="C92" s="80"/>
      <c r="D92" s="80"/>
      <c r="E92" s="80"/>
      <c r="F92" s="74" t="s">
        <v>15</v>
      </c>
      <c r="G92" s="74"/>
      <c r="H92" s="51">
        <v>418991.75</v>
      </c>
      <c r="I92" s="54">
        <v>418991.75</v>
      </c>
      <c r="J92" s="54">
        <v>417441.75</v>
      </c>
      <c r="K92" s="52">
        <v>254155.25</v>
      </c>
      <c r="L92" s="49">
        <v>163286.5</v>
      </c>
      <c r="M92" s="49">
        <v>0</v>
      </c>
      <c r="N92" s="49">
        <v>1550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79">
        <v>0</v>
      </c>
      <c r="U92" s="79"/>
      <c r="V92" s="55">
        <v>0</v>
      </c>
      <c r="W92" s="50">
        <v>0</v>
      </c>
    </row>
    <row r="93" spans="1:23" ht="12.75" customHeight="1">
      <c r="A93" s="80"/>
      <c r="B93" s="80"/>
      <c r="C93" s="80"/>
      <c r="D93" s="80"/>
      <c r="E93" s="80"/>
      <c r="F93" s="74" t="s">
        <v>16</v>
      </c>
      <c r="G93" s="74"/>
      <c r="H93" s="51">
        <v>143587551.65</v>
      </c>
      <c r="I93" s="56">
        <v>114813096.25</v>
      </c>
      <c r="J93" s="56">
        <v>107446636.45</v>
      </c>
      <c r="K93" s="52">
        <v>73224660.79</v>
      </c>
      <c r="L93" s="49">
        <v>34221975.66</v>
      </c>
      <c r="M93" s="49">
        <v>3791161.8</v>
      </c>
      <c r="N93" s="49">
        <v>3040660</v>
      </c>
      <c r="O93" s="49">
        <v>332383</v>
      </c>
      <c r="P93" s="49">
        <v>202255</v>
      </c>
      <c r="Q93" s="49">
        <v>0</v>
      </c>
      <c r="R93" s="49">
        <v>28774455.4</v>
      </c>
      <c r="S93" s="49">
        <v>23774455.4</v>
      </c>
      <c r="T93" s="79">
        <v>3080392</v>
      </c>
      <c r="U93" s="79"/>
      <c r="V93" s="55">
        <v>5000000</v>
      </c>
      <c r="W93" s="50">
        <v>0</v>
      </c>
    </row>
  </sheetData>
  <sheetProtection/>
  <mergeCells count="275">
    <mergeCell ref="F93:G93"/>
    <mergeCell ref="T93:U93"/>
    <mergeCell ref="B86:B89"/>
    <mergeCell ref="C86:C89"/>
    <mergeCell ref="D86:E89"/>
    <mergeCell ref="A90:E93"/>
    <mergeCell ref="F90:G90"/>
    <mergeCell ref="T90:U90"/>
    <mergeCell ref="F91:G91"/>
    <mergeCell ref="T91:U91"/>
    <mergeCell ref="F92:G92"/>
    <mergeCell ref="T92:U92"/>
    <mergeCell ref="T41:U41"/>
    <mergeCell ref="F37:G37"/>
    <mergeCell ref="T37:U37"/>
    <mergeCell ref="F38:G38"/>
    <mergeCell ref="T38:U38"/>
    <mergeCell ref="F39:G39"/>
    <mergeCell ref="T39:U39"/>
    <mergeCell ref="F40:G40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F41:G41"/>
    <mergeCell ref="T34:U34"/>
    <mergeCell ref="F35:G35"/>
    <mergeCell ref="T35:U35"/>
    <mergeCell ref="F36:G36"/>
    <mergeCell ref="T36:U36"/>
    <mergeCell ref="T40:U40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  <mergeCell ref="F45:G45"/>
    <mergeCell ref="T45:U45"/>
    <mergeCell ref="F42:G42"/>
    <mergeCell ref="T42:U42"/>
    <mergeCell ref="F43:G43"/>
    <mergeCell ref="T43:U43"/>
    <mergeCell ref="F44:G44"/>
    <mergeCell ref="T44:U44"/>
    <mergeCell ref="B42:B45"/>
    <mergeCell ref="C42:C45"/>
    <mergeCell ref="D42:E45"/>
    <mergeCell ref="A46:A49"/>
    <mergeCell ref="B46:B49"/>
    <mergeCell ref="C46:C49"/>
    <mergeCell ref="D46:E49"/>
    <mergeCell ref="A42:A45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A58:A61"/>
    <mergeCell ref="F55:G55"/>
    <mergeCell ref="T55:U55"/>
    <mergeCell ref="F56:G56"/>
    <mergeCell ref="T56:U56"/>
    <mergeCell ref="F57:G57"/>
    <mergeCell ref="T57:U57"/>
    <mergeCell ref="F58:G58"/>
    <mergeCell ref="T58:U58"/>
    <mergeCell ref="F59:G59"/>
    <mergeCell ref="T59:U59"/>
    <mergeCell ref="F60:G60"/>
    <mergeCell ref="T60:U60"/>
    <mergeCell ref="B58:B61"/>
    <mergeCell ref="C58:C61"/>
    <mergeCell ref="D58:E61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A89"/>
    <mergeCell ref="F89:G89"/>
    <mergeCell ref="T89:U89"/>
    <mergeCell ref="F86:G86"/>
    <mergeCell ref="T86:U86"/>
    <mergeCell ref="F87:G87"/>
    <mergeCell ref="T87:U87"/>
    <mergeCell ref="F88:G88"/>
    <mergeCell ref="T88:U8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Q16" sqref="Q16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4.5" style="12" customWidth="1"/>
    <col min="9" max="9" width="10.66015625" style="12" customWidth="1"/>
    <col min="10" max="10" width="12.6601562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27" customHeight="1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"/>
    </row>
    <row r="2" spans="1:7" ht="18.75">
      <c r="A2" s="11"/>
      <c r="B2" s="11"/>
      <c r="C2" s="11"/>
      <c r="D2" s="11"/>
      <c r="E2" s="11"/>
      <c r="F2" s="11"/>
      <c r="G2" s="11"/>
    </row>
    <row r="3" spans="1:16" ht="18.75" customHeight="1">
      <c r="A3" s="13"/>
      <c r="B3" s="13"/>
      <c r="C3" s="13"/>
      <c r="D3" s="13"/>
      <c r="E3" s="13"/>
      <c r="F3" s="13"/>
      <c r="K3" s="12"/>
      <c r="P3" s="14" t="s">
        <v>60</v>
      </c>
    </row>
    <row r="4" spans="1:16" ht="12.75">
      <c r="A4" s="83" t="s">
        <v>0</v>
      </c>
      <c r="B4" s="83" t="s">
        <v>1</v>
      </c>
      <c r="C4" s="83" t="s">
        <v>47</v>
      </c>
      <c r="D4" s="83" t="s">
        <v>59</v>
      </c>
      <c r="E4" s="86" t="s">
        <v>61</v>
      </c>
      <c r="F4" s="89" t="s">
        <v>4</v>
      </c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16" ht="12.75">
      <c r="A5" s="84"/>
      <c r="B5" s="84"/>
      <c r="C5" s="84"/>
      <c r="D5" s="84"/>
      <c r="E5" s="87"/>
      <c r="F5" s="86" t="s">
        <v>29</v>
      </c>
      <c r="G5" s="92" t="s">
        <v>4</v>
      </c>
      <c r="H5" s="92"/>
      <c r="I5" s="92"/>
      <c r="J5" s="92"/>
      <c r="K5" s="92"/>
      <c r="L5" s="86" t="s">
        <v>58</v>
      </c>
      <c r="M5" s="93" t="s">
        <v>4</v>
      </c>
      <c r="N5" s="94"/>
      <c r="O5" s="94"/>
      <c r="P5" s="95"/>
    </row>
    <row r="6" spans="1:16" ht="25.5" customHeight="1">
      <c r="A6" s="84"/>
      <c r="B6" s="84"/>
      <c r="C6" s="84"/>
      <c r="D6" s="84"/>
      <c r="E6" s="87"/>
      <c r="F6" s="87"/>
      <c r="G6" s="89" t="s">
        <v>57</v>
      </c>
      <c r="H6" s="91"/>
      <c r="I6" s="86" t="s">
        <v>56</v>
      </c>
      <c r="J6" s="86" t="s">
        <v>55</v>
      </c>
      <c r="K6" s="86" t="s">
        <v>54</v>
      </c>
      <c r="L6" s="87"/>
      <c r="M6" s="89" t="s">
        <v>6</v>
      </c>
      <c r="N6" s="41" t="s">
        <v>7</v>
      </c>
      <c r="O6" s="92" t="s">
        <v>33</v>
      </c>
      <c r="P6" s="92" t="s">
        <v>53</v>
      </c>
    </row>
    <row r="7" spans="1:16" ht="72">
      <c r="A7" s="85"/>
      <c r="B7" s="85"/>
      <c r="C7" s="85"/>
      <c r="D7" s="85"/>
      <c r="E7" s="88"/>
      <c r="F7" s="88"/>
      <c r="G7" s="40" t="s">
        <v>11</v>
      </c>
      <c r="H7" s="40" t="s">
        <v>52</v>
      </c>
      <c r="I7" s="88"/>
      <c r="J7" s="88"/>
      <c r="K7" s="88"/>
      <c r="L7" s="88"/>
      <c r="M7" s="92"/>
      <c r="N7" s="42" t="s">
        <v>10</v>
      </c>
      <c r="O7" s="92"/>
      <c r="P7" s="92"/>
    </row>
    <row r="8" spans="1:16" ht="10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12.75">
      <c r="A9" s="16" t="s">
        <v>51</v>
      </c>
      <c r="B9" s="17"/>
      <c r="C9" s="18"/>
      <c r="D9" s="19">
        <f>SUM(D10:D10)</f>
        <v>5000</v>
      </c>
      <c r="E9" s="19">
        <f>SUM(E10:E10)</f>
        <v>5000</v>
      </c>
      <c r="F9" s="19">
        <f>SUM(F10:F10)</f>
        <v>5000</v>
      </c>
      <c r="G9" s="19">
        <f>SUM(G10:G10)</f>
        <v>0</v>
      </c>
      <c r="H9" s="19">
        <f>SUM(H10:H10)</f>
        <v>5000</v>
      </c>
      <c r="I9" s="19">
        <v>0</v>
      </c>
      <c r="J9" s="19">
        <v>0</v>
      </c>
      <c r="K9" s="19">
        <v>0</v>
      </c>
      <c r="L9" s="19">
        <f>SUM(L10:L10)</f>
        <v>0</v>
      </c>
      <c r="M9" s="19">
        <f>SUM(M10:M10)</f>
        <v>0</v>
      </c>
      <c r="N9" s="19">
        <f>SUM(N10:N10)</f>
        <v>0</v>
      </c>
      <c r="O9" s="19">
        <v>0</v>
      </c>
      <c r="P9" s="19">
        <v>0</v>
      </c>
    </row>
    <row r="10" spans="1:16" ht="12.75">
      <c r="A10" s="20" t="s">
        <v>51</v>
      </c>
      <c r="B10" s="21" t="s">
        <v>50</v>
      </c>
      <c r="C10" s="22">
        <v>2110</v>
      </c>
      <c r="D10" s="23">
        <v>5000</v>
      </c>
      <c r="E10" s="23">
        <f>F10+L10</f>
        <v>5000</v>
      </c>
      <c r="F10" s="23">
        <f>H10</f>
        <v>5000</v>
      </c>
      <c r="G10" s="24">
        <v>0</v>
      </c>
      <c r="H10" s="24">
        <v>5000</v>
      </c>
      <c r="I10" s="24">
        <v>0</v>
      </c>
      <c r="J10" s="24">
        <v>0</v>
      </c>
      <c r="K10" s="24">
        <f>-T10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2.75">
      <c r="A11" s="25">
        <v>600</v>
      </c>
      <c r="B11" s="26"/>
      <c r="C11" s="18"/>
      <c r="D11" s="19">
        <f aca="true" t="shared" si="0" ref="D11:N11">SUM(D12:D12)</f>
        <v>1870</v>
      </c>
      <c r="E11" s="19">
        <f t="shared" si="0"/>
        <v>1870</v>
      </c>
      <c r="F11" s="19">
        <f t="shared" si="0"/>
        <v>1870</v>
      </c>
      <c r="G11" s="19">
        <f t="shared" si="0"/>
        <v>1870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>O13+O15</f>
        <v>0</v>
      </c>
      <c r="P11" s="19">
        <f>P13+P15</f>
        <v>0</v>
      </c>
    </row>
    <row r="12" spans="1:16" ht="12.75">
      <c r="A12" s="27">
        <v>600</v>
      </c>
      <c r="B12" s="28">
        <v>60095</v>
      </c>
      <c r="C12" s="22">
        <v>2110</v>
      </c>
      <c r="D12" s="23">
        <v>1870</v>
      </c>
      <c r="E12" s="23">
        <f>SUM(F12)</f>
        <v>1870</v>
      </c>
      <c r="F12" s="23">
        <f>SUM(G12:H12)</f>
        <v>1870</v>
      </c>
      <c r="G12" s="24">
        <v>1870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f>SUM(O12+Q12+R12)</f>
        <v>0</v>
      </c>
      <c r="O12" s="24">
        <v>0</v>
      </c>
      <c r="P12" s="24">
        <v>0</v>
      </c>
    </row>
    <row r="13" spans="1:16" ht="12.75">
      <c r="A13" s="16" t="s">
        <v>49</v>
      </c>
      <c r="B13" s="37"/>
      <c r="C13" s="18"/>
      <c r="D13" s="19">
        <f aca="true" t="shared" si="1" ref="D13:M13">SUM(D14)</f>
        <v>108836</v>
      </c>
      <c r="E13" s="19">
        <f t="shared" si="1"/>
        <v>108836</v>
      </c>
      <c r="F13" s="19">
        <f t="shared" si="1"/>
        <v>108836</v>
      </c>
      <c r="G13" s="19">
        <f t="shared" si="1"/>
        <v>47856</v>
      </c>
      <c r="H13" s="19">
        <f t="shared" si="1"/>
        <v>60980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v>0</v>
      </c>
      <c r="O13" s="19">
        <f>SUM(O14)</f>
        <v>0</v>
      </c>
      <c r="P13" s="19">
        <f>SUM(P14)</f>
        <v>0</v>
      </c>
    </row>
    <row r="14" spans="1:18" ht="12.75">
      <c r="A14" s="27">
        <v>700</v>
      </c>
      <c r="B14" s="28">
        <v>70005</v>
      </c>
      <c r="C14" s="22">
        <v>2110</v>
      </c>
      <c r="D14" s="23">
        <v>108836</v>
      </c>
      <c r="E14" s="23">
        <f>SUM(F14)</f>
        <v>108836</v>
      </c>
      <c r="F14" s="23">
        <f>SUM(G14:H14)</f>
        <v>108836</v>
      </c>
      <c r="G14" s="24">
        <v>47856</v>
      </c>
      <c r="H14" s="24">
        <v>60980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SUM(O14+Q14+R14)</f>
        <v>0</v>
      </c>
      <c r="O14" s="24">
        <v>0</v>
      </c>
      <c r="P14" s="24">
        <v>0</v>
      </c>
      <c r="Q14" s="29"/>
      <c r="R14" s="29"/>
    </row>
    <row r="15" spans="1:16" ht="12.75">
      <c r="A15" s="25">
        <v>710</v>
      </c>
      <c r="B15" s="26"/>
      <c r="C15" s="18"/>
      <c r="D15" s="19">
        <f aca="true" t="shared" si="2" ref="D15:P15">SUM(D16:D17)</f>
        <v>744648</v>
      </c>
      <c r="E15" s="19">
        <f t="shared" si="2"/>
        <v>744648</v>
      </c>
      <c r="F15" s="19">
        <f t="shared" si="2"/>
        <v>744648</v>
      </c>
      <c r="G15" s="19">
        <f t="shared" si="2"/>
        <v>460683</v>
      </c>
      <c r="H15" s="19">
        <f t="shared" si="2"/>
        <v>283965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</row>
    <row r="16" spans="1:18" ht="12.75">
      <c r="A16" s="27">
        <v>710</v>
      </c>
      <c r="B16" s="28">
        <v>71012</v>
      </c>
      <c r="C16" s="22">
        <v>2110</v>
      </c>
      <c r="D16" s="23">
        <v>314978</v>
      </c>
      <c r="E16" s="23">
        <f>SUM(N16+F16)</f>
        <v>314978</v>
      </c>
      <c r="F16" s="23">
        <f>SUM(G16:K16)</f>
        <v>314978</v>
      </c>
      <c r="G16" s="24">
        <v>103978</v>
      </c>
      <c r="H16" s="24">
        <v>211000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SUM(O16+Q16+R16)</f>
        <v>0</v>
      </c>
      <c r="O16" s="24">
        <v>0</v>
      </c>
      <c r="P16" s="24">
        <v>0</v>
      </c>
      <c r="Q16" s="29"/>
      <c r="R16" s="29"/>
    </row>
    <row r="17" spans="1:16" ht="12.75">
      <c r="A17" s="27">
        <v>710</v>
      </c>
      <c r="B17" s="28">
        <v>71015</v>
      </c>
      <c r="C17" s="22">
        <v>2110</v>
      </c>
      <c r="D17" s="23">
        <v>429670</v>
      </c>
      <c r="E17" s="23">
        <f>SUM(F17)</f>
        <v>429670</v>
      </c>
      <c r="F17" s="23">
        <f>SUM(G17:H17)</f>
        <v>429670</v>
      </c>
      <c r="G17" s="24">
        <v>356705</v>
      </c>
      <c r="H17" s="24">
        <v>72965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f>SUM(O17+Q17+R17)</f>
        <v>0</v>
      </c>
      <c r="O17" s="24">
        <v>0</v>
      </c>
      <c r="P17" s="24">
        <v>0</v>
      </c>
    </row>
    <row r="18" spans="1:16" ht="12.75">
      <c r="A18" s="25">
        <v>750</v>
      </c>
      <c r="B18" s="26"/>
      <c r="C18" s="18"/>
      <c r="D18" s="19">
        <f aca="true" t="shared" si="3" ref="D18:P18">SUM(D19:D19)</f>
        <v>25051</v>
      </c>
      <c r="E18" s="19">
        <f t="shared" si="3"/>
        <v>25051</v>
      </c>
      <c r="F18" s="19">
        <f t="shared" si="3"/>
        <v>25051</v>
      </c>
      <c r="G18" s="19">
        <f t="shared" si="3"/>
        <v>16422.34</v>
      </c>
      <c r="H18" s="19">
        <f t="shared" si="3"/>
        <v>8628.66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</row>
    <row r="19" spans="1:16" ht="12.75">
      <c r="A19" s="27">
        <v>750</v>
      </c>
      <c r="B19" s="28">
        <v>75045</v>
      </c>
      <c r="C19" s="22">
        <v>2110</v>
      </c>
      <c r="D19" s="23">
        <v>25051</v>
      </c>
      <c r="E19" s="23">
        <f>SUM(F19)</f>
        <v>25051</v>
      </c>
      <c r="F19" s="23">
        <f>SUM(G19:H19)</f>
        <v>25051</v>
      </c>
      <c r="G19" s="24">
        <v>16422.34</v>
      </c>
      <c r="H19" s="24">
        <v>8628.66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f>SUM(O19+Q19+R19)</f>
        <v>0</v>
      </c>
      <c r="O19" s="24">
        <v>0</v>
      </c>
      <c r="P19" s="24">
        <v>0</v>
      </c>
    </row>
    <row r="20" spans="1:16" s="13" customFormat="1" ht="14.25" customHeight="1">
      <c r="A20" s="25">
        <v>754</v>
      </c>
      <c r="B20" s="26"/>
      <c r="C20" s="18"/>
      <c r="D20" s="19">
        <f>SUM(D21:D21)</f>
        <v>5446269</v>
      </c>
      <c r="E20" s="19">
        <f>E21</f>
        <v>5446269</v>
      </c>
      <c r="F20" s="19">
        <f aca="true" t="shared" si="4" ref="F20:K20">SUM(F21)</f>
        <v>5446269</v>
      </c>
      <c r="G20" s="19">
        <f t="shared" si="4"/>
        <v>4894669</v>
      </c>
      <c r="H20" s="19">
        <f t="shared" si="4"/>
        <v>358600</v>
      </c>
      <c r="I20" s="19">
        <f t="shared" si="4"/>
        <v>0</v>
      </c>
      <c r="J20" s="19">
        <f t="shared" si="4"/>
        <v>193000</v>
      </c>
      <c r="K20" s="19">
        <f t="shared" si="4"/>
        <v>0</v>
      </c>
      <c r="L20" s="19">
        <f>SUM(L21:L21)</f>
        <v>0</v>
      </c>
      <c r="M20" s="19">
        <f>SUM(M21:M21)</f>
        <v>0</v>
      </c>
      <c r="N20" s="19">
        <f>SUM(N21)</f>
        <v>0</v>
      </c>
      <c r="O20" s="19">
        <f>SUM(O21)</f>
        <v>0</v>
      </c>
      <c r="P20" s="19">
        <f>SUM(P21)</f>
        <v>0</v>
      </c>
    </row>
    <row r="21" spans="1:16" ht="12.75" customHeight="1">
      <c r="A21" s="27">
        <v>754</v>
      </c>
      <c r="B21" s="28">
        <v>75411</v>
      </c>
      <c r="C21" s="22">
        <v>2110</v>
      </c>
      <c r="D21" s="23">
        <v>5446269</v>
      </c>
      <c r="E21" s="23">
        <f>SUM(F21)</f>
        <v>5446269</v>
      </c>
      <c r="F21" s="23">
        <f>SUM(G21:J21)</f>
        <v>5446269</v>
      </c>
      <c r="G21" s="24">
        <v>4894669</v>
      </c>
      <c r="H21" s="24">
        <v>358600</v>
      </c>
      <c r="I21" s="24">
        <v>0</v>
      </c>
      <c r="J21" s="24">
        <v>193000</v>
      </c>
      <c r="K21" s="24">
        <v>0</v>
      </c>
      <c r="L21" s="24">
        <v>0</v>
      </c>
      <c r="M21" s="24">
        <v>0</v>
      </c>
      <c r="N21" s="24">
        <f>SUM(O21+Q21+R21)</f>
        <v>0</v>
      </c>
      <c r="O21" s="24">
        <v>0</v>
      </c>
      <c r="P21" s="24">
        <v>0</v>
      </c>
    </row>
    <row r="22" spans="1:16" ht="12.75" customHeight="1">
      <c r="A22" s="25">
        <v>755</v>
      </c>
      <c r="B22" s="26"/>
      <c r="C22" s="18"/>
      <c r="D22" s="19">
        <f>SUM(D23:D23)</f>
        <v>132000</v>
      </c>
      <c r="E22" s="19">
        <f>E23</f>
        <v>132000</v>
      </c>
      <c r="F22" s="19">
        <f aca="true" t="shared" si="5" ref="F22:K22">SUM(F23)</f>
        <v>132000</v>
      </c>
      <c r="G22" s="19">
        <f t="shared" si="5"/>
        <v>30030</v>
      </c>
      <c r="H22" s="19">
        <f t="shared" si="5"/>
        <v>37950</v>
      </c>
      <c r="I22" s="19">
        <f t="shared" si="5"/>
        <v>64020</v>
      </c>
      <c r="J22" s="19">
        <f t="shared" si="5"/>
        <v>0</v>
      </c>
      <c r="K22" s="19">
        <f t="shared" si="5"/>
        <v>0</v>
      </c>
      <c r="L22" s="19">
        <f>SUM(L23:L23)</f>
        <v>0</v>
      </c>
      <c r="M22" s="19">
        <f>SUM(M23:M23)</f>
        <v>0</v>
      </c>
      <c r="N22" s="19">
        <f>SUM(N23)</f>
        <v>0</v>
      </c>
      <c r="O22" s="19">
        <f>SUM(O23)</f>
        <v>0</v>
      </c>
      <c r="P22" s="19">
        <f>SUM(P23)</f>
        <v>0</v>
      </c>
    </row>
    <row r="23" spans="1:16" ht="17.25" customHeight="1">
      <c r="A23" s="27">
        <v>755</v>
      </c>
      <c r="B23" s="28">
        <v>75515</v>
      </c>
      <c r="C23" s="22">
        <v>2110</v>
      </c>
      <c r="D23" s="23">
        <v>132000</v>
      </c>
      <c r="E23" s="23">
        <f>SUM(F23)</f>
        <v>132000</v>
      </c>
      <c r="F23" s="23">
        <f>SUM(G23:J23)</f>
        <v>132000</v>
      </c>
      <c r="G23" s="24">
        <v>30030</v>
      </c>
      <c r="H23" s="24">
        <v>37950</v>
      </c>
      <c r="I23" s="24">
        <v>64020</v>
      </c>
      <c r="J23" s="24">
        <v>0</v>
      </c>
      <c r="K23" s="24">
        <v>0</v>
      </c>
      <c r="L23" s="24">
        <v>0</v>
      </c>
      <c r="M23" s="24">
        <v>0</v>
      </c>
      <c r="N23" s="24">
        <f>SUM(O23+Q23+R23)</f>
        <v>0</v>
      </c>
      <c r="O23" s="24">
        <v>0</v>
      </c>
      <c r="P23" s="24">
        <v>0</v>
      </c>
    </row>
    <row r="24" spans="1:16" ht="17.25" customHeight="1">
      <c r="A24" s="25">
        <v>801</v>
      </c>
      <c r="B24" s="26"/>
      <c r="C24" s="18"/>
      <c r="D24" s="19">
        <f>SUM(D25:D25)</f>
        <v>30091</v>
      </c>
      <c r="E24" s="19">
        <f>E25</f>
        <v>30091</v>
      </c>
      <c r="F24" s="19">
        <f aca="true" t="shared" si="6" ref="F24:K24">SUM(F25)</f>
        <v>30091</v>
      </c>
      <c r="G24" s="19">
        <f t="shared" si="6"/>
        <v>0</v>
      </c>
      <c r="H24" s="19">
        <f t="shared" si="6"/>
        <v>30091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>SUM(L25:L25)</f>
        <v>0</v>
      </c>
      <c r="M24" s="19">
        <f>SUM(M25:M25)</f>
        <v>0</v>
      </c>
      <c r="N24" s="19">
        <f>SUM(N25)</f>
        <v>0</v>
      </c>
      <c r="O24" s="19">
        <f>SUM(O25)</f>
        <v>0</v>
      </c>
      <c r="P24" s="19">
        <f>SUM(P25)</f>
        <v>0</v>
      </c>
    </row>
    <row r="25" spans="1:16" ht="17.25" customHeight="1">
      <c r="A25" s="27">
        <v>801</v>
      </c>
      <c r="B25" s="28">
        <v>80153</v>
      </c>
      <c r="C25" s="22">
        <v>2110</v>
      </c>
      <c r="D25" s="23">
        <v>30091</v>
      </c>
      <c r="E25" s="23">
        <f>SUM(F25)</f>
        <v>30091</v>
      </c>
      <c r="F25" s="23">
        <f>SUM(G25:J25)</f>
        <v>30091</v>
      </c>
      <c r="G25" s="24">
        <v>0</v>
      </c>
      <c r="H25" s="24">
        <v>30091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>SUM(O25+Q25+R25)</f>
        <v>0</v>
      </c>
      <c r="O25" s="24">
        <v>0</v>
      </c>
      <c r="P25" s="24">
        <v>0</v>
      </c>
    </row>
    <row r="26" spans="1:16" ht="12.75">
      <c r="A26" s="25">
        <v>851</v>
      </c>
      <c r="B26" s="36"/>
      <c r="C26" s="18"/>
      <c r="D26" s="30">
        <f>D27</f>
        <v>2397521</v>
      </c>
      <c r="E26" s="30">
        <f aca="true" t="shared" si="7" ref="E26:P26">SUM(E27)</f>
        <v>2397521</v>
      </c>
      <c r="F26" s="30">
        <f t="shared" si="7"/>
        <v>2397521</v>
      </c>
      <c r="G26" s="30">
        <f t="shared" si="7"/>
        <v>0</v>
      </c>
      <c r="H26" s="30">
        <f t="shared" si="7"/>
        <v>2397521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</row>
    <row r="27" spans="1:17" ht="12.75">
      <c r="A27" s="27">
        <v>851</v>
      </c>
      <c r="B27" s="28">
        <v>85156</v>
      </c>
      <c r="C27" s="22">
        <v>2110</v>
      </c>
      <c r="D27" s="24">
        <v>2397521</v>
      </c>
      <c r="E27" s="23">
        <f>SUM(H27)</f>
        <v>2397521</v>
      </c>
      <c r="F27" s="23">
        <f>SUM(H27)</f>
        <v>2397521</v>
      </c>
      <c r="G27" s="24">
        <v>0</v>
      </c>
      <c r="H27" s="24">
        <v>2397521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f>SUM(O27+Q27+R27)</f>
        <v>0</v>
      </c>
      <c r="O27" s="24">
        <v>0</v>
      </c>
      <c r="P27" s="24">
        <v>0</v>
      </c>
      <c r="Q27" s="29"/>
    </row>
    <row r="28" spans="1:17" ht="12.75">
      <c r="A28" s="25">
        <v>852</v>
      </c>
      <c r="B28" s="36"/>
      <c r="C28" s="18"/>
      <c r="D28" s="30">
        <f aca="true" t="shared" si="8" ref="D28:P28">SUM(D29:D30)</f>
        <v>1180446.36</v>
      </c>
      <c r="E28" s="30">
        <f t="shared" si="8"/>
        <v>1180446.3599999999</v>
      </c>
      <c r="F28" s="30">
        <f t="shared" si="8"/>
        <v>1180446.3599999999</v>
      </c>
      <c r="G28" s="30">
        <f t="shared" si="8"/>
        <v>651695</v>
      </c>
      <c r="H28" s="30">
        <f t="shared" si="8"/>
        <v>528451.36</v>
      </c>
      <c r="I28" s="30">
        <f t="shared" si="8"/>
        <v>0</v>
      </c>
      <c r="J28" s="30">
        <f t="shared" si="8"/>
        <v>300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29"/>
    </row>
    <row r="29" spans="1:17" ht="12.75">
      <c r="A29" s="27">
        <v>852</v>
      </c>
      <c r="B29" s="28">
        <v>85203</v>
      </c>
      <c r="C29" s="22">
        <v>2110</v>
      </c>
      <c r="D29" s="24">
        <v>1175046.36</v>
      </c>
      <c r="E29" s="23">
        <f>SUM(F29)</f>
        <v>1175046.3599999999</v>
      </c>
      <c r="F29" s="23">
        <f>SUM(G29:J29)</f>
        <v>1175046.3599999999</v>
      </c>
      <c r="G29" s="24">
        <v>646695</v>
      </c>
      <c r="H29" s="24">
        <v>528051.36</v>
      </c>
      <c r="I29" s="24">
        <v>0</v>
      </c>
      <c r="J29" s="24">
        <v>300</v>
      </c>
      <c r="K29" s="24">
        <v>0</v>
      </c>
      <c r="L29" s="24">
        <v>0</v>
      </c>
      <c r="M29" s="24">
        <v>0</v>
      </c>
      <c r="N29" s="24">
        <f>SUM(O29+Q29+R29)</f>
        <v>0</v>
      </c>
      <c r="O29" s="24">
        <v>0</v>
      </c>
      <c r="P29" s="24">
        <v>0</v>
      </c>
      <c r="Q29" s="29"/>
    </row>
    <row r="30" spans="1:17" ht="12.75">
      <c r="A30" s="27">
        <v>852</v>
      </c>
      <c r="B30" s="28">
        <v>85205</v>
      </c>
      <c r="C30" s="22">
        <v>2110</v>
      </c>
      <c r="D30" s="24">
        <v>5400</v>
      </c>
      <c r="E30" s="23">
        <f>SUM(F30)</f>
        <v>5400</v>
      </c>
      <c r="F30" s="23">
        <f>SUM(G30:J30)</f>
        <v>5400</v>
      </c>
      <c r="G30" s="24">
        <v>5000</v>
      </c>
      <c r="H30" s="24">
        <v>400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>SUM(O30+Q30+R30)</f>
        <v>0</v>
      </c>
      <c r="O30" s="24">
        <v>0</v>
      </c>
      <c r="P30" s="24">
        <v>0</v>
      </c>
      <c r="Q30" s="29"/>
    </row>
    <row r="31" spans="1:16" ht="12.75">
      <c r="A31" s="25">
        <v>853</v>
      </c>
      <c r="B31" s="36"/>
      <c r="C31" s="18"/>
      <c r="D31" s="30">
        <f>SUM(D32)</f>
        <v>808751.89</v>
      </c>
      <c r="E31" s="30">
        <f>E32</f>
        <v>808751.89</v>
      </c>
      <c r="F31" s="30">
        <f>F32</f>
        <v>808751.89</v>
      </c>
      <c r="G31" s="30">
        <f>G32</f>
        <v>617755.25</v>
      </c>
      <c r="H31" s="30">
        <f>H32</f>
        <v>189996.64</v>
      </c>
      <c r="I31" s="30">
        <f aca="true" t="shared" si="9" ref="I31:P31">SUM(I32)</f>
        <v>0</v>
      </c>
      <c r="J31" s="30">
        <f t="shared" si="9"/>
        <v>1000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7">
        <v>853</v>
      </c>
      <c r="B32" s="28">
        <v>85321</v>
      </c>
      <c r="C32" s="22">
        <v>2110</v>
      </c>
      <c r="D32" s="24">
        <v>808751.89</v>
      </c>
      <c r="E32" s="23">
        <f>SUM(H32+G32+E40+J32)</f>
        <v>808751.89</v>
      </c>
      <c r="F32" s="24">
        <f>SUM(G32:K32)</f>
        <v>808751.89</v>
      </c>
      <c r="G32" s="24">
        <v>617755.25</v>
      </c>
      <c r="H32" s="24">
        <v>189996.64</v>
      </c>
      <c r="I32" s="24">
        <v>0</v>
      </c>
      <c r="J32" s="24">
        <v>1000</v>
      </c>
      <c r="K32" s="24">
        <v>0</v>
      </c>
      <c r="L32" s="24">
        <v>0</v>
      </c>
      <c r="M32" s="24">
        <f>SUM(N32+P32+Q32)</f>
        <v>0</v>
      </c>
      <c r="N32" s="24">
        <v>0</v>
      </c>
      <c r="O32" s="24">
        <v>0</v>
      </c>
      <c r="P32" s="24">
        <v>0</v>
      </c>
    </row>
    <row r="33" spans="1:16" ht="12.75">
      <c r="A33" s="25">
        <v>855</v>
      </c>
      <c r="B33" s="36"/>
      <c r="C33" s="18"/>
      <c r="D33" s="30">
        <f aca="true" t="shared" si="10" ref="D33:P33">SUM(D34:D35)</f>
        <v>220798</v>
      </c>
      <c r="E33" s="30">
        <f t="shared" si="10"/>
        <v>220798</v>
      </c>
      <c r="F33" s="30">
        <f t="shared" si="10"/>
        <v>220798</v>
      </c>
      <c r="G33" s="30">
        <f t="shared" si="10"/>
        <v>2170</v>
      </c>
      <c r="H33" s="30">
        <f t="shared" si="10"/>
        <v>37</v>
      </c>
      <c r="I33" s="30">
        <f t="shared" si="10"/>
        <v>0</v>
      </c>
      <c r="J33" s="30">
        <f t="shared" si="10"/>
        <v>218591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spans="1:16" ht="12.75">
      <c r="A34" s="27">
        <v>855</v>
      </c>
      <c r="B34" s="28">
        <v>85508</v>
      </c>
      <c r="C34" s="22">
        <v>2160</v>
      </c>
      <c r="D34" s="24">
        <v>83727</v>
      </c>
      <c r="E34" s="23">
        <f>SUM(H34+G34+J34)</f>
        <v>83727</v>
      </c>
      <c r="F34" s="24">
        <f>SUM(G34:K34)</f>
        <v>83727</v>
      </c>
      <c r="G34" s="24">
        <v>800</v>
      </c>
      <c r="H34" s="24">
        <v>37</v>
      </c>
      <c r="I34" s="24">
        <v>0</v>
      </c>
      <c r="J34" s="24">
        <v>82890</v>
      </c>
      <c r="K34" s="24">
        <v>0</v>
      </c>
      <c r="L34" s="24">
        <v>0</v>
      </c>
      <c r="M34" s="24">
        <f>SUM(N34+P34+Q34)</f>
        <v>0</v>
      </c>
      <c r="N34" s="24">
        <v>0</v>
      </c>
      <c r="O34" s="24">
        <v>0</v>
      </c>
      <c r="P34" s="24">
        <v>0</v>
      </c>
    </row>
    <row r="35" spans="1:16" ht="12.75">
      <c r="A35" s="27">
        <v>855</v>
      </c>
      <c r="B35" s="28">
        <v>85510</v>
      </c>
      <c r="C35" s="22">
        <v>2160</v>
      </c>
      <c r="D35" s="24">
        <v>137071</v>
      </c>
      <c r="E35" s="23">
        <f>SUM(H35+G35+J35)</f>
        <v>137071</v>
      </c>
      <c r="F35" s="24">
        <f>SUM(G35:K35)</f>
        <v>137071</v>
      </c>
      <c r="G35" s="24">
        <v>1370</v>
      </c>
      <c r="H35" s="24">
        <v>0</v>
      </c>
      <c r="I35" s="24">
        <v>0</v>
      </c>
      <c r="J35" s="24">
        <v>135701</v>
      </c>
      <c r="K35" s="24">
        <v>0</v>
      </c>
      <c r="L35" s="24">
        <v>0</v>
      </c>
      <c r="M35" s="24">
        <f>SUM(N35+P35+Q35)</f>
        <v>0</v>
      </c>
      <c r="N35" s="24">
        <v>0</v>
      </c>
      <c r="O35" s="24">
        <v>0</v>
      </c>
      <c r="P35" s="24">
        <v>0</v>
      </c>
    </row>
    <row r="36" spans="1:16" ht="15">
      <c r="A36" s="81" t="s">
        <v>48</v>
      </c>
      <c r="B36" s="81"/>
      <c r="C36" s="81"/>
      <c r="D36" s="31">
        <f aca="true" t="shared" si="11" ref="D36:P36">SUM(D9+D11+D13+D15+D18+D20+D22+D24+D26+D28+D31+D33)</f>
        <v>11101282.25</v>
      </c>
      <c r="E36" s="31">
        <f t="shared" si="11"/>
        <v>11101282.25</v>
      </c>
      <c r="F36" s="31">
        <f t="shared" si="11"/>
        <v>11101282.25</v>
      </c>
      <c r="G36" s="31">
        <f t="shared" si="11"/>
        <v>6723150.59</v>
      </c>
      <c r="H36" s="31">
        <f t="shared" si="11"/>
        <v>3901220.66</v>
      </c>
      <c r="I36" s="31">
        <f t="shared" si="11"/>
        <v>64020</v>
      </c>
      <c r="J36" s="31">
        <f t="shared" si="11"/>
        <v>412891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ht="12.75">
      <c r="E37" s="13"/>
    </row>
    <row r="39" spans="7:8" ht="12.75">
      <c r="G39" s="32"/>
      <c r="H39" s="3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3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203.107.2022 
z dnia 15 listopada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2022-11-10T11:49:09Z</cp:lastPrinted>
  <dcterms:modified xsi:type="dcterms:W3CDTF">2022-12-09T14:02:06Z</dcterms:modified>
  <cp:category/>
  <cp:version/>
  <cp:contentType/>
  <cp:contentStatus/>
</cp:coreProperties>
</file>