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<sst xmlns="http://schemas.openxmlformats.org/spreadsheetml/2006/main" count="332" uniqueCount="133">
  <si>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</si>
  <si>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</si>
  <si>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</si>
  <si>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</si>
  <si>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</si>
  <si>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</si>
  <si>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</si>
  <si>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</si>
  <si>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</si>
  <si>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</si>
  <si>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</si>
  <si>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</si>
  <si>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</si>
  <si>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</si>
  <si>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</si>
  <si>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</si>
  <si>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</si>
  <si>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</si>
  <si>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</si>
  <si>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</si>
  <si>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</si>
  <si>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</si>
  <si>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</si>
  <si>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</si>
  <si>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</si>
  <si>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</si>
  <si>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</si>
  <si>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</si>
  <si>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</si>
  <si>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</si>
  <si>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</si>
  <si>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</si>
  <si>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</si>
  <si>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</si>
  <si>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</si>
  <si>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</si>
  <si>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</si>
  <si>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</si>
  <si>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</si>
  <si>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</si>
  <si>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</si>
  <si>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</si>
  <si>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</si>
  <si>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</si>
  <si>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</si>
  <si>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</si>
  <si>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</si>
  <si>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</si>
  <si>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</si>
  <si>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</si>
  <si>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</si>
  <si>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</si>
  <si>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</si>
  <si>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</si>
  <si>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</si>
  <si>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</si>
  <si>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</si>
  <si>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</si>
  <si>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</si>
  <si>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</si>
  <si>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</si>
  <si>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750</t>
  </si>
  <si>
    <t>Administracja publiczna</t>
  </si>
  <si>
    <t>Wydatki
na 2022 r.</t>
  </si>
  <si>
    <t>Zmiany w planie wydatków budżetowych w 2022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</si>
  <si>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</si>
  <si>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</si>
  <si>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</si>
  <si>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</si>
  <si>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</si>
  <si>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</si>
  <si>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</si>
  <si>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2110</t>
  </si>
  <si>
    <t>Komendy powiatowe Państwowej Straży Pożarnej</t>
  </si>
  <si>
    <t>75411</t>
  </si>
  <si>
    <t>Bezpieczeństwo publiczne i ochrona przeciwpożarowa</t>
  </si>
  <si>
    <t>754</t>
  </si>
  <si>
    <t>Plan po zmianach 
(5+6+7)</t>
  </si>
  <si>
    <t>Zwiększenie</t>
  </si>
  <si>
    <t>Zmniejszenie</t>
  </si>
  <si>
    <t>Plan przed zmianą</t>
  </si>
  <si>
    <t>w złotych</t>
  </si>
  <si>
    <t>Dotacja celowa otrzymana z budżetu państwa na zadania bieżące z zakresu administracji rządowej oraz inne zadania zlecone ustawami realizowane przez powiat</t>
  </si>
  <si>
    <t>852</t>
  </si>
  <si>
    <t>Pomoc społeczna</t>
  </si>
  <si>
    <t>161 787,00</t>
  </si>
  <si>
    <t>1 158 509,00</t>
  </si>
  <si>
    <t>1 320 296,00</t>
  </si>
  <si>
    <t>Dochody budżetu powiatu na 2022 rok</t>
  </si>
  <si>
    <t>85202</t>
  </si>
  <si>
    <t>Domy pomocy społecznej</t>
  </si>
  <si>
    <t>Dochody i wydatki związane z realizacją zadań z zakresu administracji rządowej realizowanych na podstawie porozumień z organami administracji rządowej w 2022 r.</t>
  </si>
  <si>
    <t>354 628,00</t>
  </si>
  <si>
    <t>-3 386,00</t>
  </si>
  <si>
    <t>351 242,00</t>
  </si>
  <si>
    <t>75045</t>
  </si>
  <si>
    <t>Kwalifikacja wojskowa</t>
  </si>
  <si>
    <t>46 200,00</t>
  </si>
  <si>
    <t>42 814,00</t>
  </si>
  <si>
    <t>2120</t>
  </si>
  <si>
    <t>Dotacja celowa otrzymana z budżetu państwa na zadania bieżące realizowane przez powiat na podstawie porozumień z organami administracji rządowej</t>
  </si>
  <si>
    <t>21 000,00</t>
  </si>
  <si>
    <t>17 614,00</t>
  </si>
  <si>
    <t>5 343 225,00</t>
  </si>
  <si>
    <t>68 716,00</t>
  </si>
  <si>
    <t>5 411 941,00</t>
  </si>
  <si>
    <t>801</t>
  </si>
  <si>
    <t>Oświata i wychowanie</t>
  </si>
  <si>
    <t>536 705,00</t>
  </si>
  <si>
    <t>23 000,00</t>
  </si>
  <si>
    <t>559 705,00</t>
  </si>
  <si>
    <t>146 487,00</t>
  </si>
  <si>
    <t>80153</t>
  </si>
  <si>
    <t>Zapewnienie uczniom prawa do bezpłatnego dostępu do podręczników, materiałów edukacyjnych lub materiałów ćwiczeniowych</t>
  </si>
  <si>
    <t>26 623 977,00</t>
  </si>
  <si>
    <t>-28 534,00</t>
  </si>
  <si>
    <t>26 595 443,00</t>
  </si>
  <si>
    <t>25 180 672,00</t>
  </si>
  <si>
    <t>25 152 138,00</t>
  </si>
  <si>
    <t>2130</t>
  </si>
  <si>
    <t>Dotacja celowa otrzymana z budżetu państwa na realizację bieżących zadań własnych powiatu</t>
  </si>
  <si>
    <t>5 232 493,00</t>
  </si>
  <si>
    <t>5 203 959,00</t>
  </si>
  <si>
    <t>111 298 865,50</t>
  </si>
  <si>
    <t>-31 920,00</t>
  </si>
  <si>
    <t>91 716,00</t>
  </si>
  <si>
    <t>111 358 661,50</t>
  </si>
  <si>
    <t>4 383 333,00</t>
  </si>
  <si>
    <t>115 682 198,50</t>
  </si>
  <si>
    <t>115 741 994,50</t>
  </si>
  <si>
    <t>Dochody i wydatki związane z realizacją zadań z zakresu administracji rządowej i innych zadań zleconych odrębnymi ustawami w 2022 r.</t>
  </si>
  <si>
    <t>Załącznik Nr 1                                                                                                          do uchwały Zarządu Powiatu w Opatowie Nr 186.72.2022                                                     z dnia 10 sierpnia 2022 r.</t>
  </si>
  <si>
    <t>Załącznik Nr 2                                                                                                                                        do uchwały Zarządu Powiatu w Opatowie Nr 186.72.2022                                                                             z dnia 10 sierpnia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</si>
</sst>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7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sz val="5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53"/>
      <name val="Calibri"/>
      <family val="2"/>
    </font>
    <font>
      <b/>
      <sz val="7"/>
      <name val="Calibri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0" fillId="27" borderId="1" applyNumberFormat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5" fillId="32" borderId="0" applyNumberFormat="0" applyBorder="0" applyAlignment="0" applyProtection="0"/>
  </cellStyleXfs>
  <cellXfs count="12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8" fillId="34" borderId="0" xfId="49" applyNumberFormat="1" applyFont="1" applyFill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/>
      <protection locked="0"/>
    </xf>
    <xf numFmtId="49" fontId="5" fillId="34" borderId="0" xfId="49" applyNumberFormat="1" applyFont="1" applyFill="1" applyAlignment="1" applyProtection="1">
      <alignment horizontal="center" vertical="center" wrapText="1"/>
      <protection locked="0"/>
    </xf>
    <xf numFmtId="0" fontId="0" fillId="35" borderId="0" xfId="0" applyFill="1" applyAlignment="1">
      <alignment horizontal="left" vertical="top" wrapText="1"/>
    </xf>
    <xf numFmtId="0" fontId="29" fillId="0" borderId="0" xfId="50" applyFont="1" applyAlignment="1">
      <alignment vertical="center" wrapText="1"/>
      <protection/>
    </xf>
    <xf numFmtId="0" fontId="30" fillId="0" borderId="0" xfId="50" applyFont="1">
      <alignment/>
      <protection/>
    </xf>
    <xf numFmtId="0" fontId="31" fillId="0" borderId="0" xfId="50" applyFont="1" applyAlignment="1">
      <alignment horizontal="center" vertical="center"/>
      <protection/>
    </xf>
    <xf numFmtId="0" fontId="30" fillId="0" borderId="0" xfId="50" applyFont="1" applyAlignment="1">
      <alignment vertical="center"/>
      <protection/>
    </xf>
    <xf numFmtId="0" fontId="30" fillId="0" borderId="0" xfId="50" applyFont="1" applyAlignment="1">
      <alignment horizontal="center" vertical="center"/>
      <protection/>
    </xf>
    <xf numFmtId="0" fontId="32" fillId="0" borderId="0" xfId="50" applyFont="1" applyAlignment="1">
      <alignment horizontal="center"/>
      <protection/>
    </xf>
    <xf numFmtId="0" fontId="33" fillId="0" borderId="11" xfId="50" applyFont="1" applyBorder="1" applyAlignment="1">
      <alignment horizontal="center" vertical="center" wrapText="1"/>
      <protection/>
    </xf>
    <xf numFmtId="49" fontId="34" fillId="36" borderId="12" xfId="50" applyNumberFormat="1" applyFont="1" applyFill="1" applyBorder="1" applyAlignment="1">
      <alignment horizontal="center" vertical="center" wrapText="1"/>
      <protection/>
    </xf>
    <xf numFmtId="49" fontId="35" fillId="36" borderId="12" xfId="50" applyNumberFormat="1" applyFont="1" applyFill="1" applyBorder="1" applyAlignment="1">
      <alignment horizontal="center" vertical="center" wrapText="1"/>
      <protection/>
    </xf>
    <xf numFmtId="0" fontId="36" fillId="36" borderId="12" xfId="50" applyFont="1" applyFill="1" applyBorder="1" applyAlignment="1">
      <alignment horizontal="center" vertical="center"/>
      <protection/>
    </xf>
    <xf numFmtId="170" fontId="36" fillId="36" borderId="12" xfId="50" applyNumberFormat="1" applyFont="1" applyFill="1" applyBorder="1" applyAlignment="1">
      <alignment vertical="center" wrapText="1"/>
      <protection/>
    </xf>
    <xf numFmtId="49" fontId="30" fillId="36" borderId="12" xfId="50" applyNumberFormat="1" applyFont="1" applyFill="1" applyBorder="1" applyAlignment="1">
      <alignment horizontal="center" vertical="center" wrapText="1"/>
      <protection/>
    </xf>
    <xf numFmtId="49" fontId="37" fillId="36" borderId="12" xfId="50" applyNumberFormat="1" applyFont="1" applyFill="1" applyBorder="1" applyAlignment="1">
      <alignment horizontal="center" vertical="center" wrapText="1"/>
      <protection/>
    </xf>
    <xf numFmtId="0" fontId="37" fillId="36" borderId="12" xfId="50" applyFont="1" applyFill="1" applyBorder="1" applyAlignment="1">
      <alignment horizontal="center" vertical="center"/>
      <protection/>
    </xf>
    <xf numFmtId="170" fontId="37" fillId="36" borderId="12" xfId="50" applyNumberFormat="1" applyFont="1" applyFill="1" applyBorder="1" applyAlignment="1">
      <alignment vertical="center" wrapText="1"/>
      <protection/>
    </xf>
    <xf numFmtId="170" fontId="37" fillId="36" borderId="12" xfId="50" applyNumberFormat="1" applyFont="1" applyFill="1" applyBorder="1" applyAlignment="1">
      <alignment vertical="center"/>
      <protection/>
    </xf>
    <xf numFmtId="0" fontId="34" fillId="36" borderId="12" xfId="50" applyFont="1" applyFill="1" applyBorder="1" applyAlignment="1">
      <alignment horizontal="center" vertical="center" wrapText="1"/>
      <protection/>
    </xf>
    <xf numFmtId="0" fontId="35" fillId="36" borderId="12" xfId="50" applyFont="1" applyFill="1" applyBorder="1" applyAlignment="1">
      <alignment horizontal="center" vertical="center" wrapText="1"/>
      <protection/>
    </xf>
    <xf numFmtId="0" fontId="30" fillId="36" borderId="12" xfId="50" applyFont="1" applyFill="1" applyBorder="1" applyAlignment="1">
      <alignment horizontal="center" vertical="center" wrapText="1"/>
      <protection/>
    </xf>
    <xf numFmtId="0" fontId="37" fillId="36" borderId="12" xfId="50" applyFont="1" applyFill="1" applyBorder="1" applyAlignment="1">
      <alignment horizontal="center" vertical="center" wrapText="1"/>
      <protection/>
    </xf>
    <xf numFmtId="49" fontId="36" fillId="36" borderId="12" xfId="50" applyNumberFormat="1" applyFont="1" applyFill="1" applyBorder="1" applyAlignment="1">
      <alignment horizontal="center" vertical="center" wrapText="1"/>
      <protection/>
    </xf>
    <xf numFmtId="164" fontId="37" fillId="0" borderId="0" xfId="50" applyNumberFormat="1" applyFont="1">
      <alignment/>
      <protection/>
    </xf>
    <xf numFmtId="0" fontId="36" fillId="36" borderId="12" xfId="50" applyFont="1" applyFill="1" applyBorder="1" applyAlignment="1">
      <alignment horizontal="center" vertical="center" wrapText="1"/>
      <protection/>
    </xf>
    <xf numFmtId="170" fontId="36" fillId="36" borderId="12" xfId="50" applyNumberFormat="1" applyFont="1" applyFill="1" applyBorder="1" applyAlignment="1">
      <alignment vertical="center"/>
      <protection/>
    </xf>
    <xf numFmtId="170" fontId="36" fillId="0" borderId="12" xfId="50" applyNumberFormat="1" applyFont="1" applyBorder="1" applyAlignment="1">
      <alignment vertical="center"/>
      <protection/>
    </xf>
    <xf numFmtId="164" fontId="30" fillId="0" borderId="0" xfId="50" applyNumberFormat="1" applyFont="1" applyAlignment="1">
      <alignment vertical="center"/>
      <protection/>
    </xf>
    <xf numFmtId="0" fontId="66" fillId="0" borderId="0" xfId="50" applyFont="1" applyAlignment="1">
      <alignment vertical="center"/>
      <protection/>
    </xf>
    <xf numFmtId="0" fontId="66" fillId="0" borderId="0" xfId="50" applyFont="1">
      <alignment/>
      <protection/>
    </xf>
    <xf numFmtId="0" fontId="39" fillId="0" borderId="13" xfId="50" applyFont="1" applyBorder="1" applyAlignment="1">
      <alignment horizontal="center" vertical="center" wrapText="1"/>
      <protection/>
    </xf>
    <xf numFmtId="0" fontId="39" fillId="0" borderId="14" xfId="50" applyFont="1" applyBorder="1" applyAlignment="1">
      <alignment horizontal="center" vertical="center" wrapText="1"/>
      <protection/>
    </xf>
    <xf numFmtId="0" fontId="39" fillId="0" borderId="12" xfId="50" applyFont="1" applyBorder="1" applyAlignment="1">
      <alignment horizontal="center" vertical="center" wrapText="1"/>
      <protection/>
    </xf>
    <xf numFmtId="0" fontId="6" fillId="0" borderId="0" xfId="50" applyFont="1">
      <alignment/>
      <protection/>
    </xf>
    <xf numFmtId="0" fontId="6" fillId="0" borderId="0" xfId="50" applyFont="1" applyAlignment="1">
      <alignment vertical="center"/>
      <protection/>
    </xf>
    <xf numFmtId="0" fontId="6" fillId="0" borderId="0" xfId="50" applyFont="1" applyAlignment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7" fillId="35" borderId="16" xfId="0" applyFont="1" applyFill="1" applyBorder="1" applyAlignment="1">
      <alignment horizontal="center" vertical="center" wrapText="1"/>
    </xf>
    <xf numFmtId="0" fontId="68" fillId="35" borderId="16" xfId="0" applyFont="1" applyFill="1" applyBorder="1" applyAlignment="1">
      <alignment horizontal="center" vertical="center" wrapText="1"/>
    </xf>
    <xf numFmtId="39" fontId="67" fillId="35" borderId="16" xfId="0" applyNumberFormat="1" applyFont="1" applyFill="1" applyBorder="1" applyAlignment="1">
      <alignment horizontal="center" vertical="center" wrapText="1"/>
    </xf>
    <xf numFmtId="39" fontId="69" fillId="35" borderId="16" xfId="0" applyNumberFormat="1" applyFont="1" applyFill="1" applyBorder="1" applyAlignment="1">
      <alignment horizontal="center" vertical="center" wrapText="1"/>
    </xf>
    <xf numFmtId="0" fontId="36" fillId="36" borderId="14" xfId="50" applyFont="1" applyFill="1" applyBorder="1" applyAlignment="1">
      <alignment horizontal="center" vertical="center" wrapText="1"/>
      <protection/>
    </xf>
    <xf numFmtId="0" fontId="36" fillId="36" borderId="13" xfId="50" applyFont="1" applyFill="1" applyBorder="1" applyAlignment="1">
      <alignment horizontal="center" vertical="center" wrapText="1"/>
      <protection/>
    </xf>
    <xf numFmtId="0" fontId="37" fillId="36" borderId="0" xfId="50" applyFont="1" applyFill="1" applyAlignment="1">
      <alignment horizontal="center" vertical="center"/>
      <protection/>
    </xf>
    <xf numFmtId="0" fontId="37" fillId="36" borderId="0" xfId="50" applyFont="1" applyFill="1" applyAlignment="1">
      <alignment vertical="center"/>
      <protection/>
    </xf>
    <xf numFmtId="0" fontId="37" fillId="36" borderId="0" xfId="50" applyFont="1" applyFill="1">
      <alignment/>
      <protection/>
    </xf>
    <xf numFmtId="0" fontId="43" fillId="36" borderId="0" xfId="50" applyFont="1" applyFill="1" applyAlignment="1">
      <alignment horizontal="center"/>
      <protection/>
    </xf>
    <xf numFmtId="0" fontId="37" fillId="36" borderId="11" xfId="50" applyFont="1" applyFill="1" applyBorder="1" applyAlignment="1">
      <alignment horizontal="center" vertical="center" wrapText="1"/>
      <protection/>
    </xf>
    <xf numFmtId="164" fontId="37" fillId="36" borderId="12" xfId="50" applyNumberFormat="1" applyFont="1" applyFill="1" applyBorder="1" applyAlignment="1">
      <alignment horizontal="center" vertical="center" wrapText="1"/>
      <protection/>
    </xf>
    <xf numFmtId="164" fontId="37" fillId="36" borderId="17" xfId="50" applyNumberFormat="1" applyFont="1" applyFill="1" applyBorder="1" applyAlignment="1">
      <alignment horizontal="center" vertical="center" wrapText="1"/>
      <protection/>
    </xf>
    <xf numFmtId="164" fontId="37" fillId="36" borderId="18" xfId="50" applyNumberFormat="1" applyFont="1" applyFill="1" applyBorder="1" applyAlignment="1">
      <alignment horizontal="center" vertical="center" wrapText="1"/>
      <protection/>
    </xf>
    <xf numFmtId="164" fontId="37" fillId="36" borderId="18" xfId="50" applyNumberFormat="1" applyFont="1" applyFill="1" applyBorder="1" applyAlignment="1">
      <alignment horizontal="center" vertical="center"/>
      <protection/>
    </xf>
    <xf numFmtId="164" fontId="36" fillId="36" borderId="12" xfId="50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49" applyNumberFormat="1" applyFont="1" applyFill="1" applyBorder="1" applyAlignment="1" applyProtection="1">
      <alignment horizontal="right" wrapText="1"/>
      <protection locked="0"/>
    </xf>
    <xf numFmtId="0" fontId="45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67" fillId="35" borderId="16" xfId="0" applyNumberFormat="1" applyFont="1" applyFill="1" applyBorder="1" applyAlignment="1">
      <alignment horizontal="center" vertical="center" wrapText="1"/>
    </xf>
    <xf numFmtId="0" fontId="67" fillId="35" borderId="16" xfId="0" applyFont="1" applyFill="1" applyBorder="1" applyAlignment="1">
      <alignment horizontal="left" vertical="center" wrapText="1"/>
    </xf>
    <xf numFmtId="0" fontId="67" fillId="35" borderId="16" xfId="0" applyFont="1" applyFill="1" applyBorder="1" applyAlignment="1">
      <alignment horizontal="center" vertical="center" wrapText="1"/>
    </xf>
    <xf numFmtId="0" fontId="68" fillId="35" borderId="16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right" wrapText="1"/>
      <protection locked="0"/>
    </xf>
    <xf numFmtId="0" fontId="47" fillId="0" borderId="0" xfId="0" applyNumberFormat="1" applyFont="1" applyFill="1" applyBorder="1" applyAlignment="1" applyProtection="1">
      <alignment horizontal="center"/>
      <protection locked="0"/>
    </xf>
    <xf numFmtId="0" fontId="69" fillId="35" borderId="16" xfId="0" applyFont="1" applyFill="1" applyBorder="1" applyAlignment="1">
      <alignment horizontal="center" vertical="center" wrapText="1"/>
    </xf>
    <xf numFmtId="39" fontId="69" fillId="35" borderId="16" xfId="0" applyNumberFormat="1" applyFont="1" applyFill="1" applyBorder="1" applyAlignment="1">
      <alignment horizontal="center" vertical="center" wrapText="1"/>
    </xf>
    <xf numFmtId="0" fontId="39" fillId="0" borderId="17" xfId="50" applyFont="1" applyBorder="1" applyAlignment="1">
      <alignment horizontal="center" vertical="center" wrapText="1"/>
      <protection/>
    </xf>
    <xf numFmtId="0" fontId="39" fillId="0" borderId="11" xfId="50" applyFont="1" applyBorder="1" applyAlignment="1">
      <alignment horizontal="center" vertical="center" wrapText="1"/>
      <protection/>
    </xf>
    <xf numFmtId="0" fontId="39" fillId="0" borderId="13" xfId="50" applyFont="1" applyBorder="1" applyAlignment="1">
      <alignment horizontal="center" vertical="center" wrapText="1"/>
      <protection/>
    </xf>
    <xf numFmtId="0" fontId="48" fillId="0" borderId="20" xfId="50" applyFont="1" applyBorder="1" applyAlignment="1">
      <alignment horizontal="center" vertical="center"/>
      <protection/>
    </xf>
    <xf numFmtId="0" fontId="48" fillId="0" borderId="21" xfId="50" applyFont="1" applyBorder="1" applyAlignment="1">
      <alignment horizontal="center" vertical="center"/>
      <protection/>
    </xf>
    <xf numFmtId="0" fontId="48" fillId="0" borderId="14" xfId="50" applyFont="1" applyBorder="1" applyAlignment="1">
      <alignment horizontal="center" vertical="center"/>
      <protection/>
    </xf>
    <xf numFmtId="0" fontId="39" fillId="0" borderId="20" xfId="50" applyFont="1" applyBorder="1" applyAlignment="1">
      <alignment horizontal="center" vertical="center" wrapText="1"/>
      <protection/>
    </xf>
    <xf numFmtId="0" fontId="39" fillId="0" borderId="14" xfId="50" applyFont="1" applyBorder="1" applyAlignment="1">
      <alignment horizontal="center" vertical="center" wrapText="1"/>
      <protection/>
    </xf>
    <xf numFmtId="0" fontId="39" fillId="0" borderId="12" xfId="50" applyFont="1" applyBorder="1" applyAlignment="1">
      <alignment horizontal="center" vertical="center" wrapText="1"/>
      <protection/>
    </xf>
    <xf numFmtId="0" fontId="45" fillId="0" borderId="12" xfId="50" applyFont="1" applyBorder="1" applyAlignment="1">
      <alignment horizontal="center" vertical="center"/>
      <protection/>
    </xf>
    <xf numFmtId="0" fontId="45" fillId="0" borderId="0" xfId="50" applyFont="1" applyAlignment="1">
      <alignment horizontal="center" vertical="center" wrapText="1"/>
      <protection/>
    </xf>
    <xf numFmtId="0" fontId="36" fillId="0" borderId="17" xfId="50" applyFont="1" applyBorder="1" applyAlignment="1">
      <alignment horizontal="center" vertical="center" wrapText="1"/>
      <protection/>
    </xf>
    <xf numFmtId="0" fontId="36" fillId="0" borderId="11" xfId="50" applyFont="1" applyBorder="1" applyAlignment="1">
      <alignment horizontal="center" vertical="center" wrapText="1"/>
      <protection/>
    </xf>
    <xf numFmtId="0" fontId="36" fillId="0" borderId="13" xfId="50" applyFont="1" applyBorder="1" applyAlignment="1">
      <alignment horizontal="center" vertical="center" wrapText="1"/>
      <protection/>
    </xf>
    <xf numFmtId="0" fontId="39" fillId="0" borderId="21" xfId="50" applyFont="1" applyBorder="1" applyAlignment="1">
      <alignment horizontal="center" vertical="center" wrapText="1"/>
      <protection/>
    </xf>
    <xf numFmtId="0" fontId="45" fillId="36" borderId="0" xfId="50" applyFont="1" applyFill="1" applyAlignment="1">
      <alignment horizontal="center" vertical="center" wrapText="1"/>
      <protection/>
    </xf>
    <xf numFmtId="0" fontId="36" fillId="36" borderId="17" xfId="50" applyFont="1" applyFill="1" applyBorder="1" applyAlignment="1">
      <alignment horizontal="center" vertical="center" wrapText="1"/>
      <protection/>
    </xf>
    <xf numFmtId="0" fontId="36" fillId="36" borderId="13" xfId="50" applyFont="1" applyFill="1" applyBorder="1" applyAlignment="1">
      <alignment horizontal="center" vertical="center" wrapText="1"/>
      <protection/>
    </xf>
    <xf numFmtId="0" fontId="36" fillId="36" borderId="20" xfId="50" applyFont="1" applyFill="1" applyBorder="1" applyAlignment="1">
      <alignment horizontal="center" vertical="center" wrapText="1"/>
      <protection/>
    </xf>
    <xf numFmtId="0" fontId="36" fillId="36" borderId="12" xfId="50" applyFont="1" applyFill="1" applyBorder="1" applyAlignment="1">
      <alignment horizontal="center" vertical="center" wrapText="1"/>
      <protection/>
    </xf>
    <xf numFmtId="0" fontId="36" fillId="36" borderId="11" xfId="50" applyFont="1" applyFill="1" applyBorder="1" applyAlignment="1">
      <alignment horizontal="center" vertical="center" wrapText="1"/>
      <protection/>
    </xf>
    <xf numFmtId="0" fontId="37" fillId="36" borderId="20" xfId="50" applyFont="1" applyFill="1" applyBorder="1" applyAlignment="1">
      <alignment horizontal="center" vertical="center"/>
      <protection/>
    </xf>
    <xf numFmtId="0" fontId="37" fillId="36" borderId="21" xfId="50" applyFont="1" applyFill="1" applyBorder="1" applyAlignment="1">
      <alignment horizontal="center" vertical="center"/>
      <protection/>
    </xf>
    <xf numFmtId="0" fontId="37" fillId="36" borderId="14" xfId="50" applyFont="1" applyFill="1" applyBorder="1" applyAlignment="1">
      <alignment horizontal="center" vertical="center"/>
      <protection/>
    </xf>
    <xf numFmtId="0" fontId="36" fillId="36" borderId="22" xfId="50" applyFont="1" applyFill="1" applyBorder="1" applyAlignment="1">
      <alignment horizontal="center" vertical="center" wrapText="1"/>
      <protection/>
    </xf>
    <xf numFmtId="0" fontId="36" fillId="36" borderId="23" xfId="50" applyFont="1" applyFill="1" applyBorder="1" applyAlignment="1">
      <alignment horizontal="center" vertical="center" wrapText="1"/>
      <protection/>
    </xf>
    <xf numFmtId="0" fontId="36" fillId="36" borderId="24" xfId="50" applyFont="1" applyFill="1" applyBorder="1" applyAlignment="1">
      <alignment horizontal="center" vertical="center" wrapText="1"/>
      <protection/>
    </xf>
    <xf numFmtId="0" fontId="36" fillId="36" borderId="14" xfId="50" applyFont="1" applyFill="1" applyBorder="1" applyAlignment="1">
      <alignment horizontal="center" vertical="center" wrapText="1"/>
      <protection/>
    </xf>
    <xf numFmtId="0" fontId="36" fillId="36" borderId="21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41</xdr:row>
      <xdr:rowOff>0</xdr:rowOff>
    </xdr:from>
    <xdr:to>
      <xdr:col>8</xdr:col>
      <xdr:colOff>476250</xdr:colOff>
      <xdr:row>41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342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476250</xdr:colOff>
      <xdr:row>41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73342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476250</xdr:colOff>
      <xdr:row>44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78200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476250</xdr:colOff>
      <xdr:row>44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78200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showGridLines="0" tabSelected="1" zoomScalePageLayoutView="0" workbookViewId="0" topLeftCell="A1">
      <selection activeCell="Y11" sqref="Y11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1" t="s">
        <v>131</v>
      </c>
      <c r="L1" s="71"/>
      <c r="M1" s="71"/>
      <c r="N1" s="71"/>
      <c r="O1" s="71"/>
      <c r="P1" s="71"/>
      <c r="Q1" s="6"/>
    </row>
    <row r="2" spans="1:17" ht="25.5" customHeight="1">
      <c r="A2" s="72" t="s">
        <v>88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81</v>
      </c>
      <c r="O3" s="74"/>
      <c r="P3" s="74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73" t="s">
        <v>47</v>
      </c>
      <c r="E5" s="73"/>
      <c r="F5" s="73" t="s">
        <v>2</v>
      </c>
      <c r="G5" s="73"/>
      <c r="H5" s="73"/>
      <c r="I5" s="73" t="s">
        <v>80</v>
      </c>
      <c r="J5" s="73"/>
      <c r="K5" s="5" t="s">
        <v>79</v>
      </c>
      <c r="L5" s="5" t="s">
        <v>78</v>
      </c>
      <c r="M5" s="73" t="s">
        <v>77</v>
      </c>
      <c r="N5" s="73"/>
      <c r="O5" s="73"/>
      <c r="P5" s="73"/>
      <c r="Q5" s="73"/>
    </row>
    <row r="6" spans="1:17" ht="11.25" customHeight="1">
      <c r="A6" s="4"/>
      <c r="B6" s="44" t="s">
        <v>26</v>
      </c>
      <c r="C6" s="44" t="s">
        <v>25</v>
      </c>
      <c r="D6" s="69" t="s">
        <v>24</v>
      </c>
      <c r="E6" s="69"/>
      <c r="F6" s="69" t="s">
        <v>23</v>
      </c>
      <c r="G6" s="69"/>
      <c r="H6" s="69"/>
      <c r="I6" s="69" t="s">
        <v>22</v>
      </c>
      <c r="J6" s="69"/>
      <c r="K6" s="44" t="s">
        <v>21</v>
      </c>
      <c r="L6" s="44" t="s">
        <v>20</v>
      </c>
      <c r="M6" s="69" t="s">
        <v>19</v>
      </c>
      <c r="N6" s="69"/>
      <c r="O6" s="69"/>
      <c r="P6" s="69"/>
      <c r="Q6" s="69"/>
    </row>
    <row r="7" spans="1:17" ht="18.75" customHeight="1">
      <c r="A7" s="4"/>
      <c r="B7" s="75" t="s">
        <v>71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21.75" customHeight="1">
      <c r="A8" s="4"/>
      <c r="B8" s="44" t="s">
        <v>61</v>
      </c>
      <c r="C8" s="45"/>
      <c r="D8" s="70"/>
      <c r="E8" s="70"/>
      <c r="F8" s="67" t="s">
        <v>62</v>
      </c>
      <c r="G8" s="67"/>
      <c r="H8" s="67"/>
      <c r="I8" s="68" t="s">
        <v>92</v>
      </c>
      <c r="J8" s="68"/>
      <c r="K8" s="46" t="s">
        <v>93</v>
      </c>
      <c r="L8" s="46" t="s">
        <v>66</v>
      </c>
      <c r="M8" s="68" t="s">
        <v>94</v>
      </c>
      <c r="N8" s="68"/>
      <c r="O8" s="68"/>
      <c r="P8" s="68"/>
      <c r="Q8" s="68"/>
    </row>
    <row r="9" spans="1:17" ht="29.25" customHeight="1">
      <c r="A9" s="4"/>
      <c r="B9" s="5"/>
      <c r="C9" s="45"/>
      <c r="D9" s="70"/>
      <c r="E9" s="70"/>
      <c r="F9" s="67" t="s">
        <v>67</v>
      </c>
      <c r="G9" s="67"/>
      <c r="H9" s="67"/>
      <c r="I9" s="68" t="s">
        <v>66</v>
      </c>
      <c r="J9" s="68"/>
      <c r="K9" s="46" t="s">
        <v>66</v>
      </c>
      <c r="L9" s="46" t="s">
        <v>66</v>
      </c>
      <c r="M9" s="68" t="s">
        <v>66</v>
      </c>
      <c r="N9" s="68"/>
      <c r="O9" s="68"/>
      <c r="P9" s="68"/>
      <c r="Q9" s="68"/>
    </row>
    <row r="10" spans="1:17" ht="21.75" customHeight="1">
      <c r="A10" s="4"/>
      <c r="B10" s="45"/>
      <c r="C10" s="44" t="s">
        <v>95</v>
      </c>
      <c r="D10" s="70"/>
      <c r="E10" s="70"/>
      <c r="F10" s="67" t="s">
        <v>96</v>
      </c>
      <c r="G10" s="67"/>
      <c r="H10" s="67"/>
      <c r="I10" s="68" t="s">
        <v>97</v>
      </c>
      <c r="J10" s="68"/>
      <c r="K10" s="46" t="s">
        <v>93</v>
      </c>
      <c r="L10" s="46" t="s">
        <v>66</v>
      </c>
      <c r="M10" s="68" t="s">
        <v>98</v>
      </c>
      <c r="N10" s="68"/>
      <c r="O10" s="68"/>
      <c r="P10" s="68"/>
      <c r="Q10" s="68"/>
    </row>
    <row r="11" spans="1:17" ht="27" customHeight="1">
      <c r="A11" s="4"/>
      <c r="B11" s="45"/>
      <c r="C11" s="5"/>
      <c r="D11" s="70"/>
      <c r="E11" s="70"/>
      <c r="F11" s="67" t="s">
        <v>67</v>
      </c>
      <c r="G11" s="67"/>
      <c r="H11" s="67"/>
      <c r="I11" s="68" t="s">
        <v>66</v>
      </c>
      <c r="J11" s="68"/>
      <c r="K11" s="46" t="s">
        <v>66</v>
      </c>
      <c r="L11" s="46" t="s">
        <v>66</v>
      </c>
      <c r="M11" s="68" t="s">
        <v>66</v>
      </c>
      <c r="N11" s="68"/>
      <c r="O11" s="68"/>
      <c r="P11" s="68"/>
      <c r="Q11" s="68"/>
    </row>
    <row r="12" spans="1:17" ht="39" customHeight="1">
      <c r="A12" s="4"/>
      <c r="B12" s="45"/>
      <c r="C12" s="45"/>
      <c r="D12" s="69" t="s">
        <v>99</v>
      </c>
      <c r="E12" s="69"/>
      <c r="F12" s="67" t="s">
        <v>100</v>
      </c>
      <c r="G12" s="67"/>
      <c r="H12" s="67"/>
      <c r="I12" s="68" t="s">
        <v>101</v>
      </c>
      <c r="J12" s="68"/>
      <c r="K12" s="46" t="s">
        <v>93</v>
      </c>
      <c r="L12" s="46" t="s">
        <v>66</v>
      </c>
      <c r="M12" s="68" t="s">
        <v>102</v>
      </c>
      <c r="N12" s="68"/>
      <c r="O12" s="68"/>
      <c r="P12" s="68"/>
      <c r="Q12" s="68"/>
    </row>
    <row r="13" spans="1:17" ht="18.75" customHeight="1">
      <c r="A13" s="4"/>
      <c r="B13" s="44" t="s">
        <v>76</v>
      </c>
      <c r="C13" s="45"/>
      <c r="D13" s="70"/>
      <c r="E13" s="70"/>
      <c r="F13" s="67" t="s">
        <v>75</v>
      </c>
      <c r="G13" s="67"/>
      <c r="H13" s="67"/>
      <c r="I13" s="68" t="s">
        <v>103</v>
      </c>
      <c r="J13" s="68"/>
      <c r="K13" s="46" t="s">
        <v>66</v>
      </c>
      <c r="L13" s="46" t="s">
        <v>104</v>
      </c>
      <c r="M13" s="68" t="s">
        <v>105</v>
      </c>
      <c r="N13" s="68"/>
      <c r="O13" s="68"/>
      <c r="P13" s="68"/>
      <c r="Q13" s="68"/>
    </row>
    <row r="14" spans="1:17" ht="27" customHeight="1">
      <c r="A14" s="4"/>
      <c r="B14" s="5"/>
      <c r="C14" s="45"/>
      <c r="D14" s="70"/>
      <c r="E14" s="70"/>
      <c r="F14" s="67" t="s">
        <v>67</v>
      </c>
      <c r="G14" s="67"/>
      <c r="H14" s="67"/>
      <c r="I14" s="68" t="s">
        <v>66</v>
      </c>
      <c r="J14" s="68"/>
      <c r="K14" s="46" t="s">
        <v>66</v>
      </c>
      <c r="L14" s="46" t="s">
        <v>66</v>
      </c>
      <c r="M14" s="68" t="s">
        <v>66</v>
      </c>
      <c r="N14" s="68"/>
      <c r="O14" s="68"/>
      <c r="P14" s="68"/>
      <c r="Q14" s="68"/>
    </row>
    <row r="15" spans="1:17" ht="20.25" customHeight="1">
      <c r="A15" s="4"/>
      <c r="B15" s="45"/>
      <c r="C15" s="44" t="s">
        <v>74</v>
      </c>
      <c r="D15" s="70"/>
      <c r="E15" s="70"/>
      <c r="F15" s="67" t="s">
        <v>73</v>
      </c>
      <c r="G15" s="67"/>
      <c r="H15" s="67"/>
      <c r="I15" s="68" t="s">
        <v>103</v>
      </c>
      <c r="J15" s="68"/>
      <c r="K15" s="46" t="s">
        <v>66</v>
      </c>
      <c r="L15" s="46" t="s">
        <v>104</v>
      </c>
      <c r="M15" s="68" t="s">
        <v>105</v>
      </c>
      <c r="N15" s="68"/>
      <c r="O15" s="68"/>
      <c r="P15" s="68"/>
      <c r="Q15" s="68"/>
    </row>
    <row r="16" spans="1:17" ht="28.5" customHeight="1">
      <c r="A16" s="4"/>
      <c r="B16" s="45"/>
      <c r="C16" s="5"/>
      <c r="D16" s="70"/>
      <c r="E16" s="70"/>
      <c r="F16" s="67" t="s">
        <v>67</v>
      </c>
      <c r="G16" s="67"/>
      <c r="H16" s="67"/>
      <c r="I16" s="68" t="s">
        <v>66</v>
      </c>
      <c r="J16" s="68"/>
      <c r="K16" s="46" t="s">
        <v>66</v>
      </c>
      <c r="L16" s="46" t="s">
        <v>66</v>
      </c>
      <c r="M16" s="68" t="s">
        <v>66</v>
      </c>
      <c r="N16" s="68"/>
      <c r="O16" s="68"/>
      <c r="P16" s="68"/>
      <c r="Q16" s="68"/>
    </row>
    <row r="17" spans="1:17" ht="37.5" customHeight="1">
      <c r="A17" s="4"/>
      <c r="B17" s="45"/>
      <c r="C17" s="45"/>
      <c r="D17" s="69" t="s">
        <v>72</v>
      </c>
      <c r="E17" s="69"/>
      <c r="F17" s="67" t="s">
        <v>82</v>
      </c>
      <c r="G17" s="67"/>
      <c r="H17" s="67"/>
      <c r="I17" s="68" t="s">
        <v>103</v>
      </c>
      <c r="J17" s="68"/>
      <c r="K17" s="46" t="s">
        <v>66</v>
      </c>
      <c r="L17" s="46" t="s">
        <v>104</v>
      </c>
      <c r="M17" s="68" t="s">
        <v>105</v>
      </c>
      <c r="N17" s="68"/>
      <c r="O17" s="68"/>
      <c r="P17" s="68"/>
      <c r="Q17" s="68"/>
    </row>
    <row r="18" spans="1:17" ht="21.75" customHeight="1">
      <c r="A18" s="4"/>
      <c r="B18" s="44" t="s">
        <v>106</v>
      </c>
      <c r="C18" s="45"/>
      <c r="D18" s="70"/>
      <c r="E18" s="70"/>
      <c r="F18" s="67" t="s">
        <v>107</v>
      </c>
      <c r="G18" s="67"/>
      <c r="H18" s="67"/>
      <c r="I18" s="68" t="s">
        <v>108</v>
      </c>
      <c r="J18" s="68"/>
      <c r="K18" s="46" t="s">
        <v>66</v>
      </c>
      <c r="L18" s="46" t="s">
        <v>109</v>
      </c>
      <c r="M18" s="68" t="s">
        <v>110</v>
      </c>
      <c r="N18" s="68"/>
      <c r="O18" s="68"/>
      <c r="P18" s="68"/>
      <c r="Q18" s="68"/>
    </row>
    <row r="19" spans="1:17" ht="28.5" customHeight="1">
      <c r="A19" s="4"/>
      <c r="B19" s="5"/>
      <c r="C19" s="45"/>
      <c r="D19" s="70"/>
      <c r="E19" s="70"/>
      <c r="F19" s="67" t="s">
        <v>67</v>
      </c>
      <c r="G19" s="67"/>
      <c r="H19" s="67"/>
      <c r="I19" s="68" t="s">
        <v>111</v>
      </c>
      <c r="J19" s="68"/>
      <c r="K19" s="46" t="s">
        <v>66</v>
      </c>
      <c r="L19" s="46" t="s">
        <v>66</v>
      </c>
      <c r="M19" s="68" t="s">
        <v>111</v>
      </c>
      <c r="N19" s="68"/>
      <c r="O19" s="68"/>
      <c r="P19" s="68"/>
      <c r="Q19" s="68"/>
    </row>
    <row r="20" spans="1:17" ht="35.25" customHeight="1">
      <c r="A20" s="4"/>
      <c r="B20" s="45"/>
      <c r="C20" s="44" t="s">
        <v>112</v>
      </c>
      <c r="D20" s="70"/>
      <c r="E20" s="70"/>
      <c r="F20" s="67" t="s">
        <v>113</v>
      </c>
      <c r="G20" s="67"/>
      <c r="H20" s="67"/>
      <c r="I20" s="68" t="s">
        <v>66</v>
      </c>
      <c r="J20" s="68"/>
      <c r="K20" s="46" t="s">
        <v>66</v>
      </c>
      <c r="L20" s="46" t="s">
        <v>109</v>
      </c>
      <c r="M20" s="68" t="s">
        <v>109</v>
      </c>
      <c r="N20" s="68"/>
      <c r="O20" s="68"/>
      <c r="P20" s="68"/>
      <c r="Q20" s="68"/>
    </row>
    <row r="21" spans="2:17" ht="30" customHeight="1">
      <c r="B21" s="45"/>
      <c r="C21" s="5"/>
      <c r="D21" s="70"/>
      <c r="E21" s="70"/>
      <c r="F21" s="67" t="s">
        <v>67</v>
      </c>
      <c r="G21" s="67"/>
      <c r="H21" s="67"/>
      <c r="I21" s="68" t="s">
        <v>66</v>
      </c>
      <c r="J21" s="68"/>
      <c r="K21" s="46" t="s">
        <v>66</v>
      </c>
      <c r="L21" s="46" t="s">
        <v>66</v>
      </c>
      <c r="M21" s="68" t="s">
        <v>66</v>
      </c>
      <c r="N21" s="68"/>
      <c r="O21" s="68"/>
      <c r="P21" s="68"/>
      <c r="Q21" s="68"/>
    </row>
    <row r="22" spans="2:17" ht="27.75" customHeight="1">
      <c r="B22" s="45"/>
      <c r="C22" s="45"/>
      <c r="D22" s="69" t="s">
        <v>72</v>
      </c>
      <c r="E22" s="69"/>
      <c r="F22" s="67" t="s">
        <v>82</v>
      </c>
      <c r="G22" s="67"/>
      <c r="H22" s="67"/>
      <c r="I22" s="68" t="s">
        <v>66</v>
      </c>
      <c r="J22" s="68"/>
      <c r="K22" s="46" t="s">
        <v>66</v>
      </c>
      <c r="L22" s="46" t="s">
        <v>109</v>
      </c>
      <c r="M22" s="68" t="s">
        <v>109</v>
      </c>
      <c r="N22" s="68"/>
      <c r="O22" s="68"/>
      <c r="P22" s="68"/>
      <c r="Q22" s="68"/>
    </row>
    <row r="23" spans="2:17" ht="20.25" customHeight="1">
      <c r="B23" s="44" t="s">
        <v>83</v>
      </c>
      <c r="C23" s="45"/>
      <c r="D23" s="70"/>
      <c r="E23" s="70"/>
      <c r="F23" s="67" t="s">
        <v>84</v>
      </c>
      <c r="G23" s="67"/>
      <c r="H23" s="67"/>
      <c r="I23" s="68" t="s">
        <v>114</v>
      </c>
      <c r="J23" s="68"/>
      <c r="K23" s="46" t="s">
        <v>115</v>
      </c>
      <c r="L23" s="46" t="s">
        <v>66</v>
      </c>
      <c r="M23" s="68" t="s">
        <v>116</v>
      </c>
      <c r="N23" s="68"/>
      <c r="O23" s="68"/>
      <c r="P23" s="68"/>
      <c r="Q23" s="68"/>
    </row>
    <row r="24" spans="2:17" ht="27.75" customHeight="1">
      <c r="B24" s="5"/>
      <c r="C24" s="45"/>
      <c r="D24" s="70"/>
      <c r="E24" s="70"/>
      <c r="F24" s="67" t="s">
        <v>67</v>
      </c>
      <c r="G24" s="67"/>
      <c r="H24" s="67"/>
      <c r="I24" s="68" t="s">
        <v>66</v>
      </c>
      <c r="J24" s="68"/>
      <c r="K24" s="46" t="s">
        <v>66</v>
      </c>
      <c r="L24" s="46" t="s">
        <v>66</v>
      </c>
      <c r="M24" s="68" t="s">
        <v>66</v>
      </c>
      <c r="N24" s="68"/>
      <c r="O24" s="68"/>
      <c r="P24" s="68"/>
      <c r="Q24" s="68"/>
    </row>
    <row r="25" spans="2:17" ht="23.25" customHeight="1">
      <c r="B25" s="45"/>
      <c r="C25" s="44" t="s">
        <v>89</v>
      </c>
      <c r="D25" s="70"/>
      <c r="E25" s="70"/>
      <c r="F25" s="67" t="s">
        <v>90</v>
      </c>
      <c r="G25" s="67"/>
      <c r="H25" s="67"/>
      <c r="I25" s="68" t="s">
        <v>117</v>
      </c>
      <c r="J25" s="68"/>
      <c r="K25" s="46" t="s">
        <v>115</v>
      </c>
      <c r="L25" s="46" t="s">
        <v>66</v>
      </c>
      <c r="M25" s="68" t="s">
        <v>118</v>
      </c>
      <c r="N25" s="68"/>
      <c r="O25" s="68"/>
      <c r="P25" s="68"/>
      <c r="Q25" s="68"/>
    </row>
    <row r="26" spans="2:17" ht="27" customHeight="1">
      <c r="B26" s="45"/>
      <c r="C26" s="5"/>
      <c r="D26" s="70"/>
      <c r="E26" s="70"/>
      <c r="F26" s="67" t="s">
        <v>67</v>
      </c>
      <c r="G26" s="67"/>
      <c r="H26" s="67"/>
      <c r="I26" s="68" t="s">
        <v>66</v>
      </c>
      <c r="J26" s="68"/>
      <c r="K26" s="46" t="s">
        <v>66</v>
      </c>
      <c r="L26" s="46" t="s">
        <v>66</v>
      </c>
      <c r="M26" s="68" t="s">
        <v>66</v>
      </c>
      <c r="N26" s="68"/>
      <c r="O26" s="68"/>
      <c r="P26" s="68"/>
      <c r="Q26" s="68"/>
    </row>
    <row r="27" spans="2:17" ht="30" customHeight="1">
      <c r="B27" s="45"/>
      <c r="C27" s="45"/>
      <c r="D27" s="69" t="s">
        <v>119</v>
      </c>
      <c r="E27" s="69"/>
      <c r="F27" s="67" t="s">
        <v>120</v>
      </c>
      <c r="G27" s="67"/>
      <c r="H27" s="67"/>
      <c r="I27" s="68" t="s">
        <v>121</v>
      </c>
      <c r="J27" s="68"/>
      <c r="K27" s="46" t="s">
        <v>115</v>
      </c>
      <c r="L27" s="46" t="s">
        <v>66</v>
      </c>
      <c r="M27" s="68" t="s">
        <v>122</v>
      </c>
      <c r="N27" s="68"/>
      <c r="O27" s="68"/>
      <c r="P27" s="68"/>
      <c r="Q27" s="68"/>
    </row>
    <row r="28" spans="2:17" ht="18.75" customHeight="1">
      <c r="B28" s="76" t="s">
        <v>71</v>
      </c>
      <c r="C28" s="76"/>
      <c r="D28" s="76"/>
      <c r="E28" s="76"/>
      <c r="F28" s="76"/>
      <c r="G28" s="76"/>
      <c r="H28" s="47" t="s">
        <v>69</v>
      </c>
      <c r="I28" s="77" t="s">
        <v>123</v>
      </c>
      <c r="J28" s="77"/>
      <c r="K28" s="48" t="s">
        <v>124</v>
      </c>
      <c r="L28" s="48" t="s">
        <v>125</v>
      </c>
      <c r="M28" s="77" t="s">
        <v>126</v>
      </c>
      <c r="N28" s="77"/>
      <c r="O28" s="77"/>
      <c r="P28" s="77"/>
      <c r="Q28" s="77"/>
    </row>
    <row r="29" spans="2:17" ht="29.25" customHeight="1">
      <c r="B29" s="78"/>
      <c r="C29" s="78"/>
      <c r="D29" s="78"/>
      <c r="E29" s="78"/>
      <c r="F29" s="79" t="s">
        <v>67</v>
      </c>
      <c r="G29" s="79"/>
      <c r="H29" s="79"/>
      <c r="I29" s="80" t="s">
        <v>85</v>
      </c>
      <c r="J29" s="80"/>
      <c r="K29" s="49" t="s">
        <v>66</v>
      </c>
      <c r="L29" s="49" t="s">
        <v>66</v>
      </c>
      <c r="M29" s="80" t="s">
        <v>85</v>
      </c>
      <c r="N29" s="80"/>
      <c r="O29" s="80"/>
      <c r="P29" s="80"/>
      <c r="Q29" s="80"/>
    </row>
    <row r="30" spans="2:17" ht="21" customHeight="1">
      <c r="B30" s="75" t="s">
        <v>70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2:17" ht="19.5" customHeight="1">
      <c r="B31" s="76" t="s">
        <v>70</v>
      </c>
      <c r="C31" s="76"/>
      <c r="D31" s="76"/>
      <c r="E31" s="76"/>
      <c r="F31" s="76"/>
      <c r="G31" s="76"/>
      <c r="H31" s="47" t="s">
        <v>69</v>
      </c>
      <c r="I31" s="77" t="s">
        <v>127</v>
      </c>
      <c r="J31" s="77"/>
      <c r="K31" s="48" t="s">
        <v>66</v>
      </c>
      <c r="L31" s="48" t="s">
        <v>66</v>
      </c>
      <c r="M31" s="77" t="s">
        <v>127</v>
      </c>
      <c r="N31" s="77"/>
      <c r="O31" s="77"/>
      <c r="P31" s="77"/>
      <c r="Q31" s="77"/>
    </row>
    <row r="32" spans="2:17" ht="28.5" customHeight="1">
      <c r="B32" s="78"/>
      <c r="C32" s="78"/>
      <c r="D32" s="78"/>
      <c r="E32" s="78"/>
      <c r="F32" s="79" t="s">
        <v>67</v>
      </c>
      <c r="G32" s="79"/>
      <c r="H32" s="79"/>
      <c r="I32" s="80" t="s">
        <v>86</v>
      </c>
      <c r="J32" s="80"/>
      <c r="K32" s="49" t="s">
        <v>66</v>
      </c>
      <c r="L32" s="49" t="s">
        <v>66</v>
      </c>
      <c r="M32" s="80" t="s">
        <v>86</v>
      </c>
      <c r="N32" s="80"/>
      <c r="O32" s="80"/>
      <c r="P32" s="80"/>
      <c r="Q32" s="80"/>
    </row>
    <row r="33" spans="2:17" ht="19.5" customHeight="1">
      <c r="B33" s="75" t="s">
        <v>68</v>
      </c>
      <c r="C33" s="75"/>
      <c r="D33" s="75"/>
      <c r="E33" s="75"/>
      <c r="F33" s="75"/>
      <c r="G33" s="75"/>
      <c r="H33" s="75"/>
      <c r="I33" s="77" t="s">
        <v>128</v>
      </c>
      <c r="J33" s="77"/>
      <c r="K33" s="48" t="s">
        <v>124</v>
      </c>
      <c r="L33" s="48" t="s">
        <v>125</v>
      </c>
      <c r="M33" s="77" t="s">
        <v>129</v>
      </c>
      <c r="N33" s="77"/>
      <c r="O33" s="77"/>
      <c r="P33" s="77"/>
      <c r="Q33" s="77"/>
    </row>
    <row r="34" spans="2:17" ht="36.75" customHeight="1">
      <c r="B34" s="75"/>
      <c r="C34" s="75"/>
      <c r="D34" s="75"/>
      <c r="E34" s="75"/>
      <c r="F34" s="83" t="s">
        <v>67</v>
      </c>
      <c r="G34" s="83"/>
      <c r="H34" s="83"/>
      <c r="I34" s="84" t="s">
        <v>87</v>
      </c>
      <c r="J34" s="84"/>
      <c r="K34" s="50" t="s">
        <v>66</v>
      </c>
      <c r="L34" s="50" t="s">
        <v>66</v>
      </c>
      <c r="M34" s="84" t="s">
        <v>87</v>
      </c>
      <c r="N34" s="84"/>
      <c r="O34" s="84"/>
      <c r="P34" s="84"/>
      <c r="Q34" s="84"/>
    </row>
    <row r="35" spans="2:17" ht="12.75">
      <c r="B35" s="81" t="s">
        <v>65</v>
      </c>
      <c r="C35" s="81"/>
      <c r="D35" s="81"/>
      <c r="E35" s="81"/>
      <c r="F35" s="81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</sheetData>
  <sheetProtection/>
  <mergeCells count="116">
    <mergeCell ref="B35:F35"/>
    <mergeCell ref="G35:Q35"/>
    <mergeCell ref="B33:H33"/>
    <mergeCell ref="I33:J33"/>
    <mergeCell ref="M33:Q33"/>
    <mergeCell ref="B34:E34"/>
    <mergeCell ref="F34:H34"/>
    <mergeCell ref="I34:J34"/>
    <mergeCell ref="M34:Q34"/>
    <mergeCell ref="B30:Q30"/>
    <mergeCell ref="B31:G31"/>
    <mergeCell ref="I31:J31"/>
    <mergeCell ref="M31:Q31"/>
    <mergeCell ref="B32:E32"/>
    <mergeCell ref="F32:H32"/>
    <mergeCell ref="I32:J32"/>
    <mergeCell ref="M32:Q32"/>
    <mergeCell ref="B28:G28"/>
    <mergeCell ref="I28:J28"/>
    <mergeCell ref="M28:Q28"/>
    <mergeCell ref="B29:E29"/>
    <mergeCell ref="F29:H29"/>
    <mergeCell ref="I29:J29"/>
    <mergeCell ref="M29:Q29"/>
    <mergeCell ref="M25:Q25"/>
    <mergeCell ref="D26:E26"/>
    <mergeCell ref="F26:H26"/>
    <mergeCell ref="I26:J26"/>
    <mergeCell ref="M26:Q26"/>
    <mergeCell ref="D27:E27"/>
    <mergeCell ref="F27:H27"/>
    <mergeCell ref="I27:J27"/>
    <mergeCell ref="M27:Q27"/>
    <mergeCell ref="F21:H21"/>
    <mergeCell ref="D22:E22"/>
    <mergeCell ref="D23:E23"/>
    <mergeCell ref="F23:H23"/>
    <mergeCell ref="D24:E24"/>
    <mergeCell ref="F24:H24"/>
    <mergeCell ref="F22:H22"/>
    <mergeCell ref="D25:E25"/>
    <mergeCell ref="F25:H25"/>
    <mergeCell ref="I25:J25"/>
    <mergeCell ref="I24:J24"/>
    <mergeCell ref="M24:Q24"/>
    <mergeCell ref="F18:H18"/>
    <mergeCell ref="D19:E19"/>
    <mergeCell ref="D20:E20"/>
    <mergeCell ref="F20:H20"/>
    <mergeCell ref="I20:J20"/>
    <mergeCell ref="I22:J22"/>
    <mergeCell ref="M22:Q22"/>
    <mergeCell ref="I23:J23"/>
    <mergeCell ref="D17:E17"/>
    <mergeCell ref="I18:J18"/>
    <mergeCell ref="M18:Q18"/>
    <mergeCell ref="F19:H19"/>
    <mergeCell ref="M23:Q23"/>
    <mergeCell ref="M20:Q20"/>
    <mergeCell ref="D21:E21"/>
    <mergeCell ref="M16:Q16"/>
    <mergeCell ref="I16:J16"/>
    <mergeCell ref="D16:E16"/>
    <mergeCell ref="M19:Q19"/>
    <mergeCell ref="I19:J19"/>
    <mergeCell ref="D18:E18"/>
    <mergeCell ref="F13:H13"/>
    <mergeCell ref="I21:J21"/>
    <mergeCell ref="M21:Q21"/>
    <mergeCell ref="I17:J17"/>
    <mergeCell ref="F17:H17"/>
    <mergeCell ref="M17:Q17"/>
    <mergeCell ref="I14:J14"/>
    <mergeCell ref="M15:Q15"/>
    <mergeCell ref="M14:Q14"/>
    <mergeCell ref="F16:H16"/>
    <mergeCell ref="B7:Q7"/>
    <mergeCell ref="D14:E14"/>
    <mergeCell ref="D15:E15"/>
    <mergeCell ref="F15:H15"/>
    <mergeCell ref="D12:E12"/>
    <mergeCell ref="M10:Q10"/>
    <mergeCell ref="I11:J11"/>
    <mergeCell ref="M11:Q11"/>
    <mergeCell ref="I12:J12"/>
    <mergeCell ref="D13:E13"/>
    <mergeCell ref="I5:J5"/>
    <mergeCell ref="D10:E10"/>
    <mergeCell ref="F10:H10"/>
    <mergeCell ref="D11:E11"/>
    <mergeCell ref="F5:H5"/>
    <mergeCell ref="I6:J6"/>
    <mergeCell ref="D8:E8"/>
    <mergeCell ref="F8:H8"/>
    <mergeCell ref="F9:H9"/>
    <mergeCell ref="I9:J9"/>
    <mergeCell ref="F12:H12"/>
    <mergeCell ref="F6:H6"/>
    <mergeCell ref="D9:E9"/>
    <mergeCell ref="K1:P1"/>
    <mergeCell ref="A2:P2"/>
    <mergeCell ref="I8:J8"/>
    <mergeCell ref="D5:E5"/>
    <mergeCell ref="M5:Q5"/>
    <mergeCell ref="M6:Q6"/>
    <mergeCell ref="O3:P3"/>
    <mergeCell ref="F11:H11"/>
    <mergeCell ref="M8:Q8"/>
    <mergeCell ref="D6:E6"/>
    <mergeCell ref="I15:J15"/>
    <mergeCell ref="F14:H14"/>
    <mergeCell ref="M9:Q9"/>
    <mergeCell ref="M12:Q12"/>
    <mergeCell ref="M13:Q13"/>
    <mergeCell ref="I10:J10"/>
    <mergeCell ref="I13:J13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view="pageLayout" workbookViewId="0" topLeftCell="A1">
      <selection activeCell="AB25" sqref="AB25:AB26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9" t="s">
        <v>132</v>
      </c>
      <c r="P1" s="89"/>
      <c r="Q1" s="89"/>
      <c r="R1" s="89"/>
      <c r="S1" s="89"/>
      <c r="T1" s="89"/>
      <c r="U1" s="89"/>
      <c r="V1" s="89"/>
      <c r="W1" s="89"/>
    </row>
    <row r="2" spans="1:23" ht="9.75" customHeight="1">
      <c r="A2" s="90" t="s">
        <v>64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ht="5.2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ht="6" customHeight="1"/>
    <row r="5" spans="1:23" ht="12.75" customHeight="1">
      <c r="A5" s="87" t="s">
        <v>0</v>
      </c>
      <c r="B5" s="87" t="s">
        <v>1</v>
      </c>
      <c r="C5" s="87" t="s">
        <v>27</v>
      </c>
      <c r="D5" s="87" t="s">
        <v>2</v>
      </c>
      <c r="E5" s="87"/>
      <c r="F5" s="87"/>
      <c r="G5" s="87"/>
      <c r="H5" s="87" t="s">
        <v>3</v>
      </c>
      <c r="I5" s="87" t="s">
        <v>28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ht="12.75" customHeight="1">
      <c r="A6" s="87"/>
      <c r="B6" s="87"/>
      <c r="C6" s="87"/>
      <c r="D6" s="87"/>
      <c r="E6" s="87"/>
      <c r="F6" s="87"/>
      <c r="G6" s="87"/>
      <c r="H6" s="87"/>
      <c r="I6" s="87" t="s">
        <v>29</v>
      </c>
      <c r="J6" s="87" t="s">
        <v>4</v>
      </c>
      <c r="K6" s="87"/>
      <c r="L6" s="87"/>
      <c r="M6" s="87"/>
      <c r="N6" s="87"/>
      <c r="O6" s="87"/>
      <c r="P6" s="87"/>
      <c r="Q6" s="87"/>
      <c r="R6" s="87" t="s">
        <v>5</v>
      </c>
      <c r="S6" s="87" t="s">
        <v>4</v>
      </c>
      <c r="T6" s="87"/>
      <c r="U6" s="87"/>
      <c r="V6" s="87"/>
      <c r="W6" s="87"/>
    </row>
    <row r="7" spans="1:23" ht="12.75" customHeight="1">
      <c r="A7" s="87"/>
      <c r="B7" s="87"/>
      <c r="C7" s="87"/>
      <c r="D7" s="87"/>
      <c r="E7" s="87"/>
      <c r="F7" s="87"/>
      <c r="G7" s="87"/>
      <c r="H7" s="87"/>
      <c r="I7" s="87"/>
      <c r="J7" s="87" t="s">
        <v>30</v>
      </c>
      <c r="K7" s="87" t="s">
        <v>4</v>
      </c>
      <c r="L7" s="87"/>
      <c r="M7" s="87" t="s">
        <v>8</v>
      </c>
      <c r="N7" s="87" t="s">
        <v>9</v>
      </c>
      <c r="O7" s="87" t="s">
        <v>10</v>
      </c>
      <c r="P7" s="87" t="s">
        <v>31</v>
      </c>
      <c r="Q7" s="87" t="s">
        <v>32</v>
      </c>
      <c r="R7" s="87"/>
      <c r="S7" s="87" t="s">
        <v>6</v>
      </c>
      <c r="T7" s="87" t="s">
        <v>7</v>
      </c>
      <c r="U7" s="87"/>
      <c r="V7" s="87" t="s">
        <v>33</v>
      </c>
      <c r="W7" s="87" t="s">
        <v>34</v>
      </c>
    </row>
    <row r="8" spans="1:23" ht="65.2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51" t="s">
        <v>11</v>
      </c>
      <c r="L8" s="51" t="s">
        <v>12</v>
      </c>
      <c r="M8" s="87"/>
      <c r="N8" s="87"/>
      <c r="O8" s="87"/>
      <c r="P8" s="87"/>
      <c r="Q8" s="87"/>
      <c r="R8" s="87"/>
      <c r="S8" s="87"/>
      <c r="T8" s="87" t="s">
        <v>18</v>
      </c>
      <c r="U8" s="87"/>
      <c r="V8" s="87"/>
      <c r="W8" s="87"/>
    </row>
    <row r="9" spans="1:23" ht="8.25" customHeight="1">
      <c r="A9" s="52" t="s">
        <v>26</v>
      </c>
      <c r="B9" s="52" t="s">
        <v>25</v>
      </c>
      <c r="C9" s="52" t="s">
        <v>24</v>
      </c>
      <c r="D9" s="88" t="s">
        <v>23</v>
      </c>
      <c r="E9" s="88"/>
      <c r="F9" s="88"/>
      <c r="G9" s="88"/>
      <c r="H9" s="52" t="s">
        <v>22</v>
      </c>
      <c r="I9" s="52" t="s">
        <v>21</v>
      </c>
      <c r="J9" s="52" t="s">
        <v>20</v>
      </c>
      <c r="K9" s="52" t="s">
        <v>19</v>
      </c>
      <c r="L9" s="52" t="s">
        <v>35</v>
      </c>
      <c r="M9" s="52" t="s">
        <v>36</v>
      </c>
      <c r="N9" s="52" t="s">
        <v>37</v>
      </c>
      <c r="O9" s="52" t="s">
        <v>38</v>
      </c>
      <c r="P9" s="52" t="s">
        <v>39</v>
      </c>
      <c r="Q9" s="52" t="s">
        <v>40</v>
      </c>
      <c r="R9" s="52" t="s">
        <v>41</v>
      </c>
      <c r="S9" s="52" t="s">
        <v>42</v>
      </c>
      <c r="T9" s="88" t="s">
        <v>43</v>
      </c>
      <c r="U9" s="88"/>
      <c r="V9" s="52" t="s">
        <v>44</v>
      </c>
      <c r="W9" s="52" t="s">
        <v>45</v>
      </c>
    </row>
    <row r="10" spans="1:23" ht="12.75" customHeight="1">
      <c r="A10" s="87" t="s">
        <v>61</v>
      </c>
      <c r="B10" s="87" t="s">
        <v>46</v>
      </c>
      <c r="C10" s="87" t="s">
        <v>46</v>
      </c>
      <c r="D10" s="86" t="s">
        <v>62</v>
      </c>
      <c r="E10" s="86"/>
      <c r="F10" s="86" t="s">
        <v>13</v>
      </c>
      <c r="G10" s="86"/>
      <c r="H10" s="53">
        <v>14417031</v>
      </c>
      <c r="I10" s="53">
        <v>13423718</v>
      </c>
      <c r="J10" s="53">
        <v>12832532</v>
      </c>
      <c r="K10" s="53">
        <v>9308065.34</v>
      </c>
      <c r="L10" s="53">
        <v>3524466.66</v>
      </c>
      <c r="M10" s="53">
        <v>0</v>
      </c>
      <c r="N10" s="53">
        <v>591186</v>
      </c>
      <c r="O10" s="53">
        <v>0</v>
      </c>
      <c r="P10" s="53">
        <v>0</v>
      </c>
      <c r="Q10" s="53">
        <v>0</v>
      </c>
      <c r="R10" s="53">
        <v>993313</v>
      </c>
      <c r="S10" s="53">
        <v>993313</v>
      </c>
      <c r="T10" s="85">
        <v>0</v>
      </c>
      <c r="U10" s="85"/>
      <c r="V10" s="53">
        <v>0</v>
      </c>
      <c r="W10" s="53">
        <v>0</v>
      </c>
    </row>
    <row r="11" spans="1:23" ht="12.75" customHeight="1">
      <c r="A11" s="87"/>
      <c r="B11" s="87"/>
      <c r="C11" s="87"/>
      <c r="D11" s="86"/>
      <c r="E11" s="86"/>
      <c r="F11" s="86" t="s">
        <v>14</v>
      </c>
      <c r="G11" s="86"/>
      <c r="H11" s="53">
        <v>-3386</v>
      </c>
      <c r="I11" s="53">
        <v>-3386</v>
      </c>
      <c r="J11" s="53">
        <v>0</v>
      </c>
      <c r="K11" s="53">
        <v>0</v>
      </c>
      <c r="L11" s="53">
        <v>0</v>
      </c>
      <c r="M11" s="53">
        <v>0</v>
      </c>
      <c r="N11" s="53">
        <v>-3386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85">
        <v>0</v>
      </c>
      <c r="U11" s="85"/>
      <c r="V11" s="53">
        <v>0</v>
      </c>
      <c r="W11" s="53">
        <v>0</v>
      </c>
    </row>
    <row r="12" spans="1:23" ht="12.75" customHeight="1">
      <c r="A12" s="87"/>
      <c r="B12" s="87"/>
      <c r="C12" s="87"/>
      <c r="D12" s="86"/>
      <c r="E12" s="86"/>
      <c r="F12" s="86" t="s">
        <v>15</v>
      </c>
      <c r="G12" s="86"/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85">
        <v>0</v>
      </c>
      <c r="U12" s="85"/>
      <c r="V12" s="53">
        <v>0</v>
      </c>
      <c r="W12" s="53">
        <v>0</v>
      </c>
    </row>
    <row r="13" spans="1:23" ht="12.75" customHeight="1">
      <c r="A13" s="87"/>
      <c r="B13" s="87"/>
      <c r="C13" s="87"/>
      <c r="D13" s="86"/>
      <c r="E13" s="86"/>
      <c r="F13" s="86" t="s">
        <v>16</v>
      </c>
      <c r="G13" s="86"/>
      <c r="H13" s="53">
        <v>14413645</v>
      </c>
      <c r="I13" s="53">
        <v>13420332</v>
      </c>
      <c r="J13" s="53">
        <v>12832532</v>
      </c>
      <c r="K13" s="53">
        <v>9308065.34</v>
      </c>
      <c r="L13" s="53">
        <v>3524466.66</v>
      </c>
      <c r="M13" s="53">
        <v>0</v>
      </c>
      <c r="N13" s="53">
        <v>587800</v>
      </c>
      <c r="O13" s="53">
        <v>0</v>
      </c>
      <c r="P13" s="53">
        <v>0</v>
      </c>
      <c r="Q13" s="53">
        <v>0</v>
      </c>
      <c r="R13" s="53">
        <v>993313</v>
      </c>
      <c r="S13" s="53">
        <v>993313</v>
      </c>
      <c r="T13" s="85">
        <v>0</v>
      </c>
      <c r="U13" s="85"/>
      <c r="V13" s="53">
        <v>0</v>
      </c>
      <c r="W13" s="53">
        <v>0</v>
      </c>
    </row>
    <row r="14" spans="1:23" ht="12.75" customHeight="1">
      <c r="A14" s="87" t="s">
        <v>46</v>
      </c>
      <c r="B14" s="87" t="s">
        <v>95</v>
      </c>
      <c r="C14" s="87" t="s">
        <v>46</v>
      </c>
      <c r="D14" s="86" t="s">
        <v>96</v>
      </c>
      <c r="E14" s="86"/>
      <c r="F14" s="86" t="s">
        <v>13</v>
      </c>
      <c r="G14" s="86"/>
      <c r="H14" s="53">
        <v>46200</v>
      </c>
      <c r="I14" s="53">
        <v>46200</v>
      </c>
      <c r="J14" s="53">
        <v>39514</v>
      </c>
      <c r="K14" s="53">
        <v>16422.34</v>
      </c>
      <c r="L14" s="53">
        <v>23091.66</v>
      </c>
      <c r="M14" s="53">
        <v>0</v>
      </c>
      <c r="N14" s="53">
        <v>6686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85">
        <v>0</v>
      </c>
      <c r="U14" s="85"/>
      <c r="V14" s="53">
        <v>0</v>
      </c>
      <c r="W14" s="53">
        <v>0</v>
      </c>
    </row>
    <row r="15" spans="1:23" ht="12.75" customHeight="1">
      <c r="A15" s="87"/>
      <c r="B15" s="87"/>
      <c r="C15" s="87"/>
      <c r="D15" s="86"/>
      <c r="E15" s="86"/>
      <c r="F15" s="86" t="s">
        <v>14</v>
      </c>
      <c r="G15" s="86"/>
      <c r="H15" s="53">
        <v>-3386</v>
      </c>
      <c r="I15" s="53">
        <v>-3386</v>
      </c>
      <c r="J15" s="53">
        <v>0</v>
      </c>
      <c r="K15" s="53">
        <v>0</v>
      </c>
      <c r="L15" s="53">
        <v>0</v>
      </c>
      <c r="M15" s="53">
        <v>0</v>
      </c>
      <c r="N15" s="53">
        <v>-3386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85">
        <v>0</v>
      </c>
      <c r="U15" s="85"/>
      <c r="V15" s="53">
        <v>0</v>
      </c>
      <c r="W15" s="53">
        <v>0</v>
      </c>
    </row>
    <row r="16" spans="1:23" ht="12.75" customHeight="1">
      <c r="A16" s="87"/>
      <c r="B16" s="87"/>
      <c r="C16" s="87"/>
      <c r="D16" s="86"/>
      <c r="E16" s="86"/>
      <c r="F16" s="86" t="s">
        <v>15</v>
      </c>
      <c r="G16" s="86"/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85">
        <v>0</v>
      </c>
      <c r="U16" s="85"/>
      <c r="V16" s="53">
        <v>0</v>
      </c>
      <c r="W16" s="53">
        <v>0</v>
      </c>
    </row>
    <row r="17" spans="1:23" ht="12.75" customHeight="1">
      <c r="A17" s="87"/>
      <c r="B17" s="87"/>
      <c r="C17" s="87"/>
      <c r="D17" s="86"/>
      <c r="E17" s="86"/>
      <c r="F17" s="86" t="s">
        <v>16</v>
      </c>
      <c r="G17" s="86"/>
      <c r="H17" s="53">
        <v>42814</v>
      </c>
      <c r="I17" s="53">
        <v>42814</v>
      </c>
      <c r="J17" s="53">
        <v>39514</v>
      </c>
      <c r="K17" s="53">
        <v>16422.34</v>
      </c>
      <c r="L17" s="53">
        <v>23091.66</v>
      </c>
      <c r="M17" s="53">
        <v>0</v>
      </c>
      <c r="N17" s="53">
        <v>3300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85">
        <v>0</v>
      </c>
      <c r="U17" s="85"/>
      <c r="V17" s="53">
        <v>0</v>
      </c>
      <c r="W17" s="53">
        <v>0</v>
      </c>
    </row>
    <row r="18" spans="1:23" ht="12.75" customHeight="1">
      <c r="A18" s="87" t="s">
        <v>76</v>
      </c>
      <c r="B18" s="87" t="s">
        <v>46</v>
      </c>
      <c r="C18" s="87" t="s">
        <v>46</v>
      </c>
      <c r="D18" s="86" t="s">
        <v>75</v>
      </c>
      <c r="E18" s="86"/>
      <c r="F18" s="86" t="s">
        <v>13</v>
      </c>
      <c r="G18" s="86"/>
      <c r="H18" s="53">
        <v>5548225</v>
      </c>
      <c r="I18" s="53">
        <v>5538225</v>
      </c>
      <c r="J18" s="53">
        <v>5344925</v>
      </c>
      <c r="K18" s="53">
        <v>4835825</v>
      </c>
      <c r="L18" s="53">
        <v>509100</v>
      </c>
      <c r="M18" s="53">
        <v>0</v>
      </c>
      <c r="N18" s="53">
        <v>193300</v>
      </c>
      <c r="O18" s="53">
        <v>0</v>
      </c>
      <c r="P18" s="53">
        <v>0</v>
      </c>
      <c r="Q18" s="53">
        <v>0</v>
      </c>
      <c r="R18" s="53">
        <v>10000</v>
      </c>
      <c r="S18" s="53">
        <v>10000</v>
      </c>
      <c r="T18" s="85">
        <v>0</v>
      </c>
      <c r="U18" s="85"/>
      <c r="V18" s="53">
        <v>0</v>
      </c>
      <c r="W18" s="53">
        <v>0</v>
      </c>
    </row>
    <row r="19" spans="1:23" ht="12.75" customHeight="1">
      <c r="A19" s="87"/>
      <c r="B19" s="87"/>
      <c r="C19" s="87"/>
      <c r="D19" s="86"/>
      <c r="E19" s="86"/>
      <c r="F19" s="86" t="s">
        <v>14</v>
      </c>
      <c r="G19" s="86"/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85">
        <v>0</v>
      </c>
      <c r="U19" s="85"/>
      <c r="V19" s="53">
        <v>0</v>
      </c>
      <c r="W19" s="53">
        <v>0</v>
      </c>
    </row>
    <row r="20" spans="1:23" ht="12.75" customHeight="1">
      <c r="A20" s="87"/>
      <c r="B20" s="87"/>
      <c r="C20" s="87"/>
      <c r="D20" s="86"/>
      <c r="E20" s="86"/>
      <c r="F20" s="86" t="s">
        <v>15</v>
      </c>
      <c r="G20" s="86"/>
      <c r="H20" s="53">
        <v>68716</v>
      </c>
      <c r="I20" s="53">
        <v>68716</v>
      </c>
      <c r="J20" s="53">
        <v>68716</v>
      </c>
      <c r="K20" s="53">
        <v>68716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85">
        <v>0</v>
      </c>
      <c r="U20" s="85"/>
      <c r="V20" s="53">
        <v>0</v>
      </c>
      <c r="W20" s="53">
        <v>0</v>
      </c>
    </row>
    <row r="21" spans="1:23" ht="12.75" customHeight="1">
      <c r="A21" s="87"/>
      <c r="B21" s="87"/>
      <c r="C21" s="87"/>
      <c r="D21" s="86"/>
      <c r="E21" s="86"/>
      <c r="F21" s="86" t="s">
        <v>16</v>
      </c>
      <c r="G21" s="86"/>
      <c r="H21" s="53">
        <v>5616941</v>
      </c>
      <c r="I21" s="53">
        <v>5606941</v>
      </c>
      <c r="J21" s="53">
        <v>5413641</v>
      </c>
      <c r="K21" s="53">
        <v>4904541</v>
      </c>
      <c r="L21" s="53">
        <v>509100</v>
      </c>
      <c r="M21" s="53">
        <v>0</v>
      </c>
      <c r="N21" s="53">
        <v>193300</v>
      </c>
      <c r="O21" s="53">
        <v>0</v>
      </c>
      <c r="P21" s="53">
        <v>0</v>
      </c>
      <c r="Q21" s="53">
        <v>0</v>
      </c>
      <c r="R21" s="53">
        <v>10000</v>
      </c>
      <c r="S21" s="53">
        <v>10000</v>
      </c>
      <c r="T21" s="85">
        <v>0</v>
      </c>
      <c r="U21" s="85"/>
      <c r="V21" s="53">
        <v>0</v>
      </c>
      <c r="W21" s="53">
        <v>0</v>
      </c>
    </row>
    <row r="22" spans="1:23" ht="12.75" customHeight="1">
      <c r="A22" s="87" t="s">
        <v>46</v>
      </c>
      <c r="B22" s="87" t="s">
        <v>74</v>
      </c>
      <c r="C22" s="87" t="s">
        <v>46</v>
      </c>
      <c r="D22" s="86" t="s">
        <v>73</v>
      </c>
      <c r="E22" s="86"/>
      <c r="F22" s="86" t="s">
        <v>13</v>
      </c>
      <c r="G22" s="86"/>
      <c r="H22" s="53">
        <v>5343225</v>
      </c>
      <c r="I22" s="53">
        <v>5343225</v>
      </c>
      <c r="J22" s="53">
        <v>5154925</v>
      </c>
      <c r="K22" s="53">
        <v>4835825</v>
      </c>
      <c r="L22" s="53">
        <v>319100</v>
      </c>
      <c r="M22" s="53">
        <v>0</v>
      </c>
      <c r="N22" s="53">
        <v>188300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85">
        <v>0</v>
      </c>
      <c r="U22" s="85"/>
      <c r="V22" s="53">
        <v>0</v>
      </c>
      <c r="W22" s="53">
        <v>0</v>
      </c>
    </row>
    <row r="23" spans="1:23" ht="12.75" customHeight="1">
      <c r="A23" s="87"/>
      <c r="B23" s="87"/>
      <c r="C23" s="87"/>
      <c r="D23" s="86"/>
      <c r="E23" s="86"/>
      <c r="F23" s="86" t="s">
        <v>14</v>
      </c>
      <c r="G23" s="86"/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85">
        <v>0</v>
      </c>
      <c r="U23" s="85"/>
      <c r="V23" s="53">
        <v>0</v>
      </c>
      <c r="W23" s="53">
        <v>0</v>
      </c>
    </row>
    <row r="24" spans="1:23" ht="12.75" customHeight="1">
      <c r="A24" s="87"/>
      <c r="B24" s="87"/>
      <c r="C24" s="87"/>
      <c r="D24" s="86"/>
      <c r="E24" s="86"/>
      <c r="F24" s="86" t="s">
        <v>15</v>
      </c>
      <c r="G24" s="86"/>
      <c r="H24" s="53">
        <v>68716</v>
      </c>
      <c r="I24" s="53">
        <v>68716</v>
      </c>
      <c r="J24" s="53">
        <v>68716</v>
      </c>
      <c r="K24" s="53">
        <v>68716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85">
        <v>0</v>
      </c>
      <c r="U24" s="85"/>
      <c r="V24" s="53">
        <v>0</v>
      </c>
      <c r="W24" s="53">
        <v>0</v>
      </c>
    </row>
    <row r="25" spans="1:23" ht="12.75" customHeight="1">
      <c r="A25" s="87"/>
      <c r="B25" s="87"/>
      <c r="C25" s="87"/>
      <c r="D25" s="86"/>
      <c r="E25" s="86"/>
      <c r="F25" s="86" t="s">
        <v>16</v>
      </c>
      <c r="G25" s="86"/>
      <c r="H25" s="53">
        <v>5411941</v>
      </c>
      <c r="I25" s="53">
        <v>5411941</v>
      </c>
      <c r="J25" s="53">
        <v>5223641</v>
      </c>
      <c r="K25" s="53">
        <v>4904541</v>
      </c>
      <c r="L25" s="53">
        <v>319100</v>
      </c>
      <c r="M25" s="53">
        <v>0</v>
      </c>
      <c r="N25" s="53">
        <v>188300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85">
        <v>0</v>
      </c>
      <c r="U25" s="85"/>
      <c r="V25" s="53">
        <v>0</v>
      </c>
      <c r="W25" s="53">
        <v>0</v>
      </c>
    </row>
    <row r="26" spans="1:23" ht="12.75" customHeight="1">
      <c r="A26" s="87" t="s">
        <v>106</v>
      </c>
      <c r="B26" s="87" t="s">
        <v>46</v>
      </c>
      <c r="C26" s="87" t="s">
        <v>46</v>
      </c>
      <c r="D26" s="86" t="s">
        <v>107</v>
      </c>
      <c r="E26" s="86"/>
      <c r="F26" s="86" t="s">
        <v>13</v>
      </c>
      <c r="G26" s="86"/>
      <c r="H26" s="53">
        <v>28864395</v>
      </c>
      <c r="I26" s="53">
        <v>27507375</v>
      </c>
      <c r="J26" s="53">
        <v>24701117.2</v>
      </c>
      <c r="K26" s="53">
        <v>21856415.2</v>
      </c>
      <c r="L26" s="53">
        <v>2844702</v>
      </c>
      <c r="M26" s="53">
        <v>2153794.8</v>
      </c>
      <c r="N26" s="53">
        <v>505976</v>
      </c>
      <c r="O26" s="53">
        <v>146487</v>
      </c>
      <c r="P26" s="53">
        <v>0</v>
      </c>
      <c r="Q26" s="53">
        <v>0</v>
      </c>
      <c r="R26" s="53">
        <v>1357020</v>
      </c>
      <c r="S26" s="53">
        <v>1357020</v>
      </c>
      <c r="T26" s="85">
        <v>0</v>
      </c>
      <c r="U26" s="85"/>
      <c r="V26" s="53">
        <v>0</v>
      </c>
      <c r="W26" s="53">
        <v>0</v>
      </c>
    </row>
    <row r="27" spans="1:23" ht="12.75" customHeight="1">
      <c r="A27" s="87"/>
      <c r="B27" s="87"/>
      <c r="C27" s="87"/>
      <c r="D27" s="86"/>
      <c r="E27" s="86"/>
      <c r="F27" s="86" t="s">
        <v>14</v>
      </c>
      <c r="G27" s="86"/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85">
        <v>0</v>
      </c>
      <c r="U27" s="85"/>
      <c r="V27" s="53">
        <v>0</v>
      </c>
      <c r="W27" s="53">
        <v>0</v>
      </c>
    </row>
    <row r="28" spans="1:23" ht="12.75" customHeight="1">
      <c r="A28" s="87"/>
      <c r="B28" s="87"/>
      <c r="C28" s="87"/>
      <c r="D28" s="86"/>
      <c r="E28" s="86"/>
      <c r="F28" s="86" t="s">
        <v>15</v>
      </c>
      <c r="G28" s="86"/>
      <c r="H28" s="53">
        <v>23000</v>
      </c>
      <c r="I28" s="53">
        <v>23000</v>
      </c>
      <c r="J28" s="53">
        <v>23000</v>
      </c>
      <c r="K28" s="53">
        <v>0</v>
      </c>
      <c r="L28" s="53">
        <v>23000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85">
        <v>0</v>
      </c>
      <c r="U28" s="85"/>
      <c r="V28" s="53">
        <v>0</v>
      </c>
      <c r="W28" s="53">
        <v>0</v>
      </c>
    </row>
    <row r="29" spans="1:23" ht="12.75" customHeight="1">
      <c r="A29" s="87"/>
      <c r="B29" s="87"/>
      <c r="C29" s="87"/>
      <c r="D29" s="86"/>
      <c r="E29" s="86"/>
      <c r="F29" s="86" t="s">
        <v>16</v>
      </c>
      <c r="G29" s="86"/>
      <c r="H29" s="53">
        <v>28887395</v>
      </c>
      <c r="I29" s="53">
        <v>27530375</v>
      </c>
      <c r="J29" s="53">
        <v>24724117.2</v>
      </c>
      <c r="K29" s="53">
        <v>21856415.2</v>
      </c>
      <c r="L29" s="53">
        <v>2867702</v>
      </c>
      <c r="M29" s="53">
        <v>2153794.8</v>
      </c>
      <c r="N29" s="53">
        <v>505976</v>
      </c>
      <c r="O29" s="53">
        <v>146487</v>
      </c>
      <c r="P29" s="53">
        <v>0</v>
      </c>
      <c r="Q29" s="53">
        <v>0</v>
      </c>
      <c r="R29" s="53">
        <v>1357020</v>
      </c>
      <c r="S29" s="53">
        <v>1357020</v>
      </c>
      <c r="T29" s="85">
        <v>0</v>
      </c>
      <c r="U29" s="85"/>
      <c r="V29" s="53">
        <v>0</v>
      </c>
      <c r="W29" s="53">
        <v>0</v>
      </c>
    </row>
    <row r="30" spans="1:23" ht="12.75" customHeight="1">
      <c r="A30" s="87" t="s">
        <v>46</v>
      </c>
      <c r="B30" s="87" t="s">
        <v>112</v>
      </c>
      <c r="C30" s="87" t="s">
        <v>46</v>
      </c>
      <c r="D30" s="86" t="s">
        <v>113</v>
      </c>
      <c r="E30" s="86"/>
      <c r="F30" s="86" t="s">
        <v>13</v>
      </c>
      <c r="G30" s="86"/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85">
        <v>0</v>
      </c>
      <c r="U30" s="85"/>
      <c r="V30" s="53">
        <v>0</v>
      </c>
      <c r="W30" s="53">
        <v>0</v>
      </c>
    </row>
    <row r="31" spans="1:23" ht="12.75" customHeight="1">
      <c r="A31" s="87"/>
      <c r="B31" s="87"/>
      <c r="C31" s="87"/>
      <c r="D31" s="86"/>
      <c r="E31" s="86"/>
      <c r="F31" s="86" t="s">
        <v>14</v>
      </c>
      <c r="G31" s="86"/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85">
        <v>0</v>
      </c>
      <c r="U31" s="85"/>
      <c r="V31" s="53">
        <v>0</v>
      </c>
      <c r="W31" s="53">
        <v>0</v>
      </c>
    </row>
    <row r="32" spans="1:23" ht="12.75" customHeight="1">
      <c r="A32" s="87"/>
      <c r="B32" s="87"/>
      <c r="C32" s="87"/>
      <c r="D32" s="86"/>
      <c r="E32" s="86"/>
      <c r="F32" s="86" t="s">
        <v>15</v>
      </c>
      <c r="G32" s="86"/>
      <c r="H32" s="53">
        <v>23000</v>
      </c>
      <c r="I32" s="53">
        <v>23000</v>
      </c>
      <c r="J32" s="53">
        <v>23000</v>
      </c>
      <c r="K32" s="53">
        <v>0</v>
      </c>
      <c r="L32" s="53">
        <v>23000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85">
        <v>0</v>
      </c>
      <c r="U32" s="85"/>
      <c r="V32" s="53">
        <v>0</v>
      </c>
      <c r="W32" s="53">
        <v>0</v>
      </c>
    </row>
    <row r="33" spans="1:23" ht="12.75" customHeight="1">
      <c r="A33" s="87"/>
      <c r="B33" s="87"/>
      <c r="C33" s="87"/>
      <c r="D33" s="86"/>
      <c r="E33" s="86"/>
      <c r="F33" s="86" t="s">
        <v>16</v>
      </c>
      <c r="G33" s="86"/>
      <c r="H33" s="53">
        <v>23000</v>
      </c>
      <c r="I33" s="53">
        <v>23000</v>
      </c>
      <c r="J33" s="53">
        <v>23000</v>
      </c>
      <c r="K33" s="53">
        <v>0</v>
      </c>
      <c r="L33" s="53">
        <v>23000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85">
        <v>0</v>
      </c>
      <c r="U33" s="85"/>
      <c r="V33" s="53">
        <v>0</v>
      </c>
      <c r="W33" s="53">
        <v>0</v>
      </c>
    </row>
    <row r="34" spans="1:23" ht="12.75" customHeight="1">
      <c r="A34" s="87" t="s">
        <v>83</v>
      </c>
      <c r="B34" s="87" t="s">
        <v>46</v>
      </c>
      <c r="C34" s="87" t="s">
        <v>46</v>
      </c>
      <c r="D34" s="86" t="s">
        <v>84</v>
      </c>
      <c r="E34" s="86"/>
      <c r="F34" s="86" t="s">
        <v>13</v>
      </c>
      <c r="G34" s="86"/>
      <c r="H34" s="53">
        <v>29680589</v>
      </c>
      <c r="I34" s="53">
        <v>27775920</v>
      </c>
      <c r="J34" s="53">
        <v>27701670</v>
      </c>
      <c r="K34" s="53">
        <v>21123773</v>
      </c>
      <c r="L34" s="53">
        <v>6577897</v>
      </c>
      <c r="M34" s="53">
        <v>0</v>
      </c>
      <c r="N34" s="53">
        <v>74250</v>
      </c>
      <c r="O34" s="53">
        <v>0</v>
      </c>
      <c r="P34" s="53">
        <v>0</v>
      </c>
      <c r="Q34" s="53">
        <v>0</v>
      </c>
      <c r="R34" s="53">
        <v>1904669</v>
      </c>
      <c r="S34" s="53">
        <v>1904669</v>
      </c>
      <c r="T34" s="85">
        <v>0</v>
      </c>
      <c r="U34" s="85"/>
      <c r="V34" s="53">
        <v>0</v>
      </c>
      <c r="W34" s="53">
        <v>0</v>
      </c>
    </row>
    <row r="35" spans="1:23" ht="12.75" customHeight="1">
      <c r="A35" s="87"/>
      <c r="B35" s="87"/>
      <c r="C35" s="87"/>
      <c r="D35" s="86"/>
      <c r="E35" s="86"/>
      <c r="F35" s="86" t="s">
        <v>14</v>
      </c>
      <c r="G35" s="86"/>
      <c r="H35" s="53">
        <v>-78426</v>
      </c>
      <c r="I35" s="53">
        <v>-78426</v>
      </c>
      <c r="J35" s="53">
        <v>-78426</v>
      </c>
      <c r="K35" s="53">
        <v>-78426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85">
        <v>0</v>
      </c>
      <c r="U35" s="85"/>
      <c r="V35" s="53">
        <v>0</v>
      </c>
      <c r="W35" s="53">
        <v>0</v>
      </c>
    </row>
    <row r="36" spans="1:23" ht="12.75" customHeight="1">
      <c r="A36" s="87"/>
      <c r="B36" s="87"/>
      <c r="C36" s="87"/>
      <c r="D36" s="86"/>
      <c r="E36" s="86"/>
      <c r="F36" s="86" t="s">
        <v>15</v>
      </c>
      <c r="G36" s="86"/>
      <c r="H36" s="53">
        <v>49892</v>
      </c>
      <c r="I36" s="53">
        <v>49892</v>
      </c>
      <c r="J36" s="53">
        <v>49892</v>
      </c>
      <c r="K36" s="53">
        <v>0</v>
      </c>
      <c r="L36" s="53">
        <v>49892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85">
        <v>0</v>
      </c>
      <c r="U36" s="85"/>
      <c r="V36" s="53">
        <v>0</v>
      </c>
      <c r="W36" s="53">
        <v>0</v>
      </c>
    </row>
    <row r="37" spans="1:23" ht="12.75" customHeight="1">
      <c r="A37" s="87"/>
      <c r="B37" s="87"/>
      <c r="C37" s="87"/>
      <c r="D37" s="86"/>
      <c r="E37" s="86"/>
      <c r="F37" s="86" t="s">
        <v>16</v>
      </c>
      <c r="G37" s="86"/>
      <c r="H37" s="53">
        <v>29652055</v>
      </c>
      <c r="I37" s="53">
        <v>27747386</v>
      </c>
      <c r="J37" s="53">
        <v>27673136</v>
      </c>
      <c r="K37" s="53">
        <v>21045347</v>
      </c>
      <c r="L37" s="53">
        <v>6627789</v>
      </c>
      <c r="M37" s="53">
        <v>0</v>
      </c>
      <c r="N37" s="53">
        <v>74250</v>
      </c>
      <c r="O37" s="53">
        <v>0</v>
      </c>
      <c r="P37" s="53">
        <v>0</v>
      </c>
      <c r="Q37" s="53">
        <v>0</v>
      </c>
      <c r="R37" s="53">
        <v>1904669</v>
      </c>
      <c r="S37" s="53">
        <v>1904669</v>
      </c>
      <c r="T37" s="85">
        <v>0</v>
      </c>
      <c r="U37" s="85"/>
      <c r="V37" s="53">
        <v>0</v>
      </c>
      <c r="W37" s="53">
        <v>0</v>
      </c>
    </row>
    <row r="38" spans="1:23" ht="12.75" customHeight="1">
      <c r="A38" s="87" t="s">
        <v>46</v>
      </c>
      <c r="B38" s="87" t="s">
        <v>89</v>
      </c>
      <c r="C38" s="87" t="s">
        <v>46</v>
      </c>
      <c r="D38" s="86" t="s">
        <v>90</v>
      </c>
      <c r="E38" s="86"/>
      <c r="F38" s="86" t="s">
        <v>13</v>
      </c>
      <c r="G38" s="86"/>
      <c r="H38" s="53">
        <v>25310702</v>
      </c>
      <c r="I38" s="53">
        <v>24818912</v>
      </c>
      <c r="J38" s="53">
        <v>24746912</v>
      </c>
      <c r="K38" s="53">
        <v>19146834</v>
      </c>
      <c r="L38" s="53">
        <v>5600078</v>
      </c>
      <c r="M38" s="53">
        <v>0</v>
      </c>
      <c r="N38" s="53">
        <v>72000</v>
      </c>
      <c r="O38" s="53">
        <v>0</v>
      </c>
      <c r="P38" s="53">
        <v>0</v>
      </c>
      <c r="Q38" s="53">
        <v>0</v>
      </c>
      <c r="R38" s="53">
        <v>491790</v>
      </c>
      <c r="S38" s="53">
        <v>491790</v>
      </c>
      <c r="T38" s="85">
        <v>0</v>
      </c>
      <c r="U38" s="85"/>
      <c r="V38" s="53">
        <v>0</v>
      </c>
      <c r="W38" s="53">
        <v>0</v>
      </c>
    </row>
    <row r="39" spans="1:23" ht="12.75" customHeight="1">
      <c r="A39" s="87"/>
      <c r="B39" s="87"/>
      <c r="C39" s="87"/>
      <c r="D39" s="86"/>
      <c r="E39" s="86"/>
      <c r="F39" s="86" t="s">
        <v>14</v>
      </c>
      <c r="G39" s="86"/>
      <c r="H39" s="53">
        <v>-78426</v>
      </c>
      <c r="I39" s="53">
        <v>-78426</v>
      </c>
      <c r="J39" s="53">
        <v>-78426</v>
      </c>
      <c r="K39" s="53">
        <v>-78426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85">
        <v>0</v>
      </c>
      <c r="U39" s="85"/>
      <c r="V39" s="53">
        <v>0</v>
      </c>
      <c r="W39" s="53">
        <v>0</v>
      </c>
    </row>
    <row r="40" spans="1:23" ht="12.75" customHeight="1">
      <c r="A40" s="87"/>
      <c r="B40" s="87"/>
      <c r="C40" s="87"/>
      <c r="D40" s="86"/>
      <c r="E40" s="86"/>
      <c r="F40" s="86" t="s">
        <v>15</v>
      </c>
      <c r="G40" s="86"/>
      <c r="H40" s="53">
        <v>49892</v>
      </c>
      <c r="I40" s="53">
        <v>49892</v>
      </c>
      <c r="J40" s="53">
        <v>49892</v>
      </c>
      <c r="K40" s="53">
        <v>0</v>
      </c>
      <c r="L40" s="53">
        <v>49892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85">
        <v>0</v>
      </c>
      <c r="U40" s="85"/>
      <c r="V40" s="53">
        <v>0</v>
      </c>
      <c r="W40" s="53">
        <v>0</v>
      </c>
    </row>
    <row r="41" spans="1:23" ht="12.75" customHeight="1">
      <c r="A41" s="87"/>
      <c r="B41" s="87"/>
      <c r="C41" s="87"/>
      <c r="D41" s="86"/>
      <c r="E41" s="86"/>
      <c r="F41" s="86" t="s">
        <v>16</v>
      </c>
      <c r="G41" s="86"/>
      <c r="H41" s="53">
        <v>25282168</v>
      </c>
      <c r="I41" s="53">
        <v>24790378</v>
      </c>
      <c r="J41" s="53">
        <v>24718378</v>
      </c>
      <c r="K41" s="53">
        <v>19068408</v>
      </c>
      <c r="L41" s="53">
        <v>5649970</v>
      </c>
      <c r="M41" s="53">
        <v>0</v>
      </c>
      <c r="N41" s="53">
        <v>72000</v>
      </c>
      <c r="O41" s="53">
        <v>0</v>
      </c>
      <c r="P41" s="53">
        <v>0</v>
      </c>
      <c r="Q41" s="53">
        <v>0</v>
      </c>
      <c r="R41" s="53">
        <v>491790</v>
      </c>
      <c r="S41" s="53">
        <v>491790</v>
      </c>
      <c r="T41" s="85">
        <v>0</v>
      </c>
      <c r="U41" s="85"/>
      <c r="V41" s="53">
        <v>0</v>
      </c>
      <c r="W41" s="53">
        <v>0</v>
      </c>
    </row>
    <row r="42" spans="1:23" ht="12.75" customHeight="1">
      <c r="A42" s="91" t="s">
        <v>17</v>
      </c>
      <c r="B42" s="91"/>
      <c r="C42" s="91"/>
      <c r="D42" s="91"/>
      <c r="E42" s="91"/>
      <c r="F42" s="86" t="s">
        <v>13</v>
      </c>
      <c r="G42" s="86"/>
      <c r="H42" s="54">
        <v>133001995.5</v>
      </c>
      <c r="I42" s="9"/>
      <c r="J42" s="9"/>
      <c r="K42" s="54">
        <v>72658162.54</v>
      </c>
      <c r="L42" s="54">
        <v>30205636.16</v>
      </c>
      <c r="M42" s="54">
        <v>3719685.8</v>
      </c>
      <c r="N42" s="54">
        <v>3024475</v>
      </c>
      <c r="O42" s="54">
        <v>164487</v>
      </c>
      <c r="P42" s="54">
        <v>809017</v>
      </c>
      <c r="Q42" s="54">
        <v>0</v>
      </c>
      <c r="R42" s="54">
        <v>22420532</v>
      </c>
      <c r="S42" s="54">
        <v>22420532</v>
      </c>
      <c r="T42" s="92">
        <v>1412952</v>
      </c>
      <c r="U42" s="92"/>
      <c r="V42" s="54">
        <v>0</v>
      </c>
      <c r="W42" s="53">
        <v>0</v>
      </c>
    </row>
    <row r="43" spans="1:23" ht="12.75" customHeight="1">
      <c r="A43" s="91"/>
      <c r="B43" s="91"/>
      <c r="C43" s="91"/>
      <c r="D43" s="91"/>
      <c r="E43" s="91"/>
      <c r="F43" s="86" t="s">
        <v>14</v>
      </c>
      <c r="G43" s="86"/>
      <c r="H43" s="54">
        <v>-81812</v>
      </c>
      <c r="I43" s="54">
        <v>-81812</v>
      </c>
      <c r="J43" s="54">
        <v>-78426</v>
      </c>
      <c r="K43" s="54">
        <v>-78426</v>
      </c>
      <c r="L43" s="54">
        <v>0</v>
      </c>
      <c r="M43" s="54">
        <v>0</v>
      </c>
      <c r="N43" s="54">
        <v>-3386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92">
        <v>0</v>
      </c>
      <c r="U43" s="92"/>
      <c r="V43" s="54">
        <v>0</v>
      </c>
      <c r="W43" s="53">
        <v>0</v>
      </c>
    </row>
    <row r="44" spans="1:23" ht="12.75" customHeight="1">
      <c r="A44" s="91"/>
      <c r="B44" s="91"/>
      <c r="C44" s="91"/>
      <c r="D44" s="91"/>
      <c r="E44" s="91"/>
      <c r="F44" s="86" t="s">
        <v>15</v>
      </c>
      <c r="G44" s="86"/>
      <c r="H44" s="54">
        <v>141608</v>
      </c>
      <c r="I44" s="54">
        <v>141608</v>
      </c>
      <c r="J44" s="54">
        <v>141608</v>
      </c>
      <c r="K44" s="54">
        <v>68716</v>
      </c>
      <c r="L44" s="54">
        <v>72892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92">
        <v>0</v>
      </c>
      <c r="U44" s="92"/>
      <c r="V44" s="54">
        <v>0</v>
      </c>
      <c r="W44" s="53">
        <v>0</v>
      </c>
    </row>
    <row r="45" spans="1:23" ht="12.75" customHeight="1">
      <c r="A45" s="91"/>
      <c r="B45" s="91"/>
      <c r="C45" s="91"/>
      <c r="D45" s="91"/>
      <c r="E45" s="91"/>
      <c r="F45" s="86" t="s">
        <v>16</v>
      </c>
      <c r="G45" s="86"/>
      <c r="H45" s="54">
        <v>133061791.5</v>
      </c>
      <c r="I45" s="9"/>
      <c r="J45" s="9"/>
      <c r="K45" s="54">
        <v>72648452.54</v>
      </c>
      <c r="L45" s="54">
        <v>30278528.16</v>
      </c>
      <c r="M45" s="54">
        <v>3719685.8</v>
      </c>
      <c r="N45" s="54">
        <v>3021089</v>
      </c>
      <c r="O45" s="54">
        <v>164487</v>
      </c>
      <c r="P45" s="54">
        <v>809017</v>
      </c>
      <c r="Q45" s="54">
        <v>0</v>
      </c>
      <c r="R45" s="54">
        <v>22420532</v>
      </c>
      <c r="S45" s="54">
        <v>22420532</v>
      </c>
      <c r="T45" s="92">
        <v>1412952</v>
      </c>
      <c r="U45" s="92"/>
      <c r="V45" s="54">
        <v>0</v>
      </c>
      <c r="W45" s="53">
        <v>0</v>
      </c>
    </row>
  </sheetData>
  <sheetProtection/>
  <mergeCells count="131">
    <mergeCell ref="A42:E45"/>
    <mergeCell ref="F45:G45"/>
    <mergeCell ref="T45:U45"/>
    <mergeCell ref="F42:G42"/>
    <mergeCell ref="T42:U42"/>
    <mergeCell ref="F43:G43"/>
    <mergeCell ref="T43:U43"/>
    <mergeCell ref="F44:G44"/>
    <mergeCell ref="T44:U44"/>
    <mergeCell ref="A5:A8"/>
    <mergeCell ref="B5:B8"/>
    <mergeCell ref="K7:L7"/>
    <mergeCell ref="M7:M8"/>
    <mergeCell ref="D5:G8"/>
    <mergeCell ref="W7:W8"/>
    <mergeCell ref="T8:U8"/>
    <mergeCell ref="J7:J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  <mergeCell ref="A18:A21"/>
    <mergeCell ref="B18:B21"/>
    <mergeCell ref="C18:C21"/>
    <mergeCell ref="D18:E21"/>
    <mergeCell ref="A22:A25"/>
    <mergeCell ref="B22:B25"/>
    <mergeCell ref="C22:C25"/>
    <mergeCell ref="D22:E25"/>
    <mergeCell ref="T27:U27"/>
    <mergeCell ref="F22:G22"/>
    <mergeCell ref="T22:U22"/>
    <mergeCell ref="F23:G23"/>
    <mergeCell ref="T23:U23"/>
    <mergeCell ref="F24:G24"/>
    <mergeCell ref="T24:U24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A34:A37"/>
    <mergeCell ref="B34:B37"/>
    <mergeCell ref="C34:C37"/>
    <mergeCell ref="D34:E37"/>
    <mergeCell ref="F34:G34"/>
    <mergeCell ref="A38:A41"/>
    <mergeCell ref="B38:B41"/>
    <mergeCell ref="C38:C41"/>
    <mergeCell ref="D38:E41"/>
    <mergeCell ref="T41:U41"/>
    <mergeCell ref="F37:G37"/>
    <mergeCell ref="T37:U37"/>
    <mergeCell ref="F38:G38"/>
    <mergeCell ref="T38:U38"/>
    <mergeCell ref="F39:G39"/>
    <mergeCell ref="T39:U39"/>
    <mergeCell ref="F40:G40"/>
    <mergeCell ref="T40:U40"/>
    <mergeCell ref="F41:G4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zoomScale="90" zoomScalePageLayoutView="90" workbookViewId="0" topLeftCell="A1">
      <selection activeCell="V13" sqref="V13"/>
    </sheetView>
  </sheetViews>
  <sheetFormatPr defaultColWidth="9.33203125" defaultRowHeight="12.75"/>
  <cols>
    <col min="1" max="1" width="5.66015625" style="13" customWidth="1"/>
    <col min="2" max="2" width="11" style="13" customWidth="1"/>
    <col min="3" max="3" width="8.66015625" style="13" customWidth="1"/>
    <col min="4" max="4" width="15" style="13" customWidth="1"/>
    <col min="5" max="5" width="16.83203125" style="13" customWidth="1"/>
    <col min="6" max="6" width="14.16015625" style="13" customWidth="1"/>
    <col min="7" max="7" width="14.33203125" style="13" customWidth="1"/>
    <col min="8" max="8" width="14.5" style="13" customWidth="1"/>
    <col min="9" max="9" width="10.66015625" style="13" customWidth="1"/>
    <col min="10" max="10" width="12.66015625" style="13" customWidth="1"/>
    <col min="11" max="11" width="10.83203125" style="11" customWidth="1"/>
    <col min="12" max="12" width="15" style="11" customWidth="1"/>
    <col min="13" max="14" width="12.33203125" style="11" bestFit="1" customWidth="1"/>
    <col min="15" max="15" width="12.16015625" style="11" customWidth="1"/>
    <col min="16" max="16384" width="9.33203125" style="11" customWidth="1"/>
  </cols>
  <sheetData>
    <row r="1" spans="1:17" ht="27" customHeight="1">
      <c r="A1" s="103" t="s">
        <v>130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"/>
    </row>
    <row r="2" spans="1:7" ht="18.75">
      <c r="A2" s="12"/>
      <c r="B2" s="12"/>
      <c r="C2" s="12"/>
      <c r="D2" s="12"/>
      <c r="E2" s="12"/>
      <c r="F2" s="12"/>
      <c r="G2" s="12"/>
    </row>
    <row r="3" spans="1:16" ht="18.75" customHeight="1">
      <c r="A3" s="14"/>
      <c r="B3" s="14"/>
      <c r="C3" s="14"/>
      <c r="D3" s="14"/>
      <c r="E3" s="14"/>
      <c r="F3" s="14"/>
      <c r="K3" s="13"/>
      <c r="P3" s="15" t="s">
        <v>60</v>
      </c>
    </row>
    <row r="4" spans="1:16" ht="12.75">
      <c r="A4" s="104" t="s">
        <v>0</v>
      </c>
      <c r="B4" s="104" t="s">
        <v>1</v>
      </c>
      <c r="C4" s="104" t="s">
        <v>47</v>
      </c>
      <c r="D4" s="104" t="s">
        <v>59</v>
      </c>
      <c r="E4" s="93" t="s">
        <v>63</v>
      </c>
      <c r="F4" s="99" t="s">
        <v>4</v>
      </c>
      <c r="G4" s="107"/>
      <c r="H4" s="107"/>
      <c r="I4" s="107"/>
      <c r="J4" s="107"/>
      <c r="K4" s="107"/>
      <c r="L4" s="107"/>
      <c r="M4" s="107"/>
      <c r="N4" s="107"/>
      <c r="O4" s="107"/>
      <c r="P4" s="100"/>
    </row>
    <row r="5" spans="1:16" ht="12.75">
      <c r="A5" s="105"/>
      <c r="B5" s="105"/>
      <c r="C5" s="105"/>
      <c r="D5" s="105"/>
      <c r="E5" s="94"/>
      <c r="F5" s="93" t="s">
        <v>29</v>
      </c>
      <c r="G5" s="101" t="s">
        <v>4</v>
      </c>
      <c r="H5" s="101"/>
      <c r="I5" s="101"/>
      <c r="J5" s="101"/>
      <c r="K5" s="101"/>
      <c r="L5" s="93" t="s">
        <v>58</v>
      </c>
      <c r="M5" s="96" t="s">
        <v>4</v>
      </c>
      <c r="N5" s="97"/>
      <c r="O5" s="97"/>
      <c r="P5" s="98"/>
    </row>
    <row r="6" spans="1:16" ht="25.5" customHeight="1">
      <c r="A6" s="105"/>
      <c r="B6" s="105"/>
      <c r="C6" s="105"/>
      <c r="D6" s="105"/>
      <c r="E6" s="94"/>
      <c r="F6" s="94"/>
      <c r="G6" s="99" t="s">
        <v>57</v>
      </c>
      <c r="H6" s="100"/>
      <c r="I6" s="93" t="s">
        <v>56</v>
      </c>
      <c r="J6" s="93" t="s">
        <v>55</v>
      </c>
      <c r="K6" s="93" t="s">
        <v>54</v>
      </c>
      <c r="L6" s="94"/>
      <c r="M6" s="99" t="s">
        <v>6</v>
      </c>
      <c r="N6" s="39" t="s">
        <v>7</v>
      </c>
      <c r="O6" s="101" t="s">
        <v>33</v>
      </c>
      <c r="P6" s="101" t="s">
        <v>53</v>
      </c>
    </row>
    <row r="7" spans="1:16" ht="72">
      <c r="A7" s="106"/>
      <c r="B7" s="106"/>
      <c r="C7" s="106"/>
      <c r="D7" s="106"/>
      <c r="E7" s="95"/>
      <c r="F7" s="95"/>
      <c r="G7" s="38" t="s">
        <v>11</v>
      </c>
      <c r="H7" s="38" t="s">
        <v>52</v>
      </c>
      <c r="I7" s="95"/>
      <c r="J7" s="95"/>
      <c r="K7" s="95"/>
      <c r="L7" s="95"/>
      <c r="M7" s="101"/>
      <c r="N7" s="40" t="s">
        <v>10</v>
      </c>
      <c r="O7" s="101"/>
      <c r="P7" s="101"/>
    </row>
    <row r="8" spans="1:16" ht="10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</row>
    <row r="9" spans="1:16" ht="12.75">
      <c r="A9" s="17" t="s">
        <v>51</v>
      </c>
      <c r="B9" s="18"/>
      <c r="C9" s="19"/>
      <c r="D9" s="20">
        <f>SUM(D10:D10)</f>
        <v>5000</v>
      </c>
      <c r="E9" s="20">
        <f>SUM(E10:E10)</f>
        <v>5000</v>
      </c>
      <c r="F9" s="20">
        <f>SUM(F10:F10)</f>
        <v>5000</v>
      </c>
      <c r="G9" s="20">
        <f>SUM(G10:G10)</f>
        <v>0</v>
      </c>
      <c r="H9" s="20">
        <f>SUM(H10:H10)</f>
        <v>5000</v>
      </c>
      <c r="I9" s="20">
        <v>0</v>
      </c>
      <c r="J9" s="20">
        <v>0</v>
      </c>
      <c r="K9" s="20">
        <v>0</v>
      </c>
      <c r="L9" s="20">
        <f>SUM(L10:L10)</f>
        <v>0</v>
      </c>
      <c r="M9" s="20">
        <f>SUM(M10:M10)</f>
        <v>0</v>
      </c>
      <c r="N9" s="20">
        <f>SUM(N10:N10)</f>
        <v>0</v>
      </c>
      <c r="O9" s="20">
        <v>0</v>
      </c>
      <c r="P9" s="20">
        <v>0</v>
      </c>
    </row>
    <row r="10" spans="1:16" ht="12.75">
      <c r="A10" s="21" t="s">
        <v>51</v>
      </c>
      <c r="B10" s="22" t="s">
        <v>50</v>
      </c>
      <c r="C10" s="23">
        <v>2110</v>
      </c>
      <c r="D10" s="24">
        <v>5000</v>
      </c>
      <c r="E10" s="24">
        <f>F10+L10</f>
        <v>5000</v>
      </c>
      <c r="F10" s="24">
        <f>H10</f>
        <v>5000</v>
      </c>
      <c r="G10" s="25">
        <v>0</v>
      </c>
      <c r="H10" s="25">
        <v>5000</v>
      </c>
      <c r="I10" s="25">
        <v>0</v>
      </c>
      <c r="J10" s="25">
        <v>0</v>
      </c>
      <c r="K10" s="25">
        <f>-T10</f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</row>
    <row r="11" spans="1:16" ht="12.75">
      <c r="A11" s="26">
        <v>600</v>
      </c>
      <c r="B11" s="27"/>
      <c r="C11" s="19"/>
      <c r="D11" s="20">
        <f aca="true" t="shared" si="0" ref="D11:N11">SUM(D12:D12)</f>
        <v>1870</v>
      </c>
      <c r="E11" s="20">
        <f t="shared" si="0"/>
        <v>1870</v>
      </c>
      <c r="F11" s="20">
        <f t="shared" si="0"/>
        <v>1870</v>
      </c>
      <c r="G11" s="20">
        <f t="shared" si="0"/>
        <v>1870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>O13+O15</f>
        <v>0</v>
      </c>
      <c r="P11" s="20">
        <f>P13+P15</f>
        <v>0</v>
      </c>
    </row>
    <row r="12" spans="1:16" ht="12.75">
      <c r="A12" s="28">
        <v>600</v>
      </c>
      <c r="B12" s="29">
        <v>60095</v>
      </c>
      <c r="C12" s="23">
        <v>2110</v>
      </c>
      <c r="D12" s="24">
        <v>1870</v>
      </c>
      <c r="E12" s="24">
        <f>SUM(F12)</f>
        <v>1870</v>
      </c>
      <c r="F12" s="24">
        <f>SUM(G12:H12)</f>
        <v>1870</v>
      </c>
      <c r="G12" s="25">
        <v>1870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f>SUM(O12+Q12+R12)</f>
        <v>0</v>
      </c>
      <c r="O12" s="25">
        <v>0</v>
      </c>
      <c r="P12" s="25">
        <v>0</v>
      </c>
    </row>
    <row r="13" spans="1:16" ht="12.75">
      <c r="A13" s="17" t="s">
        <v>49</v>
      </c>
      <c r="B13" s="30"/>
      <c r="C13" s="19"/>
      <c r="D13" s="20">
        <f aca="true" t="shared" si="1" ref="D13:M13">SUM(D14)</f>
        <v>72000</v>
      </c>
      <c r="E13" s="20">
        <f t="shared" si="1"/>
        <v>72000</v>
      </c>
      <c r="F13" s="20">
        <f t="shared" si="1"/>
        <v>72000</v>
      </c>
      <c r="G13" s="20">
        <f t="shared" si="1"/>
        <v>48856</v>
      </c>
      <c r="H13" s="20">
        <f t="shared" si="1"/>
        <v>23144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 t="shared" si="1"/>
        <v>0</v>
      </c>
      <c r="N13" s="20">
        <v>0</v>
      </c>
      <c r="O13" s="20">
        <f>SUM(O14)</f>
        <v>0</v>
      </c>
      <c r="P13" s="20">
        <f>SUM(P14)</f>
        <v>0</v>
      </c>
    </row>
    <row r="14" spans="1:18" ht="12.75">
      <c r="A14" s="28">
        <v>700</v>
      </c>
      <c r="B14" s="29">
        <v>70005</v>
      </c>
      <c r="C14" s="23">
        <v>2110</v>
      </c>
      <c r="D14" s="24">
        <v>72000</v>
      </c>
      <c r="E14" s="24">
        <f>SUM(F14)</f>
        <v>72000</v>
      </c>
      <c r="F14" s="24">
        <f>SUM(G14:H14)</f>
        <v>72000</v>
      </c>
      <c r="G14" s="25">
        <v>48856</v>
      </c>
      <c r="H14" s="25">
        <v>23144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f>SUM(O14+Q14+R14)</f>
        <v>0</v>
      </c>
      <c r="O14" s="25">
        <v>0</v>
      </c>
      <c r="P14" s="25">
        <v>0</v>
      </c>
      <c r="Q14" s="31"/>
      <c r="R14" s="31"/>
    </row>
    <row r="15" spans="1:16" ht="12.75">
      <c r="A15" s="26">
        <v>710</v>
      </c>
      <c r="B15" s="27"/>
      <c r="C15" s="19"/>
      <c r="D15" s="20">
        <f aca="true" t="shared" si="2" ref="D15:P15">SUM(D16:D17)</f>
        <v>685670</v>
      </c>
      <c r="E15" s="20">
        <f t="shared" si="2"/>
        <v>685670</v>
      </c>
      <c r="F15" s="20">
        <f t="shared" si="2"/>
        <v>685670</v>
      </c>
      <c r="G15" s="20">
        <f t="shared" si="2"/>
        <v>457488</v>
      </c>
      <c r="H15" s="20">
        <f t="shared" si="2"/>
        <v>228182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0">
        <f t="shared" si="2"/>
        <v>0</v>
      </c>
      <c r="O15" s="20">
        <f t="shared" si="2"/>
        <v>0</v>
      </c>
      <c r="P15" s="20">
        <f t="shared" si="2"/>
        <v>0</v>
      </c>
    </row>
    <row r="16" spans="1:18" ht="12.75">
      <c r="A16" s="28">
        <v>710</v>
      </c>
      <c r="B16" s="29">
        <v>71012</v>
      </c>
      <c r="C16" s="23">
        <v>2110</v>
      </c>
      <c r="D16" s="24">
        <v>261000</v>
      </c>
      <c r="E16" s="24">
        <f>SUM(N16+F16)</f>
        <v>261000</v>
      </c>
      <c r="F16" s="24">
        <f>SUM(G16:K16)</f>
        <v>261000</v>
      </c>
      <c r="G16" s="25">
        <v>100000</v>
      </c>
      <c r="H16" s="25">
        <v>161000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f>SUM(O16+Q16+R16)</f>
        <v>0</v>
      </c>
      <c r="O16" s="25">
        <v>0</v>
      </c>
      <c r="P16" s="25">
        <v>0</v>
      </c>
      <c r="Q16" s="31"/>
      <c r="R16" s="31"/>
    </row>
    <row r="17" spans="1:16" ht="12.75">
      <c r="A17" s="28">
        <v>710</v>
      </c>
      <c r="B17" s="29">
        <v>71015</v>
      </c>
      <c r="C17" s="23">
        <v>2110</v>
      </c>
      <c r="D17" s="24">
        <v>424670</v>
      </c>
      <c r="E17" s="24">
        <f>SUM(F17)</f>
        <v>424670</v>
      </c>
      <c r="F17" s="24">
        <f>SUM(G17:H17)</f>
        <v>424670</v>
      </c>
      <c r="G17" s="25">
        <v>357488</v>
      </c>
      <c r="H17" s="25">
        <v>67182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f>SUM(O17+Q17+R17)</f>
        <v>0</v>
      </c>
      <c r="O17" s="25">
        <v>0</v>
      </c>
      <c r="P17" s="25">
        <v>0</v>
      </c>
    </row>
    <row r="18" spans="1:16" ht="12.75">
      <c r="A18" s="26">
        <v>750</v>
      </c>
      <c r="B18" s="27"/>
      <c r="C18" s="19"/>
      <c r="D18" s="20">
        <f aca="true" t="shared" si="3" ref="D18:P18">SUM(D19:D19)</f>
        <v>25200</v>
      </c>
      <c r="E18" s="20">
        <f t="shared" si="3"/>
        <v>25200</v>
      </c>
      <c r="F18" s="20">
        <f t="shared" si="3"/>
        <v>25200</v>
      </c>
      <c r="G18" s="20">
        <f t="shared" si="3"/>
        <v>16422.34</v>
      </c>
      <c r="H18" s="20">
        <f t="shared" si="3"/>
        <v>8777.66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  <c r="M18" s="20">
        <f t="shared" si="3"/>
        <v>0</v>
      </c>
      <c r="N18" s="20">
        <f t="shared" si="3"/>
        <v>0</v>
      </c>
      <c r="O18" s="20">
        <f t="shared" si="3"/>
        <v>0</v>
      </c>
      <c r="P18" s="20">
        <f t="shared" si="3"/>
        <v>0</v>
      </c>
    </row>
    <row r="19" spans="1:16" ht="12.75">
      <c r="A19" s="28">
        <v>750</v>
      </c>
      <c r="B19" s="29">
        <v>75045</v>
      </c>
      <c r="C19" s="23">
        <v>2110</v>
      </c>
      <c r="D19" s="24">
        <v>25200</v>
      </c>
      <c r="E19" s="24">
        <f>SUM(F19)</f>
        <v>25200</v>
      </c>
      <c r="F19" s="24">
        <f>SUM(G19:H19)</f>
        <v>25200</v>
      </c>
      <c r="G19" s="25">
        <v>16422.34</v>
      </c>
      <c r="H19" s="25">
        <v>8777.66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f>SUM(O19+Q19+R19)</f>
        <v>0</v>
      </c>
      <c r="O19" s="25">
        <v>0</v>
      </c>
      <c r="P19" s="25">
        <v>0</v>
      </c>
    </row>
    <row r="20" spans="1:16" s="14" customFormat="1" ht="14.25" customHeight="1">
      <c r="A20" s="26">
        <v>754</v>
      </c>
      <c r="B20" s="27"/>
      <c r="C20" s="19"/>
      <c r="D20" s="20">
        <f>SUM(D21:D21)</f>
        <v>5411941</v>
      </c>
      <c r="E20" s="20">
        <f>E21</f>
        <v>5411941</v>
      </c>
      <c r="F20" s="20">
        <f aca="true" t="shared" si="4" ref="F20:K20">SUM(F21)</f>
        <v>5411941</v>
      </c>
      <c r="G20" s="20">
        <f t="shared" si="4"/>
        <v>4904541</v>
      </c>
      <c r="H20" s="20">
        <f t="shared" si="4"/>
        <v>319100</v>
      </c>
      <c r="I20" s="20">
        <f t="shared" si="4"/>
        <v>0</v>
      </c>
      <c r="J20" s="20">
        <f t="shared" si="4"/>
        <v>188300</v>
      </c>
      <c r="K20" s="20">
        <f t="shared" si="4"/>
        <v>0</v>
      </c>
      <c r="L20" s="20">
        <f>SUM(L21:L21)</f>
        <v>0</v>
      </c>
      <c r="M20" s="20">
        <f>SUM(M21:M21)</f>
        <v>0</v>
      </c>
      <c r="N20" s="20">
        <f>SUM(N21)</f>
        <v>0</v>
      </c>
      <c r="O20" s="20">
        <f>SUM(O21)</f>
        <v>0</v>
      </c>
      <c r="P20" s="20">
        <f>SUM(P21)</f>
        <v>0</v>
      </c>
    </row>
    <row r="21" spans="1:16" ht="12.75" customHeight="1">
      <c r="A21" s="28">
        <v>754</v>
      </c>
      <c r="B21" s="29">
        <v>75411</v>
      </c>
      <c r="C21" s="23">
        <v>2110</v>
      </c>
      <c r="D21" s="24">
        <v>5411941</v>
      </c>
      <c r="E21" s="24">
        <f>SUM(F21)</f>
        <v>5411941</v>
      </c>
      <c r="F21" s="24">
        <f>SUM(G21:J21)</f>
        <v>5411941</v>
      </c>
      <c r="G21" s="25">
        <v>4904541</v>
      </c>
      <c r="H21" s="25">
        <v>319100</v>
      </c>
      <c r="I21" s="25">
        <v>0</v>
      </c>
      <c r="J21" s="25">
        <v>188300</v>
      </c>
      <c r="K21" s="25">
        <v>0</v>
      </c>
      <c r="L21" s="25">
        <v>0</v>
      </c>
      <c r="M21" s="25">
        <v>0</v>
      </c>
      <c r="N21" s="25">
        <f>SUM(O21+Q21+R21)</f>
        <v>0</v>
      </c>
      <c r="O21" s="25">
        <v>0</v>
      </c>
      <c r="P21" s="25">
        <v>0</v>
      </c>
    </row>
    <row r="22" spans="1:16" ht="12.75" customHeight="1">
      <c r="A22" s="26">
        <v>755</v>
      </c>
      <c r="B22" s="27"/>
      <c r="C22" s="19"/>
      <c r="D22" s="20">
        <f>SUM(D23:D23)</f>
        <v>132000</v>
      </c>
      <c r="E22" s="20">
        <f>E23</f>
        <v>132000</v>
      </c>
      <c r="F22" s="20">
        <f aca="true" t="shared" si="5" ref="F22:K22">SUM(F23)</f>
        <v>132000</v>
      </c>
      <c r="G22" s="20">
        <f t="shared" si="5"/>
        <v>30030</v>
      </c>
      <c r="H22" s="20">
        <f t="shared" si="5"/>
        <v>37950</v>
      </c>
      <c r="I22" s="20">
        <f t="shared" si="5"/>
        <v>64020</v>
      </c>
      <c r="J22" s="20">
        <f t="shared" si="5"/>
        <v>0</v>
      </c>
      <c r="K22" s="20">
        <f t="shared" si="5"/>
        <v>0</v>
      </c>
      <c r="L22" s="20">
        <f>SUM(L23:L23)</f>
        <v>0</v>
      </c>
      <c r="M22" s="20">
        <f>SUM(M23:M23)</f>
        <v>0</v>
      </c>
      <c r="N22" s="20">
        <f>SUM(N23)</f>
        <v>0</v>
      </c>
      <c r="O22" s="20">
        <f>SUM(O23)</f>
        <v>0</v>
      </c>
      <c r="P22" s="20">
        <f>SUM(P23)</f>
        <v>0</v>
      </c>
    </row>
    <row r="23" spans="1:16" ht="17.25" customHeight="1">
      <c r="A23" s="28">
        <v>755</v>
      </c>
      <c r="B23" s="29">
        <v>75515</v>
      </c>
      <c r="C23" s="23">
        <v>2110</v>
      </c>
      <c r="D23" s="24">
        <v>132000</v>
      </c>
      <c r="E23" s="24">
        <f>SUM(F23)</f>
        <v>132000</v>
      </c>
      <c r="F23" s="24">
        <f>SUM(G23:J23)</f>
        <v>132000</v>
      </c>
      <c r="G23" s="25">
        <v>30030</v>
      </c>
      <c r="H23" s="25">
        <v>37950</v>
      </c>
      <c r="I23" s="25">
        <v>64020</v>
      </c>
      <c r="J23" s="25">
        <v>0</v>
      </c>
      <c r="K23" s="25">
        <v>0</v>
      </c>
      <c r="L23" s="25">
        <v>0</v>
      </c>
      <c r="M23" s="25">
        <v>0</v>
      </c>
      <c r="N23" s="25">
        <f>SUM(O23+Q23+R23)</f>
        <v>0</v>
      </c>
      <c r="O23" s="25">
        <v>0</v>
      </c>
      <c r="P23" s="25">
        <v>0</v>
      </c>
    </row>
    <row r="24" spans="1:16" ht="17.25" customHeight="1">
      <c r="A24" s="26">
        <v>801</v>
      </c>
      <c r="B24" s="27"/>
      <c r="C24" s="19"/>
      <c r="D24" s="20">
        <f>SUM(D25:D25)</f>
        <v>23000</v>
      </c>
      <c r="E24" s="20">
        <f>E25</f>
        <v>23000</v>
      </c>
      <c r="F24" s="20">
        <f aca="true" t="shared" si="6" ref="F24:K24">SUM(F25)</f>
        <v>23000</v>
      </c>
      <c r="G24" s="20">
        <f t="shared" si="6"/>
        <v>0</v>
      </c>
      <c r="H24" s="20">
        <f t="shared" si="6"/>
        <v>23000</v>
      </c>
      <c r="I24" s="20">
        <f t="shared" si="6"/>
        <v>0</v>
      </c>
      <c r="J24" s="20">
        <f t="shared" si="6"/>
        <v>0</v>
      </c>
      <c r="K24" s="20">
        <f t="shared" si="6"/>
        <v>0</v>
      </c>
      <c r="L24" s="20">
        <f>SUM(L25:L25)</f>
        <v>0</v>
      </c>
      <c r="M24" s="20">
        <f>SUM(M25:M25)</f>
        <v>0</v>
      </c>
      <c r="N24" s="20">
        <f>SUM(N25)</f>
        <v>0</v>
      </c>
      <c r="O24" s="20">
        <f>SUM(O25)</f>
        <v>0</v>
      </c>
      <c r="P24" s="20">
        <f>SUM(P25)</f>
        <v>0</v>
      </c>
    </row>
    <row r="25" spans="1:16" ht="17.25" customHeight="1">
      <c r="A25" s="28">
        <v>801</v>
      </c>
      <c r="B25" s="29">
        <v>80153</v>
      </c>
      <c r="C25" s="23">
        <v>2110</v>
      </c>
      <c r="D25" s="24">
        <v>23000</v>
      </c>
      <c r="E25" s="24">
        <f>SUM(F25)</f>
        <v>23000</v>
      </c>
      <c r="F25" s="24">
        <f>SUM(G25:J25)</f>
        <v>23000</v>
      </c>
      <c r="G25" s="25">
        <v>0</v>
      </c>
      <c r="H25" s="25">
        <v>23000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f>SUM(O25+Q25+R25)</f>
        <v>0</v>
      </c>
      <c r="O25" s="25">
        <v>0</v>
      </c>
      <c r="P25" s="25">
        <v>0</v>
      </c>
    </row>
    <row r="26" spans="1:16" ht="12.75">
      <c r="A26" s="26">
        <v>851</v>
      </c>
      <c r="B26" s="32"/>
      <c r="C26" s="19"/>
      <c r="D26" s="33">
        <f>D27</f>
        <v>2397521</v>
      </c>
      <c r="E26" s="33">
        <f aca="true" t="shared" si="7" ref="E26:P26">SUM(E27)</f>
        <v>2397521</v>
      </c>
      <c r="F26" s="33">
        <f t="shared" si="7"/>
        <v>2397521</v>
      </c>
      <c r="G26" s="33">
        <f t="shared" si="7"/>
        <v>0</v>
      </c>
      <c r="H26" s="33">
        <f t="shared" si="7"/>
        <v>2397521</v>
      </c>
      <c r="I26" s="33">
        <f t="shared" si="7"/>
        <v>0</v>
      </c>
      <c r="J26" s="33">
        <f t="shared" si="7"/>
        <v>0</v>
      </c>
      <c r="K26" s="33">
        <f t="shared" si="7"/>
        <v>0</v>
      </c>
      <c r="L26" s="33">
        <f t="shared" si="7"/>
        <v>0</v>
      </c>
      <c r="M26" s="33">
        <f t="shared" si="7"/>
        <v>0</v>
      </c>
      <c r="N26" s="33">
        <f t="shared" si="7"/>
        <v>0</v>
      </c>
      <c r="O26" s="33">
        <f t="shared" si="7"/>
        <v>0</v>
      </c>
      <c r="P26" s="33">
        <f t="shared" si="7"/>
        <v>0</v>
      </c>
    </row>
    <row r="27" spans="1:17" ht="12.75">
      <c r="A27" s="28">
        <v>851</v>
      </c>
      <c r="B27" s="29">
        <v>85156</v>
      </c>
      <c r="C27" s="23">
        <v>2110</v>
      </c>
      <c r="D27" s="25">
        <v>2397521</v>
      </c>
      <c r="E27" s="24">
        <f>SUM(H27)</f>
        <v>2397521</v>
      </c>
      <c r="F27" s="24">
        <f>SUM(H27)</f>
        <v>2397521</v>
      </c>
      <c r="G27" s="25">
        <v>0</v>
      </c>
      <c r="H27" s="25">
        <v>2397521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f>SUM(O27+Q27+R27)</f>
        <v>0</v>
      </c>
      <c r="O27" s="25">
        <v>0</v>
      </c>
      <c r="P27" s="25">
        <v>0</v>
      </c>
      <c r="Q27" s="31"/>
    </row>
    <row r="28" spans="1:17" ht="12.75">
      <c r="A28" s="26">
        <v>852</v>
      </c>
      <c r="B28" s="32"/>
      <c r="C28" s="19"/>
      <c r="D28" s="33">
        <f aca="true" t="shared" si="8" ref="D28:P28">SUM(D29:D30)</f>
        <v>1169400</v>
      </c>
      <c r="E28" s="33">
        <f t="shared" si="8"/>
        <v>1169400</v>
      </c>
      <c r="F28" s="33">
        <f t="shared" si="8"/>
        <v>1169400</v>
      </c>
      <c r="G28" s="33">
        <f t="shared" si="8"/>
        <v>664499</v>
      </c>
      <c r="H28" s="33">
        <f t="shared" si="8"/>
        <v>504601</v>
      </c>
      <c r="I28" s="33">
        <f t="shared" si="8"/>
        <v>0</v>
      </c>
      <c r="J28" s="33">
        <f t="shared" si="8"/>
        <v>300</v>
      </c>
      <c r="K28" s="33">
        <f t="shared" si="8"/>
        <v>0</v>
      </c>
      <c r="L28" s="33">
        <f t="shared" si="8"/>
        <v>0</v>
      </c>
      <c r="M28" s="33">
        <f t="shared" si="8"/>
        <v>0</v>
      </c>
      <c r="N28" s="33">
        <f t="shared" si="8"/>
        <v>0</v>
      </c>
      <c r="O28" s="33">
        <f t="shared" si="8"/>
        <v>0</v>
      </c>
      <c r="P28" s="33">
        <f t="shared" si="8"/>
        <v>0</v>
      </c>
      <c r="Q28" s="31"/>
    </row>
    <row r="29" spans="1:17" ht="12.75">
      <c r="A29" s="28">
        <v>852</v>
      </c>
      <c r="B29" s="29">
        <v>85203</v>
      </c>
      <c r="C29" s="23">
        <v>2110</v>
      </c>
      <c r="D29" s="25">
        <v>1164000</v>
      </c>
      <c r="E29" s="24">
        <f>SUM(F29)</f>
        <v>1164000</v>
      </c>
      <c r="F29" s="24">
        <f>SUM(G29:J29)</f>
        <v>1164000</v>
      </c>
      <c r="G29" s="25">
        <v>659499</v>
      </c>
      <c r="H29" s="25">
        <v>504201</v>
      </c>
      <c r="I29" s="25">
        <v>0</v>
      </c>
      <c r="J29" s="25">
        <v>300</v>
      </c>
      <c r="K29" s="25">
        <v>0</v>
      </c>
      <c r="L29" s="25">
        <v>0</v>
      </c>
      <c r="M29" s="25">
        <v>0</v>
      </c>
      <c r="N29" s="25">
        <f>SUM(O29+Q29+R29)</f>
        <v>0</v>
      </c>
      <c r="O29" s="25">
        <v>0</v>
      </c>
      <c r="P29" s="25">
        <v>0</v>
      </c>
      <c r="Q29" s="31"/>
    </row>
    <row r="30" spans="1:17" ht="12.75">
      <c r="A30" s="28">
        <v>852</v>
      </c>
      <c r="B30" s="29">
        <v>85205</v>
      </c>
      <c r="C30" s="23">
        <v>2110</v>
      </c>
      <c r="D30" s="25">
        <v>5400</v>
      </c>
      <c r="E30" s="24">
        <f>SUM(F30)</f>
        <v>5400</v>
      </c>
      <c r="F30" s="24">
        <f>SUM(G30:J30)</f>
        <v>5400</v>
      </c>
      <c r="G30" s="25">
        <v>5000</v>
      </c>
      <c r="H30" s="25">
        <v>400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f>SUM(O30+Q30+R30)</f>
        <v>0</v>
      </c>
      <c r="O30" s="25">
        <v>0</v>
      </c>
      <c r="P30" s="25">
        <v>0</v>
      </c>
      <c r="Q30" s="31"/>
    </row>
    <row r="31" spans="1:16" ht="12.75">
      <c r="A31" s="26">
        <v>853</v>
      </c>
      <c r="B31" s="32"/>
      <c r="C31" s="19"/>
      <c r="D31" s="33">
        <f>SUM(D32)</f>
        <v>716988.5</v>
      </c>
      <c r="E31" s="33">
        <f>E32</f>
        <v>716988.5</v>
      </c>
      <c r="F31" s="33">
        <f>F32</f>
        <v>716988.5</v>
      </c>
      <c r="G31" s="33">
        <f>G32</f>
        <v>572400</v>
      </c>
      <c r="H31" s="33">
        <f>H32</f>
        <v>143588.5</v>
      </c>
      <c r="I31" s="33">
        <f aca="true" t="shared" si="9" ref="I31:P31">SUM(I32)</f>
        <v>0</v>
      </c>
      <c r="J31" s="33">
        <f t="shared" si="9"/>
        <v>1000</v>
      </c>
      <c r="K31" s="33">
        <f t="shared" si="9"/>
        <v>0</v>
      </c>
      <c r="L31" s="33">
        <f t="shared" si="9"/>
        <v>0</v>
      </c>
      <c r="M31" s="33">
        <f t="shared" si="9"/>
        <v>0</v>
      </c>
      <c r="N31" s="33">
        <f t="shared" si="9"/>
        <v>0</v>
      </c>
      <c r="O31" s="33">
        <f t="shared" si="9"/>
        <v>0</v>
      </c>
      <c r="P31" s="33">
        <f t="shared" si="9"/>
        <v>0</v>
      </c>
    </row>
    <row r="32" spans="1:16" ht="12.75">
      <c r="A32" s="28">
        <v>853</v>
      </c>
      <c r="B32" s="29">
        <v>85321</v>
      </c>
      <c r="C32" s="23">
        <v>2110</v>
      </c>
      <c r="D32" s="25">
        <v>716988.5</v>
      </c>
      <c r="E32" s="24">
        <f>SUM(H32+G32+E40+J32)</f>
        <v>716988.5</v>
      </c>
      <c r="F32" s="25">
        <f>SUM(G32:K32)</f>
        <v>716988.5</v>
      </c>
      <c r="G32" s="25">
        <v>572400</v>
      </c>
      <c r="H32" s="25">
        <v>143588.5</v>
      </c>
      <c r="I32" s="25">
        <v>0</v>
      </c>
      <c r="J32" s="25">
        <v>1000</v>
      </c>
      <c r="K32" s="25">
        <v>0</v>
      </c>
      <c r="L32" s="25">
        <v>0</v>
      </c>
      <c r="M32" s="25">
        <f>SUM(N32+P32+Q32)</f>
        <v>0</v>
      </c>
      <c r="N32" s="25">
        <v>0</v>
      </c>
      <c r="O32" s="25">
        <v>0</v>
      </c>
      <c r="P32" s="25">
        <v>0</v>
      </c>
    </row>
    <row r="33" spans="1:16" ht="12.75">
      <c r="A33" s="26">
        <v>855</v>
      </c>
      <c r="B33" s="32"/>
      <c r="C33" s="19"/>
      <c r="D33" s="33">
        <f aca="true" t="shared" si="10" ref="D33:P33">SUM(D34:D35)</f>
        <v>220798</v>
      </c>
      <c r="E33" s="33">
        <f t="shared" si="10"/>
        <v>220798</v>
      </c>
      <c r="F33" s="33">
        <f t="shared" si="10"/>
        <v>220798</v>
      </c>
      <c r="G33" s="33">
        <f t="shared" si="10"/>
        <v>2170</v>
      </c>
      <c r="H33" s="33">
        <f t="shared" si="10"/>
        <v>37</v>
      </c>
      <c r="I33" s="33">
        <f t="shared" si="10"/>
        <v>0</v>
      </c>
      <c r="J33" s="33">
        <f t="shared" si="10"/>
        <v>218591</v>
      </c>
      <c r="K33" s="33">
        <f t="shared" si="10"/>
        <v>0</v>
      </c>
      <c r="L33" s="33">
        <f t="shared" si="10"/>
        <v>0</v>
      </c>
      <c r="M33" s="33">
        <f t="shared" si="10"/>
        <v>0</v>
      </c>
      <c r="N33" s="33">
        <f t="shared" si="10"/>
        <v>0</v>
      </c>
      <c r="O33" s="33">
        <f t="shared" si="10"/>
        <v>0</v>
      </c>
      <c r="P33" s="33">
        <f t="shared" si="10"/>
        <v>0</v>
      </c>
    </row>
    <row r="34" spans="1:16" ht="12.75">
      <c r="A34" s="28">
        <v>855</v>
      </c>
      <c r="B34" s="29">
        <v>85508</v>
      </c>
      <c r="C34" s="23">
        <v>2160</v>
      </c>
      <c r="D34" s="25">
        <v>83727</v>
      </c>
      <c r="E34" s="24">
        <f>SUM(H34+G34+J34)</f>
        <v>83727</v>
      </c>
      <c r="F34" s="25">
        <f>SUM(G34:K34)</f>
        <v>83727</v>
      </c>
      <c r="G34" s="25">
        <v>800</v>
      </c>
      <c r="H34" s="25">
        <v>37</v>
      </c>
      <c r="I34" s="25">
        <v>0</v>
      </c>
      <c r="J34" s="25">
        <v>82890</v>
      </c>
      <c r="K34" s="25">
        <v>0</v>
      </c>
      <c r="L34" s="25">
        <v>0</v>
      </c>
      <c r="M34" s="25">
        <f>SUM(N34+P34+Q34)</f>
        <v>0</v>
      </c>
      <c r="N34" s="25">
        <v>0</v>
      </c>
      <c r="O34" s="25">
        <v>0</v>
      </c>
      <c r="P34" s="25">
        <v>0</v>
      </c>
    </row>
    <row r="35" spans="1:16" ht="12.75">
      <c r="A35" s="28">
        <v>855</v>
      </c>
      <c r="B35" s="29">
        <v>85510</v>
      </c>
      <c r="C35" s="23">
        <v>2160</v>
      </c>
      <c r="D35" s="25">
        <v>137071</v>
      </c>
      <c r="E35" s="24">
        <f>SUM(H35+G35+J35)</f>
        <v>137071</v>
      </c>
      <c r="F35" s="25">
        <f>SUM(G35:K35)</f>
        <v>137071</v>
      </c>
      <c r="G35" s="25">
        <v>1370</v>
      </c>
      <c r="H35" s="25">
        <v>0</v>
      </c>
      <c r="I35" s="25">
        <v>0</v>
      </c>
      <c r="J35" s="25">
        <v>135701</v>
      </c>
      <c r="K35" s="25">
        <v>0</v>
      </c>
      <c r="L35" s="25">
        <v>0</v>
      </c>
      <c r="M35" s="25">
        <f>SUM(N35+P35+Q35)</f>
        <v>0</v>
      </c>
      <c r="N35" s="25">
        <v>0</v>
      </c>
      <c r="O35" s="25">
        <v>0</v>
      </c>
      <c r="P35" s="25">
        <v>0</v>
      </c>
    </row>
    <row r="36" spans="1:16" ht="15">
      <c r="A36" s="102" t="s">
        <v>48</v>
      </c>
      <c r="B36" s="102"/>
      <c r="C36" s="102"/>
      <c r="D36" s="34">
        <f>SUM(D9+D11+D13+D15+D18+D20+D22+D24+D26+D28+D31+D33)</f>
        <v>10861388.5</v>
      </c>
      <c r="E36" s="34">
        <f aca="true" t="shared" si="11" ref="E36:P36">SUM(E9+E11+E13+E15+E18+E20+E22+E24+E26+E28+E31+E33)</f>
        <v>10861388.5</v>
      </c>
      <c r="F36" s="34">
        <f t="shared" si="11"/>
        <v>10861388.5</v>
      </c>
      <c r="G36" s="34">
        <f t="shared" si="11"/>
        <v>6698276.34</v>
      </c>
      <c r="H36" s="34">
        <f t="shared" si="11"/>
        <v>3690901.16</v>
      </c>
      <c r="I36" s="34">
        <f t="shared" si="11"/>
        <v>64020</v>
      </c>
      <c r="J36" s="34">
        <f t="shared" si="11"/>
        <v>408191</v>
      </c>
      <c r="K36" s="34">
        <f t="shared" si="11"/>
        <v>0</v>
      </c>
      <c r="L36" s="34">
        <f t="shared" si="11"/>
        <v>0</v>
      </c>
      <c r="M36" s="34">
        <f t="shared" si="11"/>
        <v>0</v>
      </c>
      <c r="N36" s="34">
        <f t="shared" si="11"/>
        <v>0</v>
      </c>
      <c r="O36" s="34">
        <f t="shared" si="11"/>
        <v>0</v>
      </c>
      <c r="P36" s="34">
        <f t="shared" si="11"/>
        <v>0</v>
      </c>
    </row>
    <row r="37" ht="12.75">
      <c r="E37" s="14"/>
    </row>
    <row r="39" spans="7:8" ht="12.75">
      <c r="G39" s="35"/>
      <c r="H39" s="35"/>
    </row>
    <row r="40" spans="1:16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7"/>
      <c r="L40" s="37"/>
      <c r="M40" s="37"/>
      <c r="N40" s="37"/>
      <c r="O40" s="37"/>
      <c r="P40" s="37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35"/>
    </row>
  </sheetData>
  <sheetProtection/>
  <mergeCells count="19">
    <mergeCell ref="A36:C36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Zarządu Powiatu w Opatowie Nr 186.72.2022 
z dnia 10 sierpnia 2022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"/>
  <sheetViews>
    <sheetView view="pageLayout" workbookViewId="0" topLeftCell="A1">
      <selection activeCell="L16" sqref="L16"/>
    </sheetView>
  </sheetViews>
  <sheetFormatPr defaultColWidth="9.33203125" defaultRowHeight="12.75"/>
  <cols>
    <col min="1" max="1" width="6.16015625" style="42" customWidth="1"/>
    <col min="2" max="2" width="9" style="42" customWidth="1"/>
    <col min="3" max="3" width="7.16015625" style="42" customWidth="1"/>
    <col min="4" max="4" width="12.16015625" style="42" customWidth="1"/>
    <col min="5" max="5" width="11.83203125" style="42" customWidth="1"/>
    <col min="6" max="6" width="11.66015625" style="42" customWidth="1"/>
    <col min="7" max="7" width="14.33203125" style="42" customWidth="1"/>
    <col min="8" max="8" width="12.66015625" style="42" customWidth="1"/>
    <col min="9" max="9" width="8.33203125" style="42" customWidth="1"/>
    <col min="10" max="10" width="12" style="42" customWidth="1"/>
    <col min="11" max="11" width="9.83203125" style="42" customWidth="1"/>
    <col min="12" max="12" width="11.16015625" style="41" customWidth="1"/>
    <col min="13" max="13" width="10.83203125" style="41" customWidth="1"/>
    <col min="14" max="14" width="10.33203125" style="41" customWidth="1"/>
    <col min="15" max="15" width="9.33203125" style="41" customWidth="1"/>
    <col min="16" max="16" width="11.83203125" style="41" customWidth="1"/>
    <col min="17" max="16384" width="9.33203125" style="41" customWidth="1"/>
  </cols>
  <sheetData>
    <row r="1" spans="1:16" ht="39.75" customHeight="1">
      <c r="A1" s="108" t="s">
        <v>91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2.75">
      <c r="A2" s="57"/>
      <c r="B2" s="57"/>
      <c r="C2" s="57"/>
      <c r="D2" s="57"/>
      <c r="E2" s="57"/>
      <c r="F2" s="57"/>
      <c r="G2" s="57"/>
      <c r="H2" s="57"/>
      <c r="I2" s="58"/>
      <c r="J2" s="58"/>
      <c r="K2" s="58"/>
      <c r="L2" s="59"/>
      <c r="M2" s="59"/>
      <c r="N2" s="59"/>
      <c r="O2" s="59"/>
      <c r="P2" s="59"/>
    </row>
    <row r="3" spans="1:16" ht="12.75">
      <c r="A3" s="57"/>
      <c r="B3" s="57"/>
      <c r="C3" s="57"/>
      <c r="D3" s="57"/>
      <c r="E3" s="57"/>
      <c r="F3" s="57"/>
      <c r="G3" s="58"/>
      <c r="H3" s="58"/>
      <c r="I3" s="58"/>
      <c r="J3" s="58"/>
      <c r="K3" s="58"/>
      <c r="L3" s="59"/>
      <c r="M3" s="59"/>
      <c r="N3" s="59"/>
      <c r="O3" s="59"/>
      <c r="P3" s="60" t="s">
        <v>60</v>
      </c>
    </row>
    <row r="4" spans="1:16" ht="12.75">
      <c r="A4" s="109" t="s">
        <v>0</v>
      </c>
      <c r="B4" s="109" t="s">
        <v>1</v>
      </c>
      <c r="C4" s="109" t="s">
        <v>47</v>
      </c>
      <c r="D4" s="109" t="s">
        <v>59</v>
      </c>
      <c r="E4" s="109" t="s">
        <v>63</v>
      </c>
      <c r="F4" s="111" t="s">
        <v>4</v>
      </c>
      <c r="G4" s="121"/>
      <c r="H4" s="121"/>
      <c r="I4" s="121"/>
      <c r="J4" s="121"/>
      <c r="K4" s="121"/>
      <c r="L4" s="121"/>
      <c r="M4" s="121"/>
      <c r="N4" s="121"/>
      <c r="O4" s="121"/>
      <c r="P4" s="120"/>
    </row>
    <row r="5" spans="1:16" ht="12.75">
      <c r="A5" s="113"/>
      <c r="B5" s="113"/>
      <c r="C5" s="113"/>
      <c r="D5" s="113"/>
      <c r="E5" s="113"/>
      <c r="F5" s="109" t="s">
        <v>29</v>
      </c>
      <c r="G5" s="112" t="s">
        <v>4</v>
      </c>
      <c r="H5" s="112"/>
      <c r="I5" s="112"/>
      <c r="J5" s="112"/>
      <c r="K5" s="112"/>
      <c r="L5" s="109" t="s">
        <v>58</v>
      </c>
      <c r="M5" s="114" t="s">
        <v>4</v>
      </c>
      <c r="N5" s="115"/>
      <c r="O5" s="115"/>
      <c r="P5" s="116"/>
    </row>
    <row r="6" spans="1:16" ht="23.25" customHeight="1">
      <c r="A6" s="113"/>
      <c r="B6" s="113"/>
      <c r="C6" s="113"/>
      <c r="D6" s="113"/>
      <c r="E6" s="113"/>
      <c r="F6" s="113"/>
      <c r="G6" s="111" t="s">
        <v>57</v>
      </c>
      <c r="H6" s="120"/>
      <c r="I6" s="109" t="s">
        <v>56</v>
      </c>
      <c r="J6" s="109" t="s">
        <v>55</v>
      </c>
      <c r="K6" s="109" t="s">
        <v>54</v>
      </c>
      <c r="L6" s="113"/>
      <c r="M6" s="111" t="s">
        <v>6</v>
      </c>
      <c r="N6" s="55" t="s">
        <v>7</v>
      </c>
      <c r="O6" s="112" t="s">
        <v>33</v>
      </c>
      <c r="P6" s="112" t="s">
        <v>53</v>
      </c>
    </row>
    <row r="7" spans="1:16" ht="112.5">
      <c r="A7" s="110"/>
      <c r="B7" s="110"/>
      <c r="C7" s="110"/>
      <c r="D7" s="110"/>
      <c r="E7" s="110"/>
      <c r="F7" s="110"/>
      <c r="G7" s="56" t="s">
        <v>11</v>
      </c>
      <c r="H7" s="56" t="s">
        <v>52</v>
      </c>
      <c r="I7" s="110"/>
      <c r="J7" s="110"/>
      <c r="K7" s="110"/>
      <c r="L7" s="110"/>
      <c r="M7" s="112"/>
      <c r="N7" s="32" t="s">
        <v>10</v>
      </c>
      <c r="O7" s="112"/>
      <c r="P7" s="112"/>
    </row>
    <row r="8" spans="1:16" ht="9" customHeigh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61">
        <v>15</v>
      </c>
      <c r="P8" s="61">
        <v>16</v>
      </c>
    </row>
    <row r="9" spans="1:16" ht="23.25" customHeight="1">
      <c r="A9" s="29">
        <v>750</v>
      </c>
      <c r="B9" s="29">
        <v>75045</v>
      </c>
      <c r="C9" s="23">
        <v>2120</v>
      </c>
      <c r="D9" s="62">
        <v>17614</v>
      </c>
      <c r="E9" s="62">
        <f>SUM(F9)</f>
        <v>17614</v>
      </c>
      <c r="F9" s="62">
        <f>SUM(G9:J9)</f>
        <v>17614</v>
      </c>
      <c r="G9" s="63">
        <v>0</v>
      </c>
      <c r="H9" s="64">
        <v>14314</v>
      </c>
      <c r="I9" s="64">
        <v>0</v>
      </c>
      <c r="J9" s="64">
        <v>3300</v>
      </c>
      <c r="K9" s="64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</row>
    <row r="10" spans="1:16" ht="19.5" customHeight="1">
      <c r="A10" s="29">
        <v>801</v>
      </c>
      <c r="B10" s="29">
        <v>80195</v>
      </c>
      <c r="C10" s="23">
        <v>2120</v>
      </c>
      <c r="D10" s="62">
        <v>188100</v>
      </c>
      <c r="E10" s="62">
        <f>SUM(F10)</f>
        <v>188100</v>
      </c>
      <c r="F10" s="62">
        <f>SUM(G10:J10)</f>
        <v>188100</v>
      </c>
      <c r="G10" s="63">
        <v>120240</v>
      </c>
      <c r="H10" s="64">
        <v>67860</v>
      </c>
      <c r="I10" s="64">
        <v>0</v>
      </c>
      <c r="J10" s="64">
        <v>0</v>
      </c>
      <c r="K10" s="64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</row>
    <row r="11" spans="1:16" s="43" customFormat="1" ht="24.75" customHeight="1">
      <c r="A11" s="117" t="s">
        <v>48</v>
      </c>
      <c r="B11" s="118"/>
      <c r="C11" s="119"/>
      <c r="D11" s="66">
        <f aca="true" t="shared" si="0" ref="D11:P11">SUM(D9:D10)</f>
        <v>205714</v>
      </c>
      <c r="E11" s="66">
        <f t="shared" si="0"/>
        <v>205714</v>
      </c>
      <c r="F11" s="66">
        <f t="shared" si="0"/>
        <v>205714</v>
      </c>
      <c r="G11" s="66">
        <f t="shared" si="0"/>
        <v>120240</v>
      </c>
      <c r="H11" s="66">
        <f t="shared" si="0"/>
        <v>82174</v>
      </c>
      <c r="I11" s="66">
        <f t="shared" si="0"/>
        <v>0</v>
      </c>
      <c r="J11" s="66">
        <f t="shared" si="0"/>
        <v>3300</v>
      </c>
      <c r="K11" s="66">
        <f t="shared" si="0"/>
        <v>0</v>
      </c>
      <c r="L11" s="66">
        <f t="shared" si="0"/>
        <v>0</v>
      </c>
      <c r="M11" s="66">
        <f t="shared" si="0"/>
        <v>0</v>
      </c>
      <c r="N11" s="66">
        <f t="shared" si="0"/>
        <v>0</v>
      </c>
      <c r="O11" s="66">
        <f t="shared" si="0"/>
        <v>0</v>
      </c>
      <c r="P11" s="66">
        <f t="shared" si="0"/>
        <v>0</v>
      </c>
    </row>
  </sheetData>
  <sheetProtection/>
  <mergeCells count="19">
    <mergeCell ref="A11:C11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141732283464567" bottom="0.7874015748031497" header="0.5118110236220472" footer="0.5118110236220472"/>
  <pageSetup orientation="landscape" paperSize="9" r:id="rId1"/>
  <headerFooter alignWithMargins="0">
    <oddHeader>&amp;RZałącznik nr &amp;A
do uchwały Zarządu Powiatu w Opatowie nr 186.72.2022 
z dnia 10 sierpnia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2022-08-01T10:37:46Z</cp:lastPrinted>
  <dcterms:modified xsi:type="dcterms:W3CDTF">2022-09-20T08:05:09Z</dcterms:modified>
  <cp:category/>
  <cp:version/>
  <cp:contentType/>
  <cp:contentStatus/>
</cp:coreProperties>
</file>