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<sst xmlns="http://schemas.openxmlformats.org/spreadsheetml/2006/main" count="1131" uniqueCount="459">
  <si>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</si>
  <si>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</si>
  <si>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</si>
  <si>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</si>
  <si>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</si>
  <si>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</si>
  <si>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</si>
  <si>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</si>
  <si>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</si>
  <si>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</si>
  <si>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</si>
  <si>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</si>
  <si>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</si>
  <si>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</si>
  <si>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</si>
  <si>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</si>
  <si>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</si>
  <si>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</si>
  <si>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</si>
  <si>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</si>
  <si>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</si>
  <si>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</si>
  <si>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</si>
  <si>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</si>
  <si>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</si>
  <si>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</si>
  <si>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</si>
  <si>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</si>
  <si>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</si>
  <si>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</si>
  <si>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</si>
  <si>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</si>
  <si>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</si>
  <si>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</si>
  <si>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</si>
  <si>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</si>
  <si>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</si>
  <si>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</si>
  <si>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</si>
  <si>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</si>
  <si>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</si>
  <si>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</si>
  <si>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</si>
  <si>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</si>
  <si>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</si>
  <si>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</si>
  <si>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</si>
  <si>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</si>
  <si>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</si>
  <si>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</si>
  <si>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</si>
  <si>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</si>
  <si>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</si>
  <si>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</si>
  <si>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</si>
  <si>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</si>
  <si>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</si>
  <si>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</si>
  <si>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</si>
  <si>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</si>
  <si>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</si>
  <si>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</si>
  <si>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</si>
  <si>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</si>
  <si>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</si>
  <si>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</si>
  <si>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</si>
  <si>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</si>
  <si>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</si>
  <si>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</si>
  <si>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</si>
  <si>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</si>
  <si>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</si>
  <si>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</si>
  <si>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</si>
  <si>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</si>
  <si>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</si>
  <si>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</si>
  <si>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</si>
  <si>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</si>
  <si>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</si>
  <si>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</si>
  <si>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</si>
  <si>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</si>
  <si>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</si>
  <si>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</si>
  <si>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</si>
  <si>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</si>
  <si>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</si>
  <si>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</si>
  <si>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</si>
  <si>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</si>
  <si>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</si>
  <si>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</si>
  <si>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</si>
  <si>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</si>
  <si>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</si>
  <si>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</si>
  <si>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</si>
  <si>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</si>
  <si>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</si>
  <si>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</si>
  <si>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</si>
  <si>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</si>
  <si>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</si>
  <si>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</si>
  <si>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</si>
  <si>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</si>
  <si>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</si>
  <si>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</si>
  <si>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</si>
  <si>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</si>
  <si>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</si>
  <si>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</si>
  <si>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</si>
  <si>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</si>
  <si>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</si>
  <si>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</si>
  <si>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</si>
  <si>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</si>
  <si>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</si>
  <si>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</si>
  <si>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</si>
  <si>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</si>
  <si>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</si>
  <si>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</si>
  <si>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</si>
  <si>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</si>
  <si>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</si>
  <si>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</si>
  <si>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</si>
  <si>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</si>
  <si>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</si>
  <si>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</si>
  <si>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</si>
  <si>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</si>
  <si>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</si>
  <si>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</si>
  <si>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</si>
  <si>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</si>
  <si>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</si>
  <si>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</si>
  <si>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</si>
  <si>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</si>
  <si>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</si>
  <si>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</si>
  <si>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</si>
  <si>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</si>
  <si>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</si>
  <si>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</si>
  <si>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</si>
  <si>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</si>
  <si>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</si>
  <si>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</si>
  <si>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</si>
  <si>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</si>
  <si>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</si>
  <si>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</si>
  <si>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</si>
  <si>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</si>
  <si>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</si>
  <si>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</si>
  <si>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</si>
  <si>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</si>
  <si>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</si>
  <si>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</si>
  <si>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</si>
  <si>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</si>
  <si>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</si>
  <si>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</si>
  <si>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</si>
  <si>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</si>
  <si>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</si>
  <si>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</si>
  <si>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</si>
  <si>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</si>
  <si>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</si>
  <si>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</si>
  <si>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</si>
  <si>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</si>
  <si>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</si>
  <si>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</si>
  <si>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</si>
  <si>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</si>
  <si>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</si>
  <si>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</si>
  <si>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</si>
  <si>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</si>
  <si>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</si>
  <si>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</si>
  <si>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</si>
  <si>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</si>
  <si>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</si>
  <si>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</si>
  <si>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</si>
  <si>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</si>
  <si>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</si>
  <si>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</si>
  <si>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</si>
  <si>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</si>
  <si>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</si>
  <si>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</si>
  <si>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</si>
  <si>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</si>
  <si>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</si>
  <si>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</si>
  <si>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</si>
  <si>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</si>
  <si>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</si>
  <si>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</si>
  <si>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</si>
  <si>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</si>
  <si>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</si>
  <si>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</si>
  <si>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</si>
  <si>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</si>
  <si>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</si>
  <si>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</si>
  <si>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</si>
  <si>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</si>
  <si>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</si>
  <si>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</si>
  <si>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</si>
  <si>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</si>
  <si>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</si>
  <si>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</si>
  <si>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</si>
  <si>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</si>
  <si>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</si>
  <si>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</si>
  <si>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</si>
  <si>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</si>
  <si>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</si>
  <si>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</si>
  <si>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</si>
  <si>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</si>
  <si>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</si>
  <si>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</si>
  <si>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</si>
  <si>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</si>
  <si>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</si>
  <si>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</si>
  <si>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</si>
  <si>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</si>
  <si>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</si>
  <si>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</si>
  <si>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</si>
  <si>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</si>
  <si>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</si>
  <si>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</si>
  <si>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</si>
  <si>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</si>
  <si>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</si>
  <si>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</si>
  <si>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</si>
  <si>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</si>
  <si>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</si>
  <si>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</si>
  <si>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855</t>
  </si>
  <si>
    <t>Rodzina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</si>
  <si>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</si>
  <si>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</si>
  <si>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</si>
  <si>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</si>
  <si>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</si>
  <si>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</si>
  <si>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</si>
  <si>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</si>
  <si>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</si>
  <si>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</si>
  <si>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</si>
  <si>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</si>
  <si>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</si>
  <si>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</si>
  <si>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</si>
  <si>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</si>
  <si>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</si>
  <si>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</si>
  <si>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</si>
  <si>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</si>
  <si>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</si>
  <si>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</si>
  <si>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</si>
  <si>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</si>
  <si>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1 320 296,00</t>
  </si>
  <si>
    <t>Zakup i montaż altany z drewna na potrzeby wypoczynku niepełnosprawnych mieszkańców</t>
  </si>
  <si>
    <t xml:space="preserve">A. 62 208,00    
B.
C.
D. </t>
  </si>
  <si>
    <t>Rehabilitacja zawodowa i społeczna osób niepełnosprawnych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</si>
  <si>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</si>
  <si>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</si>
  <si>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</si>
  <si>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80115</t>
  </si>
  <si>
    <t>Technika</t>
  </si>
  <si>
    <t>80102</t>
  </si>
  <si>
    <t>Szkoły podstawowe specjalne</t>
  </si>
  <si>
    <t>80105</t>
  </si>
  <si>
    <t>Przedszkola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</si>
  <si>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</si>
  <si>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</si>
  <si>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</si>
  <si>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</si>
  <si>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</si>
  <si>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</si>
  <si>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</si>
  <si>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</si>
  <si>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</si>
  <si>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</si>
  <si>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</si>
  <si>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</si>
  <si>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3 771 191,00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</si>
  <si>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</si>
  <si>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</si>
  <si>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</si>
  <si>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</si>
  <si>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Zakup działki Nr 82/1 na potrzeby obsługi i zimowego utrzymania mostu i chodnika w miejscowości Malice Kościelne</t>
  </si>
  <si>
    <t>80195</t>
  </si>
  <si>
    <t>Pozostała działalność</t>
  </si>
  <si>
    <t>85295</t>
  </si>
  <si>
    <t>36.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</si>
  <si>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</si>
  <si>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</si>
  <si>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</si>
  <si>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</si>
  <si>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</si>
  <si>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</si>
  <si>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</si>
  <si>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2022 roku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</si>
  <si>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</si>
  <si>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</si>
  <si>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</si>
  <si>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</si>
  <si>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</si>
  <si>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</si>
  <si>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</si>
  <si>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</si>
  <si>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</si>
  <si>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</si>
  <si>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</si>
  <si>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</si>
  <si>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</si>
  <si>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</si>
  <si>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</si>
  <si>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</si>
  <si>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</si>
  <si>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</si>
  <si>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</si>
  <si>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</si>
  <si>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2.18 Wysokiej jakości usługi administracyjne</t>
  </si>
  <si>
    <t xml:space="preserve">Oś priorytetowa 2. Efektywne polityki publiczne dla rynku pracy, gospodarki i edukacji </t>
  </si>
  <si>
    <t>Wartość zadania:</t>
  </si>
  <si>
    <t>Program Operacyjny Wiedza Edukacja Rozwój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</si>
  <si>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</si>
  <si>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</si>
  <si>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</si>
  <si>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</si>
  <si>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</si>
  <si>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</si>
  <si>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</si>
  <si>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</si>
  <si>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</si>
  <si>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</si>
  <si>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</si>
  <si>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</si>
  <si>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</si>
  <si>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</si>
  <si>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</si>
  <si>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</si>
  <si>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</si>
  <si>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</si>
  <si>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>Zakup samochodu do przewozu osób niepełnosprawnych dla WTZ Nr 2 przy DPS w Zochcinku</t>
  </si>
  <si>
    <t xml:space="preserve">A. 109 875      
B.
C.
D. </t>
  </si>
  <si>
    <t xml:space="preserve">A. 150 000      
B.
C.
D. </t>
  </si>
  <si>
    <t xml:space="preserve">A. 111 790     
B. 
C.
D. </t>
  </si>
  <si>
    <t xml:space="preserve">A. 120 000     
B. 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</si>
  <si>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</si>
  <si>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</si>
  <si>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</si>
  <si>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</si>
  <si>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Przebudowa, zmiana sposobu użytkowania i termomodernizacja budynku w Ciszycy Górnej z przeznaczeniem na prowadzenie placówki opiekuńczo - wychowawczej typu specjalistyczno - terapeutycznego (2021 - 2023)</t>
  </si>
  <si>
    <t>Wykonanie instalacji oświetlenia ewakuacyjnego w budynku ZS w Ożarowie</t>
  </si>
  <si>
    <t>754</t>
  </si>
  <si>
    <t>Bezpieczeństwo publiczne i ochrona przeciwpożarowa</t>
  </si>
  <si>
    <t>5 321 627,00</t>
  </si>
  <si>
    <t>21 598,00</t>
  </si>
  <si>
    <t>5 343 225,00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</si>
  <si>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</si>
  <si>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</si>
  <si>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</si>
  <si>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</si>
  <si>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531 905,00</t>
  </si>
  <si>
    <t>4 800,00</t>
  </si>
  <si>
    <t>536 705,00</t>
  </si>
  <si>
    <t>146 487,00</t>
  </si>
  <si>
    <t>60 641,00</t>
  </si>
  <si>
    <t>65 441,00</t>
  </si>
  <si>
    <t>0970</t>
  </si>
  <si>
    <t>Wpływy z różnych dochodów</t>
  </si>
  <si>
    <t>851 788,00</t>
  </si>
  <si>
    <t>181 536,00</t>
  </si>
  <si>
    <t>1 033 324,00</t>
  </si>
  <si>
    <t>736 752,00</t>
  </si>
  <si>
    <t>918 288,00</t>
  </si>
  <si>
    <t>0830</t>
  </si>
  <si>
    <t>Wpływy z usług</t>
  </si>
  <si>
    <t>109 000,00</t>
  </si>
  <si>
    <t>3 000,00</t>
  </si>
  <si>
    <t>112 000,00</t>
  </si>
  <si>
    <t>0950</t>
  </si>
  <si>
    <t>Wpływy z tytułu kar i odszkodowań wynikających z umów</t>
  </si>
  <si>
    <t>650,00</t>
  </si>
  <si>
    <t>621 652,00</t>
  </si>
  <si>
    <t>35 000,00</t>
  </si>
  <si>
    <t>656 652,00</t>
  </si>
  <si>
    <t>2170</t>
  </si>
  <si>
    <t>Środki otrzymane z państwowych funduszy celowych na realizację zadań bieżących jednostek sektora finansów publicznych</t>
  </si>
  <si>
    <t>142 886,00</t>
  </si>
  <si>
    <t>111 090 931,50</t>
  </si>
  <si>
    <t>207 934,00</t>
  </si>
  <si>
    <t>111 298 865,50</t>
  </si>
  <si>
    <t>259 875,00</t>
  </si>
  <si>
    <t>109 875,00</t>
  </si>
  <si>
    <t>6350</t>
  </si>
  <si>
    <t>Środki otrzymane z państwowych funduszy celowych na finansowanie lub dofinansowanie kosztów realizacji inwestycji i zakupów inwestycyjnych jednostek sektora finansów publicznych</t>
  </si>
  <si>
    <t>150 000,00</t>
  </si>
  <si>
    <t>231 790,00</t>
  </si>
  <si>
    <t>120 477,00</t>
  </si>
  <si>
    <t>0870</t>
  </si>
  <si>
    <t>Wpływy ze sprzedaży składników majątkowych</t>
  </si>
  <si>
    <t>477,00</t>
  </si>
  <si>
    <t>120 000,00</t>
  </si>
  <si>
    <t>612 142,00</t>
  </si>
  <si>
    <t>4 383 333,00</t>
  </si>
  <si>
    <t>114 862 122,50</t>
  </si>
  <si>
    <t>820 076,00</t>
  </si>
  <si>
    <t>115 682 198,50</t>
  </si>
  <si>
    <t>020</t>
  </si>
  <si>
    <t>Leśnictwo</t>
  </si>
  <si>
    <t>Nadzór nad gospodarką leśną</t>
  </si>
  <si>
    <t>80146</t>
  </si>
  <si>
    <t>Dokształcanie i doskonalenie nauczycieli</t>
  </si>
  <si>
    <t>80148</t>
  </si>
  <si>
    <t>Stołówki szkolne i przedszkolne</t>
  </si>
  <si>
    <t>851</t>
  </si>
  <si>
    <t>Ochrona zdrowia</t>
  </si>
  <si>
    <t>85195</t>
  </si>
  <si>
    <t>853</t>
  </si>
  <si>
    <t>Pozostałe zadania w zakresie polityki społecznej</t>
  </si>
  <si>
    <t>85311</t>
  </si>
  <si>
    <t>85510</t>
  </si>
  <si>
    <t>Działalność placówek opiekuńczo-wychowawczych</t>
  </si>
  <si>
    <t>37.</t>
  </si>
  <si>
    <t>38.</t>
  </si>
  <si>
    <t>39.</t>
  </si>
  <si>
    <t>40.</t>
  </si>
  <si>
    <t>Program wieloletni ,,SENIOR+'' na lata 2015 - 2020 - Dzienny Dom Senior+ w Stodołach - Koloniach - trwałość projektu (2022 - 2024)</t>
  </si>
  <si>
    <t>Załącznik Nr 1                                                                                                          do uchwały Rady Powiatu w Opatowie Nr LXV.65.2022                                                                           z dnia 19 lipca 2022 r.</t>
  </si>
  <si>
    <t xml:space="preserve">                          Załącznik Nr 2                                                                                                      do uchwały Rady Powiatu w Opatowie Nr LXV.65.2022                                                z dnia 19 lipca 2022 r.</t>
  </si>
  <si>
    <t xml:space="preserve">Załącznik Nr 3                                                                                                       do uchwały Rady Powiatu w Opatowie Nr LXV.65.2022                                                 z dnia 19 lipca 2022 r. </t>
  </si>
  <si>
    <t>Załącznik nr 5                                                                                                     do uchwały Rady Powiatu w Opatowie nr LXV.65.2022                                               z dnia 19 lipca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</si>
</sst>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9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Arial CE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6"/>
      <color indexed="8"/>
      <name val="Arial"/>
      <family val="0"/>
    </font>
    <font>
      <b/>
      <sz val="5"/>
      <color indexed="8"/>
      <name val="Arial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0" fillId="32" borderId="0" applyNumberFormat="0" applyBorder="0" applyAlignment="0" applyProtection="0"/>
  </cellStyleXfs>
  <cellXfs count="3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1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1" xfId="51" applyFont="1" applyFill="1" applyBorder="1" applyAlignment="1">
      <alignment horizontal="center" vertical="center" wrapText="1"/>
      <protection/>
    </xf>
    <xf numFmtId="164" fontId="21" fillId="35" borderId="11" xfId="51" applyNumberFormat="1" applyFont="1" applyFill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164" fontId="22" fillId="35" borderId="11" xfId="51" applyNumberFormat="1" applyFont="1" applyFill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1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11" fillId="35" borderId="0" xfId="51" applyFont="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27" fillId="0" borderId="0" xfId="51" applyFont="1">
      <alignment/>
      <protection/>
    </xf>
    <xf numFmtId="164" fontId="27" fillId="35" borderId="11" xfId="51" applyNumberFormat="1" applyFont="1" applyFill="1" applyBorder="1" applyAlignment="1">
      <alignment horizontal="center" vertical="center"/>
      <protection/>
    </xf>
    <xf numFmtId="164" fontId="27" fillId="35" borderId="11" xfId="51" applyNumberFormat="1" applyFont="1" applyFill="1" applyBorder="1" applyAlignment="1">
      <alignment vertical="center"/>
      <protection/>
    </xf>
    <xf numFmtId="0" fontId="27" fillId="35" borderId="11" xfId="51" applyFont="1" applyFill="1" applyBorder="1" applyAlignment="1">
      <alignment vertical="center"/>
      <protection/>
    </xf>
    <xf numFmtId="164" fontId="4" fillId="35" borderId="18" xfId="51" applyNumberFormat="1" applyFill="1" applyBorder="1" applyAlignment="1">
      <alignment horizontal="center" vertical="center"/>
      <protection/>
    </xf>
    <xf numFmtId="164" fontId="4" fillId="35" borderId="18" xfId="51" applyNumberFormat="1" applyFill="1" applyBorder="1" applyAlignment="1">
      <alignment vertical="center"/>
      <protection/>
    </xf>
    <xf numFmtId="0" fontId="4" fillId="35" borderId="18" xfId="51" applyFill="1" applyBorder="1" applyAlignment="1">
      <alignment horizontal="center" vertical="center"/>
      <protection/>
    </xf>
    <xf numFmtId="0" fontId="4" fillId="35" borderId="18" xfId="51" applyFill="1" applyBorder="1" applyAlignment="1">
      <alignment vertical="center" wrapText="1"/>
      <protection/>
    </xf>
    <xf numFmtId="0" fontId="33" fillId="0" borderId="0" xfId="51" applyFont="1">
      <alignment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0" fontId="34" fillId="35" borderId="12" xfId="51" applyFont="1" applyFill="1" applyBorder="1" applyAlignment="1">
      <alignment horizontal="center" vertical="center" wrapText="1"/>
      <protection/>
    </xf>
    <xf numFmtId="0" fontId="34" fillId="35" borderId="11" xfId="51" applyFont="1" applyFill="1" applyBorder="1" applyAlignment="1">
      <alignment horizontal="center" vertical="center"/>
      <protection/>
    </xf>
    <xf numFmtId="0" fontId="11" fillId="0" borderId="0" xfId="51" applyFont="1" applyAlignment="1">
      <alignment horizontal="right" vertical="center"/>
      <protection/>
    </xf>
    <xf numFmtId="0" fontId="59" fillId="0" borderId="0" xfId="51" applyFont="1">
      <alignment/>
      <protection/>
    </xf>
    <xf numFmtId="0" fontId="59" fillId="0" borderId="0" xfId="51" applyFont="1" applyAlignment="1">
      <alignment vertical="center"/>
      <protection/>
    </xf>
    <xf numFmtId="164" fontId="59" fillId="0" borderId="0" xfId="51" applyNumberFormat="1" applyFont="1" applyAlignment="1">
      <alignment vertical="center"/>
      <protection/>
    </xf>
    <xf numFmtId="0" fontId="92" fillId="0" borderId="0" xfId="51" applyFont="1">
      <alignment/>
      <protection/>
    </xf>
    <xf numFmtId="0" fontId="92" fillId="0" borderId="0" xfId="51" applyFont="1" applyAlignment="1">
      <alignment vertical="center"/>
      <protection/>
    </xf>
    <xf numFmtId="0" fontId="59" fillId="0" borderId="0" xfId="51" applyFont="1" applyAlignment="1">
      <alignment horizontal="center" vertical="center"/>
      <protection/>
    </xf>
    <xf numFmtId="170" fontId="61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59" fillId="35" borderId="11" xfId="51" applyFont="1" applyFill="1" applyBorder="1" applyAlignment="1">
      <alignment horizontal="center" vertical="center" wrapText="1"/>
      <protection/>
    </xf>
    <xf numFmtId="170" fontId="61" fillId="35" borderId="11" xfId="51" applyNumberFormat="1" applyFont="1" applyFill="1" applyBorder="1" applyAlignment="1">
      <alignment vertical="center"/>
      <protection/>
    </xf>
    <xf numFmtId="0" fontId="61" fillId="35" borderId="11" xfId="51" applyFont="1" applyFill="1" applyBorder="1" applyAlignment="1">
      <alignment horizontal="center" vertical="center"/>
      <protection/>
    </xf>
    <xf numFmtId="0" fontId="61" fillId="35" borderId="11" xfId="51" applyFont="1" applyFill="1" applyBorder="1" applyAlignment="1">
      <alignment horizontal="center" vertical="center" wrapText="1"/>
      <protection/>
    </xf>
    <xf numFmtId="0" fontId="62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61" fillId="35" borderId="11" xfId="51" applyNumberFormat="1" applyFont="1" applyFill="1" applyBorder="1" applyAlignment="1">
      <alignment vertical="center" wrapText="1"/>
      <protection/>
    </xf>
    <xf numFmtId="0" fontId="63" fillId="35" borderId="11" xfId="51" applyFont="1" applyFill="1" applyBorder="1" applyAlignment="1">
      <alignment horizontal="center" vertical="center" wrapText="1"/>
      <protection/>
    </xf>
    <xf numFmtId="49" fontId="61" fillId="35" borderId="11" xfId="51" applyNumberFormat="1" applyFont="1" applyFill="1" applyBorder="1" applyAlignment="1">
      <alignment horizontal="center" vertical="center" wrapText="1"/>
      <protection/>
    </xf>
    <xf numFmtId="49" fontId="62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59" fillId="35" borderId="11" xfId="51" applyNumberFormat="1" applyFont="1" applyFill="1" applyBorder="1" applyAlignment="1">
      <alignment horizontal="center" vertical="center" wrapText="1"/>
      <protection/>
    </xf>
    <xf numFmtId="49" fontId="63" fillId="35" borderId="11" xfId="51" applyNumberFormat="1" applyFont="1" applyFill="1" applyBorder="1" applyAlignment="1">
      <alignment horizontal="center" vertical="center" wrapText="1"/>
      <protection/>
    </xf>
    <xf numFmtId="0" fontId="64" fillId="0" borderId="15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65" fillId="0" borderId="0" xfId="51" applyFont="1" applyAlignment="1">
      <alignment horizontal="center"/>
      <protection/>
    </xf>
    <xf numFmtId="0" fontId="66" fillId="0" borderId="0" xfId="51" applyFont="1" applyAlignment="1">
      <alignment horizontal="center" vertical="center"/>
      <protection/>
    </xf>
    <xf numFmtId="0" fontId="67" fillId="0" borderId="0" xfId="51" applyFont="1" applyAlignment="1">
      <alignment vertical="center" wrapText="1"/>
      <protection/>
    </xf>
    <xf numFmtId="0" fontId="37" fillId="0" borderId="0" xfId="51" applyFont="1" applyAlignment="1">
      <alignment horizontal="right" vertical="top"/>
      <protection/>
    </xf>
    <xf numFmtId="0" fontId="36" fillId="0" borderId="0" xfId="51" applyFo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0" fontId="93" fillId="36" borderId="19" xfId="0" applyFont="1" applyFill="1" applyBorder="1" applyAlignment="1">
      <alignment horizontal="center" vertical="center" wrapText="1"/>
    </xf>
    <xf numFmtId="0" fontId="94" fillId="36" borderId="19" xfId="0" applyFont="1" applyFill="1" applyBorder="1" applyAlignment="1">
      <alignment horizontal="center" vertical="center" wrapText="1"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164" fontId="22" fillId="35" borderId="11" xfId="51" applyNumberFormat="1" applyFont="1" applyFill="1" applyBorder="1" applyAlignment="1">
      <alignment horizontal="right" vertical="center"/>
      <protection/>
    </xf>
    <xf numFmtId="0" fontId="4" fillId="35" borderId="15" xfId="51" applyFill="1" applyBorder="1" applyAlignment="1">
      <alignment horizontal="center" vertical="center"/>
      <protection/>
    </xf>
    <xf numFmtId="0" fontId="4" fillId="35" borderId="15" xfId="51" applyFill="1" applyBorder="1" applyAlignment="1">
      <alignment vertical="center" wrapText="1"/>
      <protection/>
    </xf>
    <xf numFmtId="164" fontId="4" fillId="35" borderId="15" xfId="51" applyNumberFormat="1" applyFill="1" applyBorder="1" applyAlignment="1">
      <alignment horizontal="center" vertical="center"/>
      <protection/>
    </xf>
    <xf numFmtId="164" fontId="4" fillId="35" borderId="15" xfId="51" applyNumberFormat="1" applyFill="1" applyBorder="1" applyAlignment="1">
      <alignment vertical="center"/>
      <protection/>
    </xf>
    <xf numFmtId="39" fontId="93" fillId="36" borderId="19" xfId="0" applyNumberFormat="1" applyFont="1" applyFill="1" applyBorder="1" applyAlignment="1">
      <alignment horizontal="left" vertical="center" wrapText="1"/>
    </xf>
    <xf numFmtId="39" fontId="95" fillId="36" borderId="19" xfId="0" applyNumberFormat="1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top" wrapText="1"/>
    </xf>
    <xf numFmtId="0" fontId="5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top" wrapText="1"/>
      <protection/>
    </xf>
    <xf numFmtId="0" fontId="18" fillId="0" borderId="11" xfId="51" applyFont="1" applyBorder="1" applyAlignment="1">
      <alignment vertical="top"/>
      <protection/>
    </xf>
    <xf numFmtId="170" fontId="18" fillId="0" borderId="11" xfId="51" applyNumberFormat="1" applyFont="1" applyBorder="1" applyAlignment="1">
      <alignment horizontal="right" vertical="top" wrapText="1"/>
      <protection/>
    </xf>
    <xf numFmtId="0" fontId="6" fillId="0" borderId="11" xfId="51" applyFont="1" applyBorder="1" applyAlignment="1" quotePrefix="1">
      <alignment vertical="top"/>
      <protection/>
    </xf>
    <xf numFmtId="170" fontId="6" fillId="0" borderId="11" xfId="51" applyNumberFormat="1" applyFont="1" applyBorder="1" applyAlignment="1">
      <alignment horizontal="right" vertical="top" wrapText="1"/>
      <protection/>
    </xf>
    <xf numFmtId="0" fontId="6" fillId="0" borderId="11" xfId="51" applyFont="1" applyBorder="1" applyAlignment="1" quotePrefix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horizontal="center" vertical="top" wrapText="1"/>
      <protection/>
    </xf>
    <xf numFmtId="0" fontId="18" fillId="35" borderId="11" xfId="51" applyFont="1" applyFill="1" applyBorder="1" applyAlignment="1">
      <alignment vertical="top"/>
      <protection/>
    </xf>
    <xf numFmtId="170" fontId="18" fillId="35" borderId="11" xfId="51" applyNumberFormat="1" applyFont="1" applyFill="1" applyBorder="1" applyAlignment="1">
      <alignment horizontal="right" vertical="top" wrapText="1"/>
      <protection/>
    </xf>
    <xf numFmtId="0" fontId="6" fillId="35" borderId="15" xfId="51" applyFont="1" applyFill="1" applyBorder="1">
      <alignment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170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6" xfId="51" applyFont="1" applyFill="1" applyBorder="1">
      <alignment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8" fillId="0" borderId="11" xfId="51" applyFont="1" applyBorder="1" applyAlignment="1">
      <alignment horizontal="center" vertical="top"/>
      <protection/>
    </xf>
    <xf numFmtId="0" fontId="6" fillId="0" borderId="11" xfId="51" applyFont="1" applyBorder="1" applyAlignment="1">
      <alignment horizontal="center" vertical="top"/>
      <protection/>
    </xf>
    <xf numFmtId="0" fontId="18" fillId="0" borderId="11" xfId="51" applyFont="1" applyBorder="1">
      <alignment/>
      <protection/>
    </xf>
    <xf numFmtId="0" fontId="6" fillId="0" borderId="11" xfId="51" applyFont="1" applyBorder="1" quotePrefix="1">
      <alignment/>
      <protection/>
    </xf>
    <xf numFmtId="0" fontId="6" fillId="0" borderId="11" xfId="51" applyFont="1" applyBorder="1" applyAlignment="1" quotePrefix="1">
      <alignment wrapText="1"/>
      <protection/>
    </xf>
    <xf numFmtId="0" fontId="6" fillId="0" borderId="11" xfId="51" applyFont="1" applyBorder="1" applyAlignment="1">
      <alignment wrapText="1"/>
      <protection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8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95" fillId="36" borderId="19" xfId="0" applyFont="1" applyFill="1" applyBorder="1" applyAlignment="1">
      <alignment horizontal="center" vertical="center" wrapText="1"/>
    </xf>
    <xf numFmtId="0" fontId="93" fillId="36" borderId="19" xfId="0" applyFont="1" applyFill="1" applyBorder="1" applyAlignment="1">
      <alignment horizontal="left" vertical="center" wrapText="1"/>
    </xf>
    <xf numFmtId="39" fontId="95" fillId="36" borderId="19" xfId="0" applyNumberFormat="1" applyFont="1" applyFill="1" applyBorder="1" applyAlignment="1">
      <alignment horizontal="left" vertical="center" wrapText="1"/>
    </xf>
    <xf numFmtId="39" fontId="93" fillId="36" borderId="19" xfId="0" applyNumberFormat="1" applyFont="1" applyFill="1" applyBorder="1" applyAlignment="1">
      <alignment horizontal="left" vertical="center" wrapText="1"/>
    </xf>
    <xf numFmtId="0" fontId="93" fillId="36" borderId="19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2" fillId="33" borderId="0" xfId="50" applyFont="1" applyFill="1" applyAlignment="1" applyProtection="1">
      <alignment horizontal="center" vertical="center" wrapText="1" shrinkToFit="1"/>
      <protection locked="0"/>
    </xf>
    <xf numFmtId="0" fontId="94" fillId="36" borderId="19" xfId="0" applyFont="1" applyFill="1" applyBorder="1" applyAlignment="1">
      <alignment horizontal="center" vertical="center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2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2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2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>
      <alignment/>
      <protection/>
    </xf>
    <xf numFmtId="0" fontId="6" fillId="35" borderId="16" xfId="51" applyFont="1" applyFill="1" applyBorder="1">
      <alignment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0" fontId="6" fillId="0" borderId="14" xfId="51" applyFont="1" applyBorder="1" applyAlignment="1">
      <alignment vertical="top" wrapText="1"/>
      <protection/>
    </xf>
    <xf numFmtId="0" fontId="6" fillId="0" borderId="22" xfId="51" applyFont="1" applyBorder="1" applyAlignment="1">
      <alignment vertical="top" wrapText="1"/>
      <protection/>
    </xf>
    <xf numFmtId="0" fontId="6" fillId="0" borderId="13" xfId="51" applyFont="1" applyBorder="1" applyAlignment="1">
      <alignment vertical="top" wrapText="1"/>
      <protection/>
    </xf>
    <xf numFmtId="0" fontId="18" fillId="0" borderId="14" xfId="51" applyFont="1" applyBorder="1" applyAlignment="1">
      <alignment vertical="top" wrapText="1"/>
      <protection/>
    </xf>
    <xf numFmtId="0" fontId="18" fillId="0" borderId="22" xfId="51" applyFont="1" applyBorder="1" applyAlignment="1">
      <alignment vertical="top" wrapText="1"/>
      <protection/>
    </xf>
    <xf numFmtId="0" fontId="18" fillId="0" borderId="13" xfId="51" applyFont="1" applyBorder="1" applyAlignment="1">
      <alignment vertical="top" wrapText="1"/>
      <protection/>
    </xf>
    <xf numFmtId="49" fontId="6" fillId="0" borderId="12" xfId="51" applyNumberFormat="1" applyFont="1" applyBorder="1" applyAlignment="1">
      <alignment horizontal="center" vertical="top"/>
      <protection/>
    </xf>
    <xf numFmtId="0" fontId="6" fillId="0" borderId="15" xfId="51" applyFont="1" applyBorder="1" applyAlignment="1">
      <alignment horizontal="center" vertical="top"/>
      <protection/>
    </xf>
    <xf numFmtId="0" fontId="6" fillId="0" borderId="16" xfId="51" applyFont="1" applyBorder="1" applyAlignment="1">
      <alignment horizontal="center" vertical="top"/>
      <protection/>
    </xf>
    <xf numFmtId="0" fontId="6" fillId="0" borderId="12" xfId="51" applyFont="1" applyBorder="1" applyAlignment="1">
      <alignment horizontal="left" vertical="top" wrapText="1"/>
      <protection/>
    </xf>
    <xf numFmtId="0" fontId="6" fillId="0" borderId="15" xfId="51" applyFont="1" applyBorder="1" applyAlignment="1">
      <alignment horizontal="left" vertical="top" wrapText="1"/>
      <protection/>
    </xf>
    <xf numFmtId="0" fontId="6" fillId="0" borderId="16" xfId="51" applyFont="1" applyBorder="1" applyAlignment="1">
      <alignment horizontal="left" vertical="top" wrapText="1"/>
      <protection/>
    </xf>
    <xf numFmtId="0" fontId="6" fillId="0" borderId="12" xfId="51" applyFont="1" applyBorder="1" applyAlignment="1">
      <alignment vertical="top" wrapText="1"/>
      <protection/>
    </xf>
    <xf numFmtId="0" fontId="6" fillId="0" borderId="15" xfId="51" applyFont="1" applyBorder="1" applyAlignment="1">
      <alignment vertical="top" wrapText="1"/>
      <protection/>
    </xf>
    <xf numFmtId="0" fontId="6" fillId="0" borderId="16" xfId="51" applyFont="1" applyBorder="1" applyAlignment="1">
      <alignment vertical="top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37" fillId="0" borderId="0" xfId="51" applyFont="1" applyAlignment="1">
      <alignment horizontal="right" vertical="top"/>
      <protection/>
    </xf>
    <xf numFmtId="0" fontId="36" fillId="0" borderId="0" xfId="51" applyFont="1" applyAlignment="1">
      <alignment horizontal="left" wrapText="1"/>
      <protection/>
    </xf>
    <xf numFmtId="0" fontId="6" fillId="0" borderId="22" xfId="51" applyFont="1" applyBorder="1" applyAlignment="1">
      <alignment vertical="top"/>
      <protection/>
    </xf>
    <xf numFmtId="0" fontId="6" fillId="0" borderId="13" xfId="51" applyFont="1" applyBorder="1" applyAlignment="1">
      <alignment vertical="top"/>
      <protection/>
    </xf>
    <xf numFmtId="0" fontId="36" fillId="0" borderId="0" xfId="51" applyFont="1" applyAlignment="1">
      <alignment horizontal="left" wrapText="1"/>
      <protection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vertical="top"/>
      <protection/>
    </xf>
    <xf numFmtId="0" fontId="6" fillId="0" borderId="12" xfId="51" applyFont="1" applyBorder="1" applyAlignment="1">
      <alignment horizontal="center" vertical="top"/>
      <protection/>
    </xf>
    <xf numFmtId="0" fontId="19" fillId="0" borderId="0" xfId="51" applyFont="1" applyAlignment="1">
      <alignment horizontal="right" wrapText="1"/>
      <protection/>
    </xf>
    <xf numFmtId="0" fontId="7" fillId="0" borderId="0" xfId="51" applyFont="1" applyAlignment="1" applyProtection="1">
      <alignment horizontal="center" wrapText="1"/>
      <protection locked="0"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71" fillId="0" borderId="11" xfId="51" applyFont="1" applyBorder="1" applyAlignment="1">
      <alignment horizontal="center" vertical="center"/>
      <protection/>
    </xf>
    <xf numFmtId="0" fontId="71" fillId="0" borderId="0" xfId="51" applyFont="1" applyAlignment="1">
      <alignment horizontal="center" vertical="center" wrapText="1"/>
      <protection/>
    </xf>
    <xf numFmtId="0" fontId="61" fillId="0" borderId="12" xfId="51" applyFont="1" applyBorder="1" applyAlignment="1">
      <alignment horizontal="center" vertical="center" wrapText="1"/>
      <protection/>
    </xf>
    <xf numFmtId="0" fontId="61" fillId="0" borderId="15" xfId="51" applyFont="1" applyBorder="1" applyAlignment="1">
      <alignment horizontal="center" vertical="center" wrapText="1"/>
      <protection/>
    </xf>
    <xf numFmtId="0" fontId="61" fillId="0" borderId="16" xfId="51" applyFont="1" applyBorder="1" applyAlignment="1">
      <alignment horizontal="center" vertical="center" wrapText="1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22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70" fillId="0" borderId="14" xfId="51" applyFont="1" applyBorder="1" applyAlignment="1">
      <alignment horizontal="center" vertical="center"/>
      <protection/>
    </xf>
    <xf numFmtId="0" fontId="70" fillId="0" borderId="22" xfId="51" applyFont="1" applyBorder="1" applyAlignment="1">
      <alignment horizontal="center" vertical="center"/>
      <protection/>
    </xf>
    <xf numFmtId="0" fontId="70" fillId="0" borderId="13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35" fillId="0" borderId="0" xfId="51" applyFont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112</xdr:row>
      <xdr:rowOff>0</xdr:rowOff>
    </xdr:from>
    <xdr:to>
      <xdr:col>8</xdr:col>
      <xdr:colOff>476250</xdr:colOff>
      <xdr:row>112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2786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476250</xdr:colOff>
      <xdr:row>112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92786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476250</xdr:colOff>
      <xdr:row>115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197548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476250</xdr:colOff>
      <xdr:row>115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197548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showGridLines="0" tabSelected="1" zoomScalePageLayoutView="0" workbookViewId="0" topLeftCell="A1">
      <selection activeCell="AC19" sqref="AC1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91" t="s">
        <v>455</v>
      </c>
      <c r="L1" s="191"/>
      <c r="M1" s="191"/>
      <c r="N1" s="191"/>
      <c r="O1" s="191"/>
      <c r="P1" s="191"/>
      <c r="Q1" s="4"/>
    </row>
    <row r="2" spans="1:17" ht="16.5" customHeight="1">
      <c r="A2" s="192" t="s">
        <v>234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94"/>
      <c r="P3" s="194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93" t="s">
        <v>3</v>
      </c>
      <c r="E5" s="193"/>
      <c r="F5" s="193" t="s">
        <v>4</v>
      </c>
      <c r="G5" s="193"/>
      <c r="H5" s="193"/>
      <c r="I5" s="193" t="s">
        <v>38</v>
      </c>
      <c r="J5" s="193"/>
      <c r="K5" s="3" t="s">
        <v>37</v>
      </c>
      <c r="L5" s="3" t="s">
        <v>36</v>
      </c>
      <c r="M5" s="193" t="s">
        <v>35</v>
      </c>
      <c r="N5" s="193"/>
      <c r="O5" s="193"/>
      <c r="P5" s="193"/>
      <c r="Q5" s="193"/>
    </row>
    <row r="6" spans="1:17" ht="11.25" customHeight="1">
      <c r="A6"/>
      <c r="B6" s="73" t="s">
        <v>5</v>
      </c>
      <c r="C6" s="73" t="s">
        <v>6</v>
      </c>
      <c r="D6" s="187" t="s">
        <v>7</v>
      </c>
      <c r="E6" s="187"/>
      <c r="F6" s="187" t="s">
        <v>8</v>
      </c>
      <c r="G6" s="187"/>
      <c r="H6" s="187"/>
      <c r="I6" s="187" t="s">
        <v>9</v>
      </c>
      <c r="J6" s="187"/>
      <c r="K6" s="73" t="s">
        <v>34</v>
      </c>
      <c r="L6" s="73" t="s">
        <v>33</v>
      </c>
      <c r="M6" s="187" t="s">
        <v>32</v>
      </c>
      <c r="N6" s="187"/>
      <c r="O6" s="187"/>
      <c r="P6" s="187"/>
      <c r="Q6" s="187"/>
    </row>
    <row r="7" spans="1:17" ht="18.75" customHeight="1">
      <c r="A7"/>
      <c r="B7" s="179" t="s">
        <v>10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ht="18" customHeight="1">
      <c r="A8"/>
      <c r="B8" s="73" t="s">
        <v>380</v>
      </c>
      <c r="C8" s="74"/>
      <c r="D8" s="190"/>
      <c r="E8" s="190"/>
      <c r="F8" s="188" t="s">
        <v>381</v>
      </c>
      <c r="G8" s="188"/>
      <c r="H8" s="188"/>
      <c r="I8" s="189" t="s">
        <v>382</v>
      </c>
      <c r="J8" s="189"/>
      <c r="K8" s="75" t="s">
        <v>12</v>
      </c>
      <c r="L8" s="75" t="s">
        <v>383</v>
      </c>
      <c r="M8" s="189" t="s">
        <v>384</v>
      </c>
      <c r="N8" s="189"/>
      <c r="O8" s="189"/>
      <c r="P8" s="189"/>
      <c r="Q8" s="189"/>
    </row>
    <row r="9" spans="1:17" ht="28.5" customHeight="1">
      <c r="A9"/>
      <c r="B9" s="3"/>
      <c r="C9" s="74"/>
      <c r="D9" s="190"/>
      <c r="E9" s="190"/>
      <c r="F9" s="188" t="s">
        <v>11</v>
      </c>
      <c r="G9" s="188"/>
      <c r="H9" s="188"/>
      <c r="I9" s="189" t="s">
        <v>12</v>
      </c>
      <c r="J9" s="189"/>
      <c r="K9" s="75" t="s">
        <v>12</v>
      </c>
      <c r="L9" s="75" t="s">
        <v>12</v>
      </c>
      <c r="M9" s="189" t="s">
        <v>12</v>
      </c>
      <c r="N9" s="189"/>
      <c r="O9" s="189"/>
      <c r="P9" s="189"/>
      <c r="Q9" s="189"/>
    </row>
    <row r="10" spans="1:17" ht="19.5" customHeight="1">
      <c r="A10"/>
      <c r="B10" s="74"/>
      <c r="C10" s="73" t="s">
        <v>385</v>
      </c>
      <c r="D10" s="190"/>
      <c r="E10" s="190"/>
      <c r="F10" s="188" t="s">
        <v>386</v>
      </c>
      <c r="G10" s="188"/>
      <c r="H10" s="188"/>
      <c r="I10" s="189" t="s">
        <v>382</v>
      </c>
      <c r="J10" s="189"/>
      <c r="K10" s="75" t="s">
        <v>12</v>
      </c>
      <c r="L10" s="75" t="s">
        <v>383</v>
      </c>
      <c r="M10" s="189" t="s">
        <v>384</v>
      </c>
      <c r="N10" s="189"/>
      <c r="O10" s="189"/>
      <c r="P10" s="189"/>
      <c r="Q10" s="189"/>
    </row>
    <row r="11" spans="1:17" ht="30" customHeight="1">
      <c r="A11"/>
      <c r="B11" s="74"/>
      <c r="C11" s="3"/>
      <c r="D11" s="190"/>
      <c r="E11" s="190"/>
      <c r="F11" s="188" t="s">
        <v>11</v>
      </c>
      <c r="G11" s="188"/>
      <c r="H11" s="188"/>
      <c r="I11" s="189" t="s">
        <v>12</v>
      </c>
      <c r="J11" s="189"/>
      <c r="K11" s="75" t="s">
        <v>12</v>
      </c>
      <c r="L11" s="75" t="s">
        <v>12</v>
      </c>
      <c r="M11" s="189" t="s">
        <v>12</v>
      </c>
      <c r="N11" s="189"/>
      <c r="O11" s="189"/>
      <c r="P11" s="189"/>
      <c r="Q11" s="189"/>
    </row>
    <row r="12" spans="1:17" ht="37.5" customHeight="1">
      <c r="A12"/>
      <c r="B12" s="74"/>
      <c r="C12" s="74"/>
      <c r="D12" s="187" t="s">
        <v>387</v>
      </c>
      <c r="E12" s="187"/>
      <c r="F12" s="188" t="s">
        <v>388</v>
      </c>
      <c r="G12" s="188"/>
      <c r="H12" s="188"/>
      <c r="I12" s="189" t="s">
        <v>382</v>
      </c>
      <c r="J12" s="189"/>
      <c r="K12" s="75" t="s">
        <v>12</v>
      </c>
      <c r="L12" s="75" t="s">
        <v>383</v>
      </c>
      <c r="M12" s="189" t="s">
        <v>384</v>
      </c>
      <c r="N12" s="189"/>
      <c r="O12" s="189"/>
      <c r="P12" s="189"/>
      <c r="Q12" s="189"/>
    </row>
    <row r="13" spans="1:17" ht="18.75" customHeight="1">
      <c r="A13"/>
      <c r="B13" s="73" t="s">
        <v>249</v>
      </c>
      <c r="C13" s="74"/>
      <c r="D13" s="190"/>
      <c r="E13" s="190"/>
      <c r="F13" s="188" t="s">
        <v>251</v>
      </c>
      <c r="G13" s="188"/>
      <c r="H13" s="188"/>
      <c r="I13" s="189" t="s">
        <v>389</v>
      </c>
      <c r="J13" s="189"/>
      <c r="K13" s="75" t="s">
        <v>12</v>
      </c>
      <c r="L13" s="75" t="s">
        <v>390</v>
      </c>
      <c r="M13" s="189" t="s">
        <v>391</v>
      </c>
      <c r="N13" s="189"/>
      <c r="O13" s="189"/>
      <c r="P13" s="189"/>
      <c r="Q13" s="189"/>
    </row>
    <row r="14" spans="1:17" ht="27" customHeight="1">
      <c r="A14"/>
      <c r="B14" s="3"/>
      <c r="C14" s="74"/>
      <c r="D14" s="190"/>
      <c r="E14" s="190"/>
      <c r="F14" s="188" t="s">
        <v>11</v>
      </c>
      <c r="G14" s="188"/>
      <c r="H14" s="188"/>
      <c r="I14" s="189" t="s">
        <v>392</v>
      </c>
      <c r="J14" s="189"/>
      <c r="K14" s="75" t="s">
        <v>12</v>
      </c>
      <c r="L14" s="75" t="s">
        <v>12</v>
      </c>
      <c r="M14" s="189" t="s">
        <v>392</v>
      </c>
      <c r="N14" s="189"/>
      <c r="O14" s="189"/>
      <c r="P14" s="189"/>
      <c r="Q14" s="189"/>
    </row>
    <row r="15" spans="1:17" ht="19.5" customHeight="1">
      <c r="A15"/>
      <c r="B15" s="74"/>
      <c r="C15" s="73" t="s">
        <v>256</v>
      </c>
      <c r="D15" s="190"/>
      <c r="E15" s="190"/>
      <c r="F15" s="188" t="s">
        <v>257</v>
      </c>
      <c r="G15" s="188"/>
      <c r="H15" s="188"/>
      <c r="I15" s="189" t="s">
        <v>393</v>
      </c>
      <c r="J15" s="189"/>
      <c r="K15" s="75" t="s">
        <v>12</v>
      </c>
      <c r="L15" s="75" t="s">
        <v>390</v>
      </c>
      <c r="M15" s="189" t="s">
        <v>394</v>
      </c>
      <c r="N15" s="189"/>
      <c r="O15" s="189"/>
      <c r="P15" s="189"/>
      <c r="Q15" s="189"/>
    </row>
    <row r="16" spans="1:17" ht="27.75" customHeight="1">
      <c r="A16"/>
      <c r="B16" s="74"/>
      <c r="C16" s="3"/>
      <c r="D16" s="190"/>
      <c r="E16" s="190"/>
      <c r="F16" s="188" t="s">
        <v>11</v>
      </c>
      <c r="G16" s="188"/>
      <c r="H16" s="188"/>
      <c r="I16" s="189" t="s">
        <v>12</v>
      </c>
      <c r="J16" s="189"/>
      <c r="K16" s="75" t="s">
        <v>12</v>
      </c>
      <c r="L16" s="75" t="s">
        <v>12</v>
      </c>
      <c r="M16" s="189" t="s">
        <v>12</v>
      </c>
      <c r="N16" s="189"/>
      <c r="O16" s="189"/>
      <c r="P16" s="189"/>
      <c r="Q16" s="189"/>
    </row>
    <row r="17" spans="1:17" ht="18.75" customHeight="1">
      <c r="A17"/>
      <c r="B17" s="74"/>
      <c r="C17" s="74"/>
      <c r="D17" s="187" t="s">
        <v>395</v>
      </c>
      <c r="E17" s="187"/>
      <c r="F17" s="188" t="s">
        <v>396</v>
      </c>
      <c r="G17" s="188"/>
      <c r="H17" s="188"/>
      <c r="I17" s="189" t="s">
        <v>393</v>
      </c>
      <c r="J17" s="189"/>
      <c r="K17" s="75" t="s">
        <v>12</v>
      </c>
      <c r="L17" s="75" t="s">
        <v>390</v>
      </c>
      <c r="M17" s="189" t="s">
        <v>394</v>
      </c>
      <c r="N17" s="189"/>
      <c r="O17" s="189"/>
      <c r="P17" s="189"/>
      <c r="Q17" s="189"/>
    </row>
    <row r="18" spans="1:17" ht="18" customHeight="1">
      <c r="A18"/>
      <c r="B18" s="73" t="s">
        <v>241</v>
      </c>
      <c r="C18" s="74"/>
      <c r="D18" s="190"/>
      <c r="E18" s="190"/>
      <c r="F18" s="188" t="s">
        <v>242</v>
      </c>
      <c r="G18" s="188"/>
      <c r="H18" s="188"/>
      <c r="I18" s="189" t="s">
        <v>397</v>
      </c>
      <c r="J18" s="189"/>
      <c r="K18" s="75" t="s">
        <v>12</v>
      </c>
      <c r="L18" s="75" t="s">
        <v>398</v>
      </c>
      <c r="M18" s="189" t="s">
        <v>399</v>
      </c>
      <c r="N18" s="189"/>
      <c r="O18" s="189"/>
      <c r="P18" s="189"/>
      <c r="Q18" s="189"/>
    </row>
    <row r="19" spans="1:17" ht="27" customHeight="1">
      <c r="A19"/>
      <c r="B19" s="3"/>
      <c r="C19" s="74"/>
      <c r="D19" s="190"/>
      <c r="E19" s="190"/>
      <c r="F19" s="188" t="s">
        <v>11</v>
      </c>
      <c r="G19" s="188"/>
      <c r="H19" s="188"/>
      <c r="I19" s="189" t="s">
        <v>12</v>
      </c>
      <c r="J19" s="189"/>
      <c r="K19" s="75" t="s">
        <v>12</v>
      </c>
      <c r="L19" s="75" t="s">
        <v>12</v>
      </c>
      <c r="M19" s="189" t="s">
        <v>12</v>
      </c>
      <c r="N19" s="189"/>
      <c r="O19" s="189"/>
      <c r="P19" s="189"/>
      <c r="Q19" s="189"/>
    </row>
    <row r="20" spans="1:17" ht="17.25" customHeight="1">
      <c r="A20"/>
      <c r="B20" s="74"/>
      <c r="C20" s="73" t="s">
        <v>243</v>
      </c>
      <c r="D20" s="190"/>
      <c r="E20" s="190"/>
      <c r="F20" s="188" t="s">
        <v>244</v>
      </c>
      <c r="G20" s="188"/>
      <c r="H20" s="188"/>
      <c r="I20" s="189" t="s">
        <v>400</v>
      </c>
      <c r="J20" s="189"/>
      <c r="K20" s="75" t="s">
        <v>12</v>
      </c>
      <c r="L20" s="75" t="s">
        <v>398</v>
      </c>
      <c r="M20" s="189" t="s">
        <v>401</v>
      </c>
      <c r="N20" s="189"/>
      <c r="O20" s="189"/>
      <c r="P20" s="189"/>
      <c r="Q20" s="189"/>
    </row>
    <row r="21" spans="1:17" ht="27" customHeight="1">
      <c r="A21"/>
      <c r="B21" s="74"/>
      <c r="C21" s="3"/>
      <c r="D21" s="190"/>
      <c r="E21" s="190"/>
      <c r="F21" s="188" t="s">
        <v>11</v>
      </c>
      <c r="G21" s="188"/>
      <c r="H21" s="188"/>
      <c r="I21" s="189" t="s">
        <v>12</v>
      </c>
      <c r="J21" s="189"/>
      <c r="K21" s="75" t="s">
        <v>12</v>
      </c>
      <c r="L21" s="75" t="s">
        <v>12</v>
      </c>
      <c r="M21" s="189" t="s">
        <v>12</v>
      </c>
      <c r="N21" s="189"/>
      <c r="O21" s="189"/>
      <c r="P21" s="189"/>
      <c r="Q21" s="189"/>
    </row>
    <row r="22" spans="1:17" ht="15.75" customHeight="1">
      <c r="A22"/>
      <c r="B22" s="74"/>
      <c r="C22" s="74"/>
      <c r="D22" s="187" t="s">
        <v>402</v>
      </c>
      <c r="E22" s="187"/>
      <c r="F22" s="188" t="s">
        <v>403</v>
      </c>
      <c r="G22" s="188"/>
      <c r="H22" s="188"/>
      <c r="I22" s="189" t="s">
        <v>404</v>
      </c>
      <c r="J22" s="189"/>
      <c r="K22" s="75" t="s">
        <v>12</v>
      </c>
      <c r="L22" s="75" t="s">
        <v>405</v>
      </c>
      <c r="M22" s="189" t="s">
        <v>406</v>
      </c>
      <c r="N22" s="189"/>
      <c r="O22" s="189"/>
      <c r="P22" s="189"/>
      <c r="Q22" s="189"/>
    </row>
    <row r="23" spans="2:17" ht="18.75" customHeight="1">
      <c r="B23" s="74"/>
      <c r="C23" s="74"/>
      <c r="D23" s="187" t="s">
        <v>407</v>
      </c>
      <c r="E23" s="187"/>
      <c r="F23" s="188" t="s">
        <v>408</v>
      </c>
      <c r="G23" s="188"/>
      <c r="H23" s="188"/>
      <c r="I23" s="189" t="s">
        <v>12</v>
      </c>
      <c r="J23" s="189"/>
      <c r="K23" s="75" t="s">
        <v>12</v>
      </c>
      <c r="L23" s="75" t="s">
        <v>409</v>
      </c>
      <c r="M23" s="189" t="s">
        <v>409</v>
      </c>
      <c r="N23" s="189"/>
      <c r="O23" s="189"/>
      <c r="P23" s="189"/>
      <c r="Q23" s="189"/>
    </row>
    <row r="24" spans="2:17" ht="22.5" customHeight="1">
      <c r="B24" s="74"/>
      <c r="C24" s="74"/>
      <c r="D24" s="187" t="s">
        <v>395</v>
      </c>
      <c r="E24" s="187"/>
      <c r="F24" s="188" t="s">
        <v>396</v>
      </c>
      <c r="G24" s="188"/>
      <c r="H24" s="188"/>
      <c r="I24" s="189" t="s">
        <v>410</v>
      </c>
      <c r="J24" s="189"/>
      <c r="K24" s="75" t="s">
        <v>12</v>
      </c>
      <c r="L24" s="75" t="s">
        <v>411</v>
      </c>
      <c r="M24" s="189" t="s">
        <v>412</v>
      </c>
      <c r="N24" s="189"/>
      <c r="O24" s="189"/>
      <c r="P24" s="189"/>
      <c r="Q24" s="189"/>
    </row>
    <row r="25" spans="2:17" ht="33" customHeight="1">
      <c r="B25" s="74"/>
      <c r="C25" s="74"/>
      <c r="D25" s="187" t="s">
        <v>413</v>
      </c>
      <c r="E25" s="187"/>
      <c r="F25" s="188" t="s">
        <v>414</v>
      </c>
      <c r="G25" s="188"/>
      <c r="H25" s="188"/>
      <c r="I25" s="189" t="s">
        <v>12</v>
      </c>
      <c r="J25" s="189"/>
      <c r="K25" s="75" t="s">
        <v>12</v>
      </c>
      <c r="L25" s="75" t="s">
        <v>415</v>
      </c>
      <c r="M25" s="189" t="s">
        <v>415</v>
      </c>
      <c r="N25" s="189"/>
      <c r="O25" s="189"/>
      <c r="P25" s="189"/>
      <c r="Q25" s="189"/>
    </row>
    <row r="26" spans="2:17" ht="17.25" customHeight="1">
      <c r="B26" s="183" t="s">
        <v>10</v>
      </c>
      <c r="C26" s="183"/>
      <c r="D26" s="183"/>
      <c r="E26" s="183"/>
      <c r="F26" s="183"/>
      <c r="G26" s="183"/>
      <c r="H26" s="76" t="s">
        <v>13</v>
      </c>
      <c r="I26" s="180" t="s">
        <v>416</v>
      </c>
      <c r="J26" s="180"/>
      <c r="K26" s="77" t="s">
        <v>12</v>
      </c>
      <c r="L26" s="77" t="s">
        <v>417</v>
      </c>
      <c r="M26" s="180" t="s">
        <v>418</v>
      </c>
      <c r="N26" s="180"/>
      <c r="O26" s="180"/>
      <c r="P26" s="180"/>
      <c r="Q26" s="180"/>
    </row>
    <row r="27" spans="2:17" ht="28.5" customHeight="1">
      <c r="B27" s="184"/>
      <c r="C27" s="184"/>
      <c r="D27" s="184"/>
      <c r="E27" s="184"/>
      <c r="F27" s="185" t="s">
        <v>11</v>
      </c>
      <c r="G27" s="185"/>
      <c r="H27" s="185"/>
      <c r="I27" s="186" t="s">
        <v>240</v>
      </c>
      <c r="J27" s="186"/>
      <c r="K27" s="78" t="s">
        <v>12</v>
      </c>
      <c r="L27" s="78" t="s">
        <v>12</v>
      </c>
      <c r="M27" s="186" t="s">
        <v>240</v>
      </c>
      <c r="N27" s="186"/>
      <c r="O27" s="186"/>
      <c r="P27" s="186"/>
      <c r="Q27" s="186"/>
    </row>
    <row r="28" spans="2:17" ht="21" customHeight="1">
      <c r="B28" s="179" t="s">
        <v>14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2:17" ht="21.75" customHeight="1">
      <c r="B29" s="73" t="s">
        <v>249</v>
      </c>
      <c r="C29" s="74"/>
      <c r="D29" s="190"/>
      <c r="E29" s="190"/>
      <c r="F29" s="188" t="s">
        <v>251</v>
      </c>
      <c r="G29" s="188"/>
      <c r="H29" s="188"/>
      <c r="I29" s="189" t="s">
        <v>12</v>
      </c>
      <c r="J29" s="189"/>
      <c r="K29" s="75" t="s">
        <v>12</v>
      </c>
      <c r="L29" s="75" t="s">
        <v>419</v>
      </c>
      <c r="M29" s="189" t="s">
        <v>419</v>
      </c>
      <c r="N29" s="189"/>
      <c r="O29" s="189"/>
      <c r="P29" s="189"/>
      <c r="Q29" s="189"/>
    </row>
    <row r="30" spans="2:17" ht="28.5" customHeight="1">
      <c r="B30" s="3"/>
      <c r="C30" s="74"/>
      <c r="D30" s="190"/>
      <c r="E30" s="190"/>
      <c r="F30" s="188" t="s">
        <v>11</v>
      </c>
      <c r="G30" s="188"/>
      <c r="H30" s="188"/>
      <c r="I30" s="189" t="s">
        <v>12</v>
      </c>
      <c r="J30" s="189"/>
      <c r="K30" s="75" t="s">
        <v>12</v>
      </c>
      <c r="L30" s="75" t="s">
        <v>12</v>
      </c>
      <c r="M30" s="189" t="s">
        <v>12</v>
      </c>
      <c r="N30" s="189"/>
      <c r="O30" s="189"/>
      <c r="P30" s="189"/>
      <c r="Q30" s="189"/>
    </row>
    <row r="31" spans="2:17" ht="23.25" customHeight="1">
      <c r="B31" s="74"/>
      <c r="C31" s="73" t="s">
        <v>256</v>
      </c>
      <c r="D31" s="190"/>
      <c r="E31" s="190"/>
      <c r="F31" s="188" t="s">
        <v>257</v>
      </c>
      <c r="G31" s="188"/>
      <c r="H31" s="188"/>
      <c r="I31" s="189" t="s">
        <v>12</v>
      </c>
      <c r="J31" s="189"/>
      <c r="K31" s="75" t="s">
        <v>12</v>
      </c>
      <c r="L31" s="75" t="s">
        <v>420</v>
      </c>
      <c r="M31" s="189" t="s">
        <v>420</v>
      </c>
      <c r="N31" s="189"/>
      <c r="O31" s="189"/>
      <c r="P31" s="189"/>
      <c r="Q31" s="189"/>
    </row>
    <row r="32" spans="2:17" ht="30" customHeight="1">
      <c r="B32" s="74"/>
      <c r="C32" s="3"/>
      <c r="D32" s="190"/>
      <c r="E32" s="190"/>
      <c r="F32" s="188" t="s">
        <v>11</v>
      </c>
      <c r="G32" s="188"/>
      <c r="H32" s="188"/>
      <c r="I32" s="189" t="s">
        <v>12</v>
      </c>
      <c r="J32" s="189"/>
      <c r="K32" s="75" t="s">
        <v>12</v>
      </c>
      <c r="L32" s="75" t="s">
        <v>12</v>
      </c>
      <c r="M32" s="189" t="s">
        <v>12</v>
      </c>
      <c r="N32" s="189"/>
      <c r="O32" s="189"/>
      <c r="P32" s="189"/>
      <c r="Q32" s="189"/>
    </row>
    <row r="33" spans="2:17" ht="41.25" customHeight="1">
      <c r="B33" s="74"/>
      <c r="C33" s="74"/>
      <c r="D33" s="187" t="s">
        <v>421</v>
      </c>
      <c r="E33" s="187"/>
      <c r="F33" s="188" t="s">
        <v>422</v>
      </c>
      <c r="G33" s="188"/>
      <c r="H33" s="188"/>
      <c r="I33" s="189" t="s">
        <v>12</v>
      </c>
      <c r="J33" s="189"/>
      <c r="K33" s="75" t="s">
        <v>12</v>
      </c>
      <c r="L33" s="75" t="s">
        <v>420</v>
      </c>
      <c r="M33" s="189" t="s">
        <v>420</v>
      </c>
      <c r="N33" s="189"/>
      <c r="O33" s="189"/>
      <c r="P33" s="189"/>
      <c r="Q33" s="189"/>
    </row>
    <row r="34" spans="2:17" ht="21" customHeight="1">
      <c r="B34" s="74"/>
      <c r="C34" s="73" t="s">
        <v>315</v>
      </c>
      <c r="D34" s="190"/>
      <c r="E34" s="190"/>
      <c r="F34" s="188" t="s">
        <v>316</v>
      </c>
      <c r="G34" s="188"/>
      <c r="H34" s="188"/>
      <c r="I34" s="189" t="s">
        <v>12</v>
      </c>
      <c r="J34" s="189"/>
      <c r="K34" s="75" t="s">
        <v>12</v>
      </c>
      <c r="L34" s="75" t="s">
        <v>423</v>
      </c>
      <c r="M34" s="189" t="s">
        <v>423</v>
      </c>
      <c r="N34" s="189"/>
      <c r="O34" s="189"/>
      <c r="P34" s="189"/>
      <c r="Q34" s="189"/>
    </row>
    <row r="35" spans="2:17" ht="26.25" customHeight="1">
      <c r="B35" s="74"/>
      <c r="C35" s="3"/>
      <c r="D35" s="190"/>
      <c r="E35" s="190"/>
      <c r="F35" s="188" t="s">
        <v>11</v>
      </c>
      <c r="G35" s="188"/>
      <c r="H35" s="188"/>
      <c r="I35" s="189" t="s">
        <v>12</v>
      </c>
      <c r="J35" s="189"/>
      <c r="K35" s="75" t="s">
        <v>12</v>
      </c>
      <c r="L35" s="75" t="s">
        <v>12</v>
      </c>
      <c r="M35" s="189" t="s">
        <v>12</v>
      </c>
      <c r="N35" s="189"/>
      <c r="O35" s="189"/>
      <c r="P35" s="189"/>
      <c r="Q35" s="189"/>
    </row>
    <row r="36" spans="2:17" ht="43.5" customHeight="1">
      <c r="B36" s="74"/>
      <c r="C36" s="74"/>
      <c r="D36" s="187" t="s">
        <v>421</v>
      </c>
      <c r="E36" s="187"/>
      <c r="F36" s="188" t="s">
        <v>422</v>
      </c>
      <c r="G36" s="188"/>
      <c r="H36" s="188"/>
      <c r="I36" s="189" t="s">
        <v>12</v>
      </c>
      <c r="J36" s="189"/>
      <c r="K36" s="75" t="s">
        <v>12</v>
      </c>
      <c r="L36" s="75" t="s">
        <v>423</v>
      </c>
      <c r="M36" s="189" t="s">
        <v>423</v>
      </c>
      <c r="N36" s="189"/>
      <c r="O36" s="189"/>
      <c r="P36" s="189"/>
      <c r="Q36" s="189"/>
    </row>
    <row r="37" spans="2:17" ht="19.5" customHeight="1">
      <c r="B37" s="73" t="s">
        <v>167</v>
      </c>
      <c r="C37" s="74"/>
      <c r="D37" s="190"/>
      <c r="E37" s="190"/>
      <c r="F37" s="188" t="s">
        <v>168</v>
      </c>
      <c r="G37" s="188"/>
      <c r="H37" s="188"/>
      <c r="I37" s="189" t="s">
        <v>12</v>
      </c>
      <c r="J37" s="189"/>
      <c r="K37" s="75" t="s">
        <v>12</v>
      </c>
      <c r="L37" s="75" t="s">
        <v>424</v>
      </c>
      <c r="M37" s="189" t="s">
        <v>424</v>
      </c>
      <c r="N37" s="189"/>
      <c r="O37" s="189"/>
      <c r="P37" s="189"/>
      <c r="Q37" s="189"/>
    </row>
    <row r="38" spans="2:17" ht="29.25" customHeight="1">
      <c r="B38" s="3"/>
      <c r="C38" s="74"/>
      <c r="D38" s="190"/>
      <c r="E38" s="190"/>
      <c r="F38" s="188" t="s">
        <v>11</v>
      </c>
      <c r="G38" s="188"/>
      <c r="H38" s="188"/>
      <c r="I38" s="189" t="s">
        <v>12</v>
      </c>
      <c r="J38" s="189"/>
      <c r="K38" s="75" t="s">
        <v>12</v>
      </c>
      <c r="L38" s="75" t="s">
        <v>12</v>
      </c>
      <c r="M38" s="189" t="s">
        <v>12</v>
      </c>
      <c r="N38" s="189"/>
      <c r="O38" s="189"/>
      <c r="P38" s="189"/>
      <c r="Q38" s="189"/>
    </row>
    <row r="39" spans="2:17" ht="21.75" customHeight="1">
      <c r="B39" s="74"/>
      <c r="C39" s="73" t="s">
        <v>246</v>
      </c>
      <c r="D39" s="190"/>
      <c r="E39" s="190"/>
      <c r="F39" s="188" t="s">
        <v>247</v>
      </c>
      <c r="G39" s="188"/>
      <c r="H39" s="188"/>
      <c r="I39" s="189" t="s">
        <v>12</v>
      </c>
      <c r="J39" s="189"/>
      <c r="K39" s="75" t="s">
        <v>12</v>
      </c>
      <c r="L39" s="75" t="s">
        <v>424</v>
      </c>
      <c r="M39" s="189" t="s">
        <v>424</v>
      </c>
      <c r="N39" s="189"/>
      <c r="O39" s="189"/>
      <c r="P39" s="189"/>
      <c r="Q39" s="189"/>
    </row>
    <row r="40" spans="2:17" ht="27" customHeight="1">
      <c r="B40" s="74"/>
      <c r="C40" s="3"/>
      <c r="D40" s="190"/>
      <c r="E40" s="190"/>
      <c r="F40" s="188" t="s">
        <v>11</v>
      </c>
      <c r="G40" s="188"/>
      <c r="H40" s="188"/>
      <c r="I40" s="189" t="s">
        <v>12</v>
      </c>
      <c r="J40" s="189"/>
      <c r="K40" s="75" t="s">
        <v>12</v>
      </c>
      <c r="L40" s="75" t="s">
        <v>12</v>
      </c>
      <c r="M40" s="189" t="s">
        <v>12</v>
      </c>
      <c r="N40" s="189"/>
      <c r="O40" s="189"/>
      <c r="P40" s="189"/>
      <c r="Q40" s="189"/>
    </row>
    <row r="41" spans="2:17" ht="40.5" customHeight="1">
      <c r="B41" s="74"/>
      <c r="C41" s="74"/>
      <c r="D41" s="187" t="s">
        <v>421</v>
      </c>
      <c r="E41" s="187"/>
      <c r="F41" s="188" t="s">
        <v>422</v>
      </c>
      <c r="G41" s="188"/>
      <c r="H41" s="188"/>
      <c r="I41" s="189" t="s">
        <v>12</v>
      </c>
      <c r="J41" s="189"/>
      <c r="K41" s="75" t="s">
        <v>12</v>
      </c>
      <c r="L41" s="75" t="s">
        <v>424</v>
      </c>
      <c r="M41" s="189" t="s">
        <v>424</v>
      </c>
      <c r="N41" s="189"/>
      <c r="O41" s="189"/>
      <c r="P41" s="189"/>
      <c r="Q41" s="189"/>
    </row>
    <row r="42" spans="2:17" ht="20.25" customHeight="1">
      <c r="B42" s="73" t="s">
        <v>241</v>
      </c>
      <c r="C42" s="74"/>
      <c r="D42" s="190"/>
      <c r="E42" s="190"/>
      <c r="F42" s="188" t="s">
        <v>242</v>
      </c>
      <c r="G42" s="188"/>
      <c r="H42" s="188"/>
      <c r="I42" s="189" t="s">
        <v>12</v>
      </c>
      <c r="J42" s="189"/>
      <c r="K42" s="75" t="s">
        <v>12</v>
      </c>
      <c r="L42" s="75" t="s">
        <v>425</v>
      </c>
      <c r="M42" s="189" t="s">
        <v>425</v>
      </c>
      <c r="N42" s="189"/>
      <c r="O42" s="189"/>
      <c r="P42" s="189"/>
      <c r="Q42" s="189"/>
    </row>
    <row r="43" spans="2:17" ht="28.5" customHeight="1">
      <c r="B43" s="3"/>
      <c r="C43" s="74"/>
      <c r="D43" s="190"/>
      <c r="E43" s="190"/>
      <c r="F43" s="188" t="s">
        <v>11</v>
      </c>
      <c r="G43" s="188"/>
      <c r="H43" s="188"/>
      <c r="I43" s="189" t="s">
        <v>12</v>
      </c>
      <c r="J43" s="189"/>
      <c r="K43" s="75" t="s">
        <v>12</v>
      </c>
      <c r="L43" s="75" t="s">
        <v>12</v>
      </c>
      <c r="M43" s="189" t="s">
        <v>12</v>
      </c>
      <c r="N43" s="189"/>
      <c r="O43" s="189"/>
      <c r="P43" s="189"/>
      <c r="Q43" s="189"/>
    </row>
    <row r="44" spans="2:17" ht="19.5" customHeight="1">
      <c r="B44" s="74"/>
      <c r="C44" s="73" t="s">
        <v>243</v>
      </c>
      <c r="D44" s="190"/>
      <c r="E44" s="190"/>
      <c r="F44" s="188" t="s">
        <v>244</v>
      </c>
      <c r="G44" s="188"/>
      <c r="H44" s="188"/>
      <c r="I44" s="189" t="s">
        <v>12</v>
      </c>
      <c r="J44" s="189"/>
      <c r="K44" s="75" t="s">
        <v>12</v>
      </c>
      <c r="L44" s="75" t="s">
        <v>425</v>
      </c>
      <c r="M44" s="189" t="s">
        <v>425</v>
      </c>
      <c r="N44" s="189"/>
      <c r="O44" s="189"/>
      <c r="P44" s="189"/>
      <c r="Q44" s="189"/>
    </row>
    <row r="45" spans="2:17" ht="25.5" customHeight="1">
      <c r="B45" s="74"/>
      <c r="C45" s="3"/>
      <c r="D45" s="190"/>
      <c r="E45" s="190"/>
      <c r="F45" s="188" t="s">
        <v>11</v>
      </c>
      <c r="G45" s="188"/>
      <c r="H45" s="188"/>
      <c r="I45" s="189" t="s">
        <v>12</v>
      </c>
      <c r="J45" s="189"/>
      <c r="K45" s="75" t="s">
        <v>12</v>
      </c>
      <c r="L45" s="75" t="s">
        <v>12</v>
      </c>
      <c r="M45" s="189" t="s">
        <v>12</v>
      </c>
      <c r="N45" s="189"/>
      <c r="O45" s="189"/>
      <c r="P45" s="189"/>
      <c r="Q45" s="189"/>
    </row>
    <row r="46" spans="2:17" ht="22.5" customHeight="1">
      <c r="B46" s="74"/>
      <c r="C46" s="74"/>
      <c r="D46" s="187" t="s">
        <v>426</v>
      </c>
      <c r="E46" s="187"/>
      <c r="F46" s="188" t="s">
        <v>427</v>
      </c>
      <c r="G46" s="188"/>
      <c r="H46" s="188"/>
      <c r="I46" s="189" t="s">
        <v>12</v>
      </c>
      <c r="J46" s="189"/>
      <c r="K46" s="75" t="s">
        <v>12</v>
      </c>
      <c r="L46" s="75" t="s">
        <v>428</v>
      </c>
      <c r="M46" s="189" t="s">
        <v>428</v>
      </c>
      <c r="N46" s="189"/>
      <c r="O46" s="189"/>
      <c r="P46" s="189"/>
      <c r="Q46" s="189"/>
    </row>
    <row r="47" spans="2:17" ht="29.25" customHeight="1">
      <c r="B47" s="74"/>
      <c r="C47" s="74"/>
      <c r="D47" s="187" t="s">
        <v>421</v>
      </c>
      <c r="E47" s="187"/>
      <c r="F47" s="188" t="s">
        <v>422</v>
      </c>
      <c r="G47" s="188"/>
      <c r="H47" s="188"/>
      <c r="I47" s="189" t="s">
        <v>12</v>
      </c>
      <c r="J47" s="189"/>
      <c r="K47" s="75" t="s">
        <v>12</v>
      </c>
      <c r="L47" s="75" t="s">
        <v>429</v>
      </c>
      <c r="M47" s="189" t="s">
        <v>429</v>
      </c>
      <c r="N47" s="189"/>
      <c r="O47" s="189"/>
      <c r="P47" s="189"/>
      <c r="Q47" s="189"/>
    </row>
    <row r="48" spans="2:17" ht="20.25" customHeight="1">
      <c r="B48" s="183" t="s">
        <v>14</v>
      </c>
      <c r="C48" s="183"/>
      <c r="D48" s="183"/>
      <c r="E48" s="183"/>
      <c r="F48" s="183"/>
      <c r="G48" s="183"/>
      <c r="H48" s="76" t="s">
        <v>13</v>
      </c>
      <c r="I48" s="180" t="s">
        <v>309</v>
      </c>
      <c r="J48" s="180"/>
      <c r="K48" s="77" t="s">
        <v>12</v>
      </c>
      <c r="L48" s="77" t="s">
        <v>430</v>
      </c>
      <c r="M48" s="180" t="s">
        <v>431</v>
      </c>
      <c r="N48" s="180"/>
      <c r="O48" s="180"/>
      <c r="P48" s="180"/>
      <c r="Q48" s="180"/>
    </row>
    <row r="49" spans="2:17" ht="27.75" customHeight="1">
      <c r="B49" s="184"/>
      <c r="C49" s="184"/>
      <c r="D49" s="184"/>
      <c r="E49" s="184"/>
      <c r="F49" s="185" t="s">
        <v>11</v>
      </c>
      <c r="G49" s="185"/>
      <c r="H49" s="185"/>
      <c r="I49" s="186" t="s">
        <v>233</v>
      </c>
      <c r="J49" s="186"/>
      <c r="K49" s="78" t="s">
        <v>12</v>
      </c>
      <c r="L49" s="78" t="s">
        <v>12</v>
      </c>
      <c r="M49" s="186" t="s">
        <v>233</v>
      </c>
      <c r="N49" s="186"/>
      <c r="O49" s="186"/>
      <c r="P49" s="186"/>
      <c r="Q49" s="186"/>
    </row>
    <row r="50" spans="2:17" ht="19.5" customHeight="1">
      <c r="B50" s="179" t="s">
        <v>283</v>
      </c>
      <c r="C50" s="179"/>
      <c r="D50" s="179"/>
      <c r="E50" s="179"/>
      <c r="F50" s="179"/>
      <c r="G50" s="179"/>
      <c r="H50" s="179"/>
      <c r="I50" s="180" t="s">
        <v>432</v>
      </c>
      <c r="J50" s="180"/>
      <c r="K50" s="77" t="s">
        <v>12</v>
      </c>
      <c r="L50" s="77" t="s">
        <v>433</v>
      </c>
      <c r="M50" s="180" t="s">
        <v>434</v>
      </c>
      <c r="N50" s="180"/>
      <c r="O50" s="180"/>
      <c r="P50" s="180"/>
      <c r="Q50" s="180"/>
    </row>
    <row r="51" spans="2:17" ht="36.75" customHeight="1">
      <c r="B51" s="179"/>
      <c r="C51" s="179"/>
      <c r="D51" s="179"/>
      <c r="E51" s="179"/>
      <c r="F51" s="181" t="s">
        <v>11</v>
      </c>
      <c r="G51" s="181"/>
      <c r="H51" s="181"/>
      <c r="I51" s="182" t="s">
        <v>284</v>
      </c>
      <c r="J51" s="182"/>
      <c r="K51" s="79" t="s">
        <v>12</v>
      </c>
      <c r="L51" s="79" t="s">
        <v>12</v>
      </c>
      <c r="M51" s="182" t="s">
        <v>284</v>
      </c>
      <c r="N51" s="182"/>
      <c r="O51" s="182"/>
      <c r="P51" s="182"/>
      <c r="Q51" s="182"/>
    </row>
    <row r="52" spans="2:17" ht="23.25" customHeight="1">
      <c r="B52" s="177" t="s">
        <v>27</v>
      </c>
      <c r="C52" s="177"/>
      <c r="D52" s="177"/>
      <c r="E52" s="177"/>
      <c r="F52" s="177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</sheetData>
  <sheetProtection/>
  <mergeCells count="184">
    <mergeCell ref="F25:H25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I6:J6"/>
    <mergeCell ref="M6:Q6"/>
    <mergeCell ref="M8:Q8"/>
    <mergeCell ref="F6:H6"/>
    <mergeCell ref="F8:H8"/>
    <mergeCell ref="B7:Q7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10:J10"/>
    <mergeCell ref="F9:H9"/>
    <mergeCell ref="F14:H14"/>
    <mergeCell ref="F11:H11"/>
    <mergeCell ref="F12:H12"/>
    <mergeCell ref="I13:J13"/>
    <mergeCell ref="I14:J14"/>
    <mergeCell ref="D13:E13"/>
    <mergeCell ref="F13:H13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M19:Q19"/>
    <mergeCell ref="I19:J19"/>
    <mergeCell ref="D15:E15"/>
    <mergeCell ref="F15:H15"/>
    <mergeCell ref="I15:J15"/>
    <mergeCell ref="M15:Q15"/>
    <mergeCell ref="M17:Q17"/>
    <mergeCell ref="D18:E18"/>
    <mergeCell ref="F18:H18"/>
    <mergeCell ref="D19:E19"/>
    <mergeCell ref="D20:E20"/>
    <mergeCell ref="M18:Q18"/>
    <mergeCell ref="D21:E21"/>
    <mergeCell ref="F21:H21"/>
    <mergeCell ref="M27:Q27"/>
    <mergeCell ref="I25:J25"/>
    <mergeCell ref="M25:Q25"/>
    <mergeCell ref="I26:J26"/>
    <mergeCell ref="M26:Q26"/>
    <mergeCell ref="F20:H20"/>
    <mergeCell ref="I20:J20"/>
    <mergeCell ref="M20:Q20"/>
    <mergeCell ref="I24:J24"/>
    <mergeCell ref="F22:H22"/>
    <mergeCell ref="D23:E23"/>
    <mergeCell ref="F23:H23"/>
    <mergeCell ref="I23:J23"/>
    <mergeCell ref="M23:Q23"/>
    <mergeCell ref="D24:E24"/>
    <mergeCell ref="F24:H24"/>
    <mergeCell ref="M24:Q24"/>
    <mergeCell ref="D25:E25"/>
    <mergeCell ref="B26:G26"/>
    <mergeCell ref="B28:Q28"/>
    <mergeCell ref="D29:E29"/>
    <mergeCell ref="F29:H29"/>
    <mergeCell ref="I29:J29"/>
    <mergeCell ref="M29:Q29"/>
    <mergeCell ref="B27:E27"/>
    <mergeCell ref="F27:H27"/>
    <mergeCell ref="I27:J27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B48:G48"/>
    <mergeCell ref="I48:J48"/>
    <mergeCell ref="M48:Q48"/>
    <mergeCell ref="B49:E49"/>
    <mergeCell ref="F49:H49"/>
    <mergeCell ref="I49:J49"/>
    <mergeCell ref="M49:Q49"/>
    <mergeCell ref="B52:F52"/>
    <mergeCell ref="G52:Q52"/>
    <mergeCell ref="B50:H50"/>
    <mergeCell ref="I50:J50"/>
    <mergeCell ref="M50:Q50"/>
    <mergeCell ref="B51:E51"/>
    <mergeCell ref="F51:H51"/>
    <mergeCell ref="I51:J51"/>
    <mergeCell ref="M51:Q5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6"/>
  <sheetViews>
    <sheetView showGridLines="0" zoomScalePageLayoutView="0" workbookViewId="0" topLeftCell="A1">
      <selection activeCell="AE14" sqref="AE14"/>
    </sheetView>
  </sheetViews>
  <sheetFormatPr defaultColWidth="9.33203125" defaultRowHeight="12.75"/>
  <cols>
    <col min="1" max="1" width="4.5" style="72" customWidth="1"/>
    <col min="2" max="2" width="5.66015625" style="72" customWidth="1"/>
    <col min="3" max="3" width="5" style="72" customWidth="1"/>
    <col min="4" max="4" width="5.16015625" style="72" customWidth="1"/>
    <col min="5" max="5" width="6.83203125" style="72" customWidth="1"/>
    <col min="6" max="6" width="5.16015625" style="72" customWidth="1"/>
    <col min="7" max="7" width="3.16015625" style="72" customWidth="1"/>
    <col min="8" max="9" width="12" style="72" customWidth="1"/>
    <col min="10" max="10" width="10.83203125" style="72" customWidth="1"/>
    <col min="11" max="12" width="11.33203125" style="72" customWidth="1"/>
    <col min="13" max="13" width="8.66015625" style="72" customWidth="1"/>
    <col min="14" max="14" width="8.83203125" style="72" customWidth="1"/>
    <col min="15" max="15" width="9.16015625" style="72" customWidth="1"/>
    <col min="16" max="16" width="9.33203125" style="72" customWidth="1"/>
    <col min="17" max="17" width="8.66015625" style="72" customWidth="1"/>
    <col min="18" max="18" width="10" style="72" customWidth="1"/>
    <col min="19" max="19" width="9.83203125" style="72" customWidth="1"/>
    <col min="20" max="20" width="4.83203125" style="72" customWidth="1"/>
    <col min="21" max="21" width="4" style="72" customWidth="1"/>
    <col min="22" max="22" width="8.83203125" style="72" customWidth="1"/>
    <col min="23" max="23" width="5.5" style="72" customWidth="1"/>
    <col min="24" max="24" width="2.16015625" style="72" customWidth="1"/>
    <col min="25" max="25" width="1.3359375" style="72" customWidth="1"/>
    <col min="26" max="16384" width="9.33203125" style="72" customWidth="1"/>
  </cols>
  <sheetData>
    <row r="1" spans="1:23" ht="46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00" t="s">
        <v>456</v>
      </c>
      <c r="O1" s="200"/>
      <c r="P1" s="200"/>
      <c r="Q1" s="200"/>
      <c r="R1" s="200"/>
      <c r="S1" s="200"/>
      <c r="T1" s="200"/>
      <c r="U1" s="70"/>
      <c r="V1" s="70"/>
      <c r="W1" s="71"/>
    </row>
    <row r="2" spans="1:23" ht="21.75" customHeight="1">
      <c r="A2" s="201" t="s">
        <v>235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71"/>
    </row>
    <row r="3" ht="6.75" customHeight="1"/>
    <row r="4" spans="1:23" ht="12.75" customHeight="1">
      <c r="A4" s="199" t="s">
        <v>1</v>
      </c>
      <c r="B4" s="199" t="s">
        <v>2</v>
      </c>
      <c r="C4" s="199" t="s">
        <v>52</v>
      </c>
      <c r="D4" s="199" t="s">
        <v>4</v>
      </c>
      <c r="E4" s="199"/>
      <c r="F4" s="199"/>
      <c r="G4" s="199"/>
      <c r="H4" s="199" t="s">
        <v>24</v>
      </c>
      <c r="I4" s="199" t="s">
        <v>28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3" ht="12.75" customHeight="1">
      <c r="A5" s="199"/>
      <c r="B5" s="199"/>
      <c r="C5" s="199"/>
      <c r="D5" s="199"/>
      <c r="E5" s="199"/>
      <c r="F5" s="199"/>
      <c r="G5" s="199"/>
      <c r="H5" s="199"/>
      <c r="I5" s="199" t="s">
        <v>26</v>
      </c>
      <c r="J5" s="199" t="s">
        <v>20</v>
      </c>
      <c r="K5" s="199"/>
      <c r="L5" s="199"/>
      <c r="M5" s="199"/>
      <c r="N5" s="199"/>
      <c r="O5" s="199"/>
      <c r="P5" s="199"/>
      <c r="Q5" s="199"/>
      <c r="R5" s="199" t="s">
        <v>23</v>
      </c>
      <c r="S5" s="199" t="s">
        <v>20</v>
      </c>
      <c r="T5" s="199"/>
      <c r="U5" s="199"/>
      <c r="V5" s="199"/>
      <c r="W5" s="199"/>
    </row>
    <row r="6" spans="1:23" ht="12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 t="s">
        <v>51</v>
      </c>
      <c r="K6" s="199" t="s">
        <v>20</v>
      </c>
      <c r="L6" s="199"/>
      <c r="M6" s="199" t="s">
        <v>19</v>
      </c>
      <c r="N6" s="199" t="s">
        <v>18</v>
      </c>
      <c r="O6" s="199" t="s">
        <v>17</v>
      </c>
      <c r="P6" s="199" t="s">
        <v>31</v>
      </c>
      <c r="Q6" s="199" t="s">
        <v>29</v>
      </c>
      <c r="R6" s="199"/>
      <c r="S6" s="199" t="s">
        <v>22</v>
      </c>
      <c r="T6" s="199" t="s">
        <v>21</v>
      </c>
      <c r="U6" s="199"/>
      <c r="V6" s="199" t="s">
        <v>25</v>
      </c>
      <c r="W6" s="199" t="s">
        <v>30</v>
      </c>
    </row>
    <row r="7" spans="1:23" ht="61.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33" t="s">
        <v>15</v>
      </c>
      <c r="L7" s="133" t="s">
        <v>50</v>
      </c>
      <c r="M7" s="199"/>
      <c r="N7" s="199"/>
      <c r="O7" s="199"/>
      <c r="P7" s="199"/>
      <c r="Q7" s="199"/>
      <c r="R7" s="199"/>
      <c r="S7" s="199"/>
      <c r="T7" s="199" t="s">
        <v>16</v>
      </c>
      <c r="U7" s="199"/>
      <c r="V7" s="199"/>
      <c r="W7" s="199"/>
    </row>
    <row r="8" spans="1:23" ht="8.25">
      <c r="A8" s="134" t="s">
        <v>5</v>
      </c>
      <c r="B8" s="134" t="s">
        <v>6</v>
      </c>
      <c r="C8" s="134" t="s">
        <v>7</v>
      </c>
      <c r="D8" s="202" t="s">
        <v>8</v>
      </c>
      <c r="E8" s="202"/>
      <c r="F8" s="202"/>
      <c r="G8" s="202"/>
      <c r="H8" s="134" t="s">
        <v>9</v>
      </c>
      <c r="I8" s="134" t="s">
        <v>34</v>
      </c>
      <c r="J8" s="134" t="s">
        <v>33</v>
      </c>
      <c r="K8" s="134" t="s">
        <v>32</v>
      </c>
      <c r="L8" s="134" t="s">
        <v>49</v>
      </c>
      <c r="M8" s="134" t="s">
        <v>48</v>
      </c>
      <c r="N8" s="134" t="s">
        <v>47</v>
      </c>
      <c r="O8" s="134" t="s">
        <v>46</v>
      </c>
      <c r="P8" s="134" t="s">
        <v>45</v>
      </c>
      <c r="Q8" s="134" t="s">
        <v>44</v>
      </c>
      <c r="R8" s="134" t="s">
        <v>43</v>
      </c>
      <c r="S8" s="134" t="s">
        <v>42</v>
      </c>
      <c r="T8" s="202" t="s">
        <v>41</v>
      </c>
      <c r="U8" s="202"/>
      <c r="V8" s="134" t="s">
        <v>40</v>
      </c>
      <c r="W8" s="134" t="s">
        <v>39</v>
      </c>
    </row>
    <row r="9" spans="1:23" ht="12.75" customHeight="1">
      <c r="A9" s="199" t="s">
        <v>435</v>
      </c>
      <c r="B9" s="199" t="s">
        <v>250</v>
      </c>
      <c r="C9" s="199" t="s">
        <v>250</v>
      </c>
      <c r="D9" s="196" t="s">
        <v>436</v>
      </c>
      <c r="E9" s="196"/>
      <c r="F9" s="196" t="s">
        <v>252</v>
      </c>
      <c r="G9" s="196"/>
      <c r="H9" s="147">
        <v>281500</v>
      </c>
      <c r="I9" s="147">
        <v>281500</v>
      </c>
      <c r="J9" s="147">
        <v>29800</v>
      </c>
      <c r="K9" s="147">
        <v>0</v>
      </c>
      <c r="L9" s="147">
        <v>29800</v>
      </c>
      <c r="M9" s="147">
        <v>0</v>
      </c>
      <c r="N9" s="147">
        <v>251700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98">
        <v>0</v>
      </c>
      <c r="U9" s="198"/>
      <c r="V9" s="147">
        <v>0</v>
      </c>
      <c r="W9" s="147">
        <v>0</v>
      </c>
    </row>
    <row r="10" spans="1:23" ht="12.75" customHeight="1">
      <c r="A10" s="199"/>
      <c r="B10" s="199"/>
      <c r="C10" s="199"/>
      <c r="D10" s="196"/>
      <c r="E10" s="196"/>
      <c r="F10" s="196" t="s">
        <v>253</v>
      </c>
      <c r="G10" s="196"/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98">
        <v>0</v>
      </c>
      <c r="U10" s="198"/>
      <c r="V10" s="147">
        <v>0</v>
      </c>
      <c r="W10" s="147">
        <v>0</v>
      </c>
    </row>
    <row r="11" spans="1:23" ht="12.75" customHeight="1">
      <c r="A11" s="199"/>
      <c r="B11" s="199"/>
      <c r="C11" s="199"/>
      <c r="D11" s="196"/>
      <c r="E11" s="196"/>
      <c r="F11" s="196" t="s">
        <v>254</v>
      </c>
      <c r="G11" s="196"/>
      <c r="H11" s="147">
        <v>30000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30000</v>
      </c>
      <c r="S11" s="147">
        <v>30000</v>
      </c>
      <c r="T11" s="198">
        <v>0</v>
      </c>
      <c r="U11" s="198"/>
      <c r="V11" s="147">
        <v>0</v>
      </c>
      <c r="W11" s="147">
        <v>0</v>
      </c>
    </row>
    <row r="12" spans="1:23" ht="12.75" customHeight="1">
      <c r="A12" s="199"/>
      <c r="B12" s="199"/>
      <c r="C12" s="199"/>
      <c r="D12" s="196"/>
      <c r="E12" s="196"/>
      <c r="F12" s="196" t="s">
        <v>255</v>
      </c>
      <c r="G12" s="196"/>
      <c r="H12" s="147">
        <v>311500</v>
      </c>
      <c r="I12" s="147">
        <v>281500</v>
      </c>
      <c r="J12" s="147">
        <v>29800</v>
      </c>
      <c r="K12" s="147">
        <v>0</v>
      </c>
      <c r="L12" s="147">
        <v>29800</v>
      </c>
      <c r="M12" s="147">
        <v>0</v>
      </c>
      <c r="N12" s="147">
        <v>251700</v>
      </c>
      <c r="O12" s="147">
        <v>0</v>
      </c>
      <c r="P12" s="147">
        <v>0</v>
      </c>
      <c r="Q12" s="147">
        <v>0</v>
      </c>
      <c r="R12" s="147">
        <v>30000</v>
      </c>
      <c r="S12" s="147">
        <v>30000</v>
      </c>
      <c r="T12" s="198">
        <v>0</v>
      </c>
      <c r="U12" s="198"/>
      <c r="V12" s="147">
        <v>0</v>
      </c>
      <c r="W12" s="147">
        <v>0</v>
      </c>
    </row>
    <row r="13" spans="1:23" ht="12.75" customHeight="1">
      <c r="A13" s="199" t="s">
        <v>250</v>
      </c>
      <c r="B13" s="199" t="s">
        <v>375</v>
      </c>
      <c r="C13" s="199" t="s">
        <v>250</v>
      </c>
      <c r="D13" s="196" t="s">
        <v>437</v>
      </c>
      <c r="E13" s="196"/>
      <c r="F13" s="196" t="s">
        <v>252</v>
      </c>
      <c r="G13" s="196"/>
      <c r="H13" s="147">
        <v>24800</v>
      </c>
      <c r="I13" s="147">
        <v>24800</v>
      </c>
      <c r="J13" s="147">
        <v>24800</v>
      </c>
      <c r="K13" s="147">
        <v>0</v>
      </c>
      <c r="L13" s="147">
        <v>24800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98">
        <v>0</v>
      </c>
      <c r="U13" s="198"/>
      <c r="V13" s="147">
        <v>0</v>
      </c>
      <c r="W13" s="147">
        <v>0</v>
      </c>
    </row>
    <row r="14" spans="1:23" ht="12.75" customHeight="1">
      <c r="A14" s="199"/>
      <c r="B14" s="199"/>
      <c r="C14" s="199"/>
      <c r="D14" s="196"/>
      <c r="E14" s="196"/>
      <c r="F14" s="196" t="s">
        <v>253</v>
      </c>
      <c r="G14" s="196"/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98">
        <v>0</v>
      </c>
      <c r="U14" s="198"/>
      <c r="V14" s="147">
        <v>0</v>
      </c>
      <c r="W14" s="147">
        <v>0</v>
      </c>
    </row>
    <row r="15" spans="1:23" ht="12.75" customHeight="1">
      <c r="A15" s="199"/>
      <c r="B15" s="199"/>
      <c r="C15" s="199"/>
      <c r="D15" s="196"/>
      <c r="E15" s="196"/>
      <c r="F15" s="196" t="s">
        <v>254</v>
      </c>
      <c r="G15" s="196"/>
      <c r="H15" s="147">
        <v>30000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30000</v>
      </c>
      <c r="S15" s="147">
        <v>30000</v>
      </c>
      <c r="T15" s="198">
        <v>0</v>
      </c>
      <c r="U15" s="198"/>
      <c r="V15" s="147">
        <v>0</v>
      </c>
      <c r="W15" s="147">
        <v>0</v>
      </c>
    </row>
    <row r="16" spans="1:23" ht="12.75" customHeight="1">
      <c r="A16" s="199"/>
      <c r="B16" s="199"/>
      <c r="C16" s="199"/>
      <c r="D16" s="196"/>
      <c r="E16" s="196"/>
      <c r="F16" s="196" t="s">
        <v>255</v>
      </c>
      <c r="G16" s="196"/>
      <c r="H16" s="147">
        <v>54800</v>
      </c>
      <c r="I16" s="147">
        <v>24800</v>
      </c>
      <c r="J16" s="147">
        <v>24800</v>
      </c>
      <c r="K16" s="147">
        <v>0</v>
      </c>
      <c r="L16" s="147">
        <v>24800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30000</v>
      </c>
      <c r="S16" s="147">
        <v>30000</v>
      </c>
      <c r="T16" s="198">
        <v>0</v>
      </c>
      <c r="U16" s="198"/>
      <c r="V16" s="147">
        <v>0</v>
      </c>
      <c r="W16" s="147">
        <v>0</v>
      </c>
    </row>
    <row r="17" spans="1:23" ht="12.75" customHeight="1">
      <c r="A17" s="199" t="s">
        <v>380</v>
      </c>
      <c r="B17" s="199" t="s">
        <v>250</v>
      </c>
      <c r="C17" s="199" t="s">
        <v>250</v>
      </c>
      <c r="D17" s="196" t="s">
        <v>381</v>
      </c>
      <c r="E17" s="196"/>
      <c r="F17" s="196" t="s">
        <v>252</v>
      </c>
      <c r="G17" s="196"/>
      <c r="H17" s="147">
        <v>5526627</v>
      </c>
      <c r="I17" s="147">
        <v>5516627</v>
      </c>
      <c r="J17" s="147">
        <v>5323327</v>
      </c>
      <c r="K17" s="147">
        <v>4814227</v>
      </c>
      <c r="L17" s="147">
        <v>509100</v>
      </c>
      <c r="M17" s="147">
        <v>0</v>
      </c>
      <c r="N17" s="147">
        <v>193300</v>
      </c>
      <c r="O17" s="147">
        <v>0</v>
      </c>
      <c r="P17" s="147">
        <v>0</v>
      </c>
      <c r="Q17" s="147">
        <v>0</v>
      </c>
      <c r="R17" s="147">
        <v>10000</v>
      </c>
      <c r="S17" s="147">
        <v>10000</v>
      </c>
      <c r="T17" s="198">
        <v>0</v>
      </c>
      <c r="U17" s="198"/>
      <c r="V17" s="147">
        <v>0</v>
      </c>
      <c r="W17" s="147">
        <v>0</v>
      </c>
    </row>
    <row r="18" spans="1:23" ht="12.75" customHeight="1">
      <c r="A18" s="199"/>
      <c r="B18" s="199"/>
      <c r="C18" s="199"/>
      <c r="D18" s="196"/>
      <c r="E18" s="196"/>
      <c r="F18" s="196" t="s">
        <v>253</v>
      </c>
      <c r="G18" s="196"/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98">
        <v>0</v>
      </c>
      <c r="U18" s="198"/>
      <c r="V18" s="147">
        <v>0</v>
      </c>
      <c r="W18" s="147">
        <v>0</v>
      </c>
    </row>
    <row r="19" spans="1:23" ht="12.75" customHeight="1">
      <c r="A19" s="199"/>
      <c r="B19" s="199"/>
      <c r="C19" s="199"/>
      <c r="D19" s="196"/>
      <c r="E19" s="196"/>
      <c r="F19" s="196" t="s">
        <v>254</v>
      </c>
      <c r="G19" s="196"/>
      <c r="H19" s="147">
        <v>21598</v>
      </c>
      <c r="I19" s="147">
        <v>21598</v>
      </c>
      <c r="J19" s="147">
        <v>21598</v>
      </c>
      <c r="K19" s="147">
        <v>21598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98">
        <v>0</v>
      </c>
      <c r="U19" s="198"/>
      <c r="V19" s="147">
        <v>0</v>
      </c>
      <c r="W19" s="147">
        <v>0</v>
      </c>
    </row>
    <row r="20" spans="1:23" ht="12.75" customHeight="1">
      <c r="A20" s="199"/>
      <c r="B20" s="199"/>
      <c r="C20" s="199"/>
      <c r="D20" s="196"/>
      <c r="E20" s="196"/>
      <c r="F20" s="196" t="s">
        <v>255</v>
      </c>
      <c r="G20" s="196"/>
      <c r="H20" s="147">
        <v>5548225</v>
      </c>
      <c r="I20" s="147">
        <v>5538225</v>
      </c>
      <c r="J20" s="147">
        <v>5344925</v>
      </c>
      <c r="K20" s="147">
        <v>4835825</v>
      </c>
      <c r="L20" s="147">
        <v>509100</v>
      </c>
      <c r="M20" s="147">
        <v>0</v>
      </c>
      <c r="N20" s="147">
        <v>193300</v>
      </c>
      <c r="O20" s="147">
        <v>0</v>
      </c>
      <c r="P20" s="147">
        <v>0</v>
      </c>
      <c r="Q20" s="147">
        <v>0</v>
      </c>
      <c r="R20" s="147">
        <v>10000</v>
      </c>
      <c r="S20" s="147">
        <v>10000</v>
      </c>
      <c r="T20" s="198">
        <v>0</v>
      </c>
      <c r="U20" s="198"/>
      <c r="V20" s="147">
        <v>0</v>
      </c>
      <c r="W20" s="147">
        <v>0</v>
      </c>
    </row>
    <row r="21" spans="1:23" ht="12.75" customHeight="1">
      <c r="A21" s="199" t="s">
        <v>250</v>
      </c>
      <c r="B21" s="199" t="s">
        <v>385</v>
      </c>
      <c r="C21" s="199" t="s">
        <v>250</v>
      </c>
      <c r="D21" s="196" t="s">
        <v>386</v>
      </c>
      <c r="E21" s="196"/>
      <c r="F21" s="196" t="s">
        <v>252</v>
      </c>
      <c r="G21" s="196"/>
      <c r="H21" s="147">
        <v>5321627</v>
      </c>
      <c r="I21" s="147">
        <v>5321627</v>
      </c>
      <c r="J21" s="147">
        <v>5133327</v>
      </c>
      <c r="K21" s="147">
        <v>4814227</v>
      </c>
      <c r="L21" s="147">
        <v>319100</v>
      </c>
      <c r="M21" s="147">
        <v>0</v>
      </c>
      <c r="N21" s="147">
        <v>188300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98">
        <v>0</v>
      </c>
      <c r="U21" s="198"/>
      <c r="V21" s="147">
        <v>0</v>
      </c>
      <c r="W21" s="147">
        <v>0</v>
      </c>
    </row>
    <row r="22" spans="1:23" ht="12.75" customHeight="1">
      <c r="A22" s="199"/>
      <c r="B22" s="199"/>
      <c r="C22" s="199"/>
      <c r="D22" s="196"/>
      <c r="E22" s="196"/>
      <c r="F22" s="196" t="s">
        <v>253</v>
      </c>
      <c r="G22" s="196"/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98">
        <v>0</v>
      </c>
      <c r="U22" s="198"/>
      <c r="V22" s="147">
        <v>0</v>
      </c>
      <c r="W22" s="147">
        <v>0</v>
      </c>
    </row>
    <row r="23" spans="1:23" ht="12.75" customHeight="1">
      <c r="A23" s="199"/>
      <c r="B23" s="199"/>
      <c r="C23" s="199"/>
      <c r="D23" s="196"/>
      <c r="E23" s="196"/>
      <c r="F23" s="196" t="s">
        <v>254</v>
      </c>
      <c r="G23" s="196"/>
      <c r="H23" s="147">
        <v>21598</v>
      </c>
      <c r="I23" s="147">
        <v>21598</v>
      </c>
      <c r="J23" s="147">
        <v>21598</v>
      </c>
      <c r="K23" s="147">
        <v>21598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98">
        <v>0</v>
      </c>
      <c r="U23" s="198"/>
      <c r="V23" s="147">
        <v>0</v>
      </c>
      <c r="W23" s="147">
        <v>0</v>
      </c>
    </row>
    <row r="24" spans="1:23" ht="12.75" customHeight="1">
      <c r="A24" s="199"/>
      <c r="B24" s="199"/>
      <c r="C24" s="199"/>
      <c r="D24" s="196"/>
      <c r="E24" s="196"/>
      <c r="F24" s="196" t="s">
        <v>255</v>
      </c>
      <c r="G24" s="196"/>
      <c r="H24" s="147">
        <v>5343225</v>
      </c>
      <c r="I24" s="147">
        <v>5343225</v>
      </c>
      <c r="J24" s="147">
        <v>5154925</v>
      </c>
      <c r="K24" s="147">
        <v>4835825</v>
      </c>
      <c r="L24" s="147">
        <v>319100</v>
      </c>
      <c r="M24" s="147">
        <v>0</v>
      </c>
      <c r="N24" s="147">
        <v>188300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98">
        <v>0</v>
      </c>
      <c r="U24" s="198"/>
      <c r="V24" s="147">
        <v>0</v>
      </c>
      <c r="W24" s="147">
        <v>0</v>
      </c>
    </row>
    <row r="25" spans="1:23" ht="12.75" customHeight="1">
      <c r="A25" s="199" t="s">
        <v>249</v>
      </c>
      <c r="B25" s="199" t="s">
        <v>250</v>
      </c>
      <c r="C25" s="199" t="s">
        <v>250</v>
      </c>
      <c r="D25" s="196" t="s">
        <v>251</v>
      </c>
      <c r="E25" s="196"/>
      <c r="F25" s="196" t="s">
        <v>252</v>
      </c>
      <c r="G25" s="196"/>
      <c r="H25" s="147">
        <v>28482014</v>
      </c>
      <c r="I25" s="147">
        <v>27491775</v>
      </c>
      <c r="J25" s="147">
        <v>24690017.2</v>
      </c>
      <c r="K25" s="147">
        <v>21868375.2</v>
      </c>
      <c r="L25" s="147">
        <v>2821642</v>
      </c>
      <c r="M25" s="147">
        <v>2153794.8</v>
      </c>
      <c r="N25" s="147">
        <v>501476</v>
      </c>
      <c r="O25" s="147">
        <v>146487</v>
      </c>
      <c r="P25" s="147">
        <v>0</v>
      </c>
      <c r="Q25" s="147">
        <v>0</v>
      </c>
      <c r="R25" s="147">
        <v>990239</v>
      </c>
      <c r="S25" s="147">
        <v>990239</v>
      </c>
      <c r="T25" s="198">
        <v>0</v>
      </c>
      <c r="U25" s="198"/>
      <c r="V25" s="147">
        <v>0</v>
      </c>
      <c r="W25" s="147">
        <v>0</v>
      </c>
    </row>
    <row r="26" spans="1:23" ht="12.75" customHeight="1">
      <c r="A26" s="199"/>
      <c r="B26" s="199"/>
      <c r="C26" s="199"/>
      <c r="D26" s="196"/>
      <c r="E26" s="196"/>
      <c r="F26" s="196" t="s">
        <v>253</v>
      </c>
      <c r="G26" s="196"/>
      <c r="H26" s="147">
        <v>-67760</v>
      </c>
      <c r="I26" s="147">
        <v>-67760</v>
      </c>
      <c r="J26" s="147">
        <v>-67760</v>
      </c>
      <c r="K26" s="147">
        <v>-67760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98">
        <v>0</v>
      </c>
      <c r="U26" s="198"/>
      <c r="V26" s="147">
        <v>0</v>
      </c>
      <c r="W26" s="147">
        <v>0</v>
      </c>
    </row>
    <row r="27" spans="1:23" ht="12.75" customHeight="1">
      <c r="A27" s="199"/>
      <c r="B27" s="199"/>
      <c r="C27" s="199"/>
      <c r="D27" s="196"/>
      <c r="E27" s="196"/>
      <c r="F27" s="196" t="s">
        <v>254</v>
      </c>
      <c r="G27" s="196"/>
      <c r="H27" s="147">
        <v>450141</v>
      </c>
      <c r="I27" s="147">
        <v>83360</v>
      </c>
      <c r="J27" s="147">
        <v>78860</v>
      </c>
      <c r="K27" s="147">
        <v>55800</v>
      </c>
      <c r="L27" s="147">
        <v>23060</v>
      </c>
      <c r="M27" s="147">
        <v>0</v>
      </c>
      <c r="N27" s="147">
        <v>4500</v>
      </c>
      <c r="O27" s="147">
        <v>0</v>
      </c>
      <c r="P27" s="147">
        <v>0</v>
      </c>
      <c r="Q27" s="147">
        <v>0</v>
      </c>
      <c r="R27" s="147">
        <v>366781</v>
      </c>
      <c r="S27" s="147">
        <v>366781</v>
      </c>
      <c r="T27" s="198">
        <v>0</v>
      </c>
      <c r="U27" s="198"/>
      <c r="V27" s="147">
        <v>0</v>
      </c>
      <c r="W27" s="147">
        <v>0</v>
      </c>
    </row>
    <row r="28" spans="1:23" ht="12.75" customHeight="1">
      <c r="A28" s="199"/>
      <c r="B28" s="199"/>
      <c r="C28" s="199"/>
      <c r="D28" s="196"/>
      <c r="E28" s="196"/>
      <c r="F28" s="196" t="s">
        <v>255</v>
      </c>
      <c r="G28" s="196"/>
      <c r="H28" s="147">
        <v>28864395</v>
      </c>
      <c r="I28" s="147">
        <v>27507375</v>
      </c>
      <c r="J28" s="147">
        <v>24701117.2</v>
      </c>
      <c r="K28" s="147">
        <v>21856415.2</v>
      </c>
      <c r="L28" s="147">
        <v>2844702</v>
      </c>
      <c r="M28" s="147">
        <v>2153794.8</v>
      </c>
      <c r="N28" s="147">
        <v>505976</v>
      </c>
      <c r="O28" s="147">
        <v>146487</v>
      </c>
      <c r="P28" s="147">
        <v>0</v>
      </c>
      <c r="Q28" s="147">
        <v>0</v>
      </c>
      <c r="R28" s="147">
        <v>1357020</v>
      </c>
      <c r="S28" s="147">
        <v>1357020</v>
      </c>
      <c r="T28" s="198">
        <v>0</v>
      </c>
      <c r="U28" s="198"/>
      <c r="V28" s="147">
        <v>0</v>
      </c>
      <c r="W28" s="147">
        <v>0</v>
      </c>
    </row>
    <row r="29" spans="1:23" ht="12.75" customHeight="1">
      <c r="A29" s="199" t="s">
        <v>250</v>
      </c>
      <c r="B29" s="199" t="s">
        <v>293</v>
      </c>
      <c r="C29" s="199" t="s">
        <v>250</v>
      </c>
      <c r="D29" s="196" t="s">
        <v>294</v>
      </c>
      <c r="E29" s="196"/>
      <c r="F29" s="196" t="s">
        <v>252</v>
      </c>
      <c r="G29" s="196"/>
      <c r="H29" s="147">
        <v>3529575</v>
      </c>
      <c r="I29" s="147">
        <v>3529575</v>
      </c>
      <c r="J29" s="147">
        <v>3206988</v>
      </c>
      <c r="K29" s="147">
        <v>3048088</v>
      </c>
      <c r="L29" s="147">
        <v>158900</v>
      </c>
      <c r="M29" s="147">
        <v>0</v>
      </c>
      <c r="N29" s="147">
        <v>176100</v>
      </c>
      <c r="O29" s="147">
        <v>146487</v>
      </c>
      <c r="P29" s="147">
        <v>0</v>
      </c>
      <c r="Q29" s="147">
        <v>0</v>
      </c>
      <c r="R29" s="147">
        <v>0</v>
      </c>
      <c r="S29" s="147">
        <v>0</v>
      </c>
      <c r="T29" s="198">
        <v>0</v>
      </c>
      <c r="U29" s="198"/>
      <c r="V29" s="147">
        <v>0</v>
      </c>
      <c r="W29" s="147">
        <v>0</v>
      </c>
    </row>
    <row r="30" spans="1:23" ht="12.75" customHeight="1">
      <c r="A30" s="199"/>
      <c r="B30" s="199"/>
      <c r="C30" s="199"/>
      <c r="D30" s="196"/>
      <c r="E30" s="196"/>
      <c r="F30" s="196" t="s">
        <v>253</v>
      </c>
      <c r="G30" s="196"/>
      <c r="H30" s="147">
        <v>-700</v>
      </c>
      <c r="I30" s="147">
        <v>-700</v>
      </c>
      <c r="J30" s="147">
        <v>-700</v>
      </c>
      <c r="K30" s="147">
        <v>-700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98">
        <v>0</v>
      </c>
      <c r="U30" s="198"/>
      <c r="V30" s="147">
        <v>0</v>
      </c>
      <c r="W30" s="147">
        <v>0</v>
      </c>
    </row>
    <row r="31" spans="1:23" ht="12.75" customHeight="1">
      <c r="A31" s="199"/>
      <c r="B31" s="199"/>
      <c r="C31" s="199"/>
      <c r="D31" s="196"/>
      <c r="E31" s="196"/>
      <c r="F31" s="196" t="s">
        <v>254</v>
      </c>
      <c r="G31" s="196"/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98">
        <v>0</v>
      </c>
      <c r="U31" s="198"/>
      <c r="V31" s="147">
        <v>0</v>
      </c>
      <c r="W31" s="147">
        <v>0</v>
      </c>
    </row>
    <row r="32" spans="1:23" ht="12.75" customHeight="1">
      <c r="A32" s="199"/>
      <c r="B32" s="199"/>
      <c r="C32" s="199"/>
      <c r="D32" s="196"/>
      <c r="E32" s="196"/>
      <c r="F32" s="196" t="s">
        <v>255</v>
      </c>
      <c r="G32" s="196"/>
      <c r="H32" s="147">
        <v>3528875</v>
      </c>
      <c r="I32" s="147">
        <v>3528875</v>
      </c>
      <c r="J32" s="147">
        <v>3206288</v>
      </c>
      <c r="K32" s="147">
        <v>3047388</v>
      </c>
      <c r="L32" s="147">
        <v>158900</v>
      </c>
      <c r="M32" s="147">
        <v>0</v>
      </c>
      <c r="N32" s="147">
        <v>176100</v>
      </c>
      <c r="O32" s="147">
        <v>146487</v>
      </c>
      <c r="P32" s="147">
        <v>0</v>
      </c>
      <c r="Q32" s="147">
        <v>0</v>
      </c>
      <c r="R32" s="147">
        <v>0</v>
      </c>
      <c r="S32" s="147">
        <v>0</v>
      </c>
      <c r="T32" s="198">
        <v>0</v>
      </c>
      <c r="U32" s="198"/>
      <c r="V32" s="147">
        <v>0</v>
      </c>
      <c r="W32" s="147">
        <v>0</v>
      </c>
    </row>
    <row r="33" spans="1:23" ht="12.75" customHeight="1">
      <c r="A33" s="199" t="s">
        <v>250</v>
      </c>
      <c r="B33" s="199" t="s">
        <v>295</v>
      </c>
      <c r="C33" s="199" t="s">
        <v>250</v>
      </c>
      <c r="D33" s="196" t="s">
        <v>296</v>
      </c>
      <c r="E33" s="196"/>
      <c r="F33" s="196" t="s">
        <v>252</v>
      </c>
      <c r="G33" s="196"/>
      <c r="H33" s="147">
        <v>337862</v>
      </c>
      <c r="I33" s="147">
        <v>337862</v>
      </c>
      <c r="J33" s="147">
        <v>321286</v>
      </c>
      <c r="K33" s="147">
        <v>284530</v>
      </c>
      <c r="L33" s="147">
        <v>36756</v>
      </c>
      <c r="M33" s="147">
        <v>0</v>
      </c>
      <c r="N33" s="147">
        <v>16576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98">
        <v>0</v>
      </c>
      <c r="U33" s="198"/>
      <c r="V33" s="147">
        <v>0</v>
      </c>
      <c r="W33" s="147">
        <v>0</v>
      </c>
    </row>
    <row r="34" spans="1:23" ht="12.75" customHeight="1">
      <c r="A34" s="199"/>
      <c r="B34" s="199"/>
      <c r="C34" s="199"/>
      <c r="D34" s="196"/>
      <c r="E34" s="196"/>
      <c r="F34" s="196" t="s">
        <v>253</v>
      </c>
      <c r="G34" s="196"/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98">
        <v>0</v>
      </c>
      <c r="U34" s="198"/>
      <c r="V34" s="147">
        <v>0</v>
      </c>
      <c r="W34" s="147">
        <v>0</v>
      </c>
    </row>
    <row r="35" spans="1:23" ht="12.75" customHeight="1">
      <c r="A35" s="199"/>
      <c r="B35" s="199"/>
      <c r="C35" s="199"/>
      <c r="D35" s="196"/>
      <c r="E35" s="196"/>
      <c r="F35" s="196" t="s">
        <v>254</v>
      </c>
      <c r="G35" s="196"/>
      <c r="H35" s="147">
        <v>8500</v>
      </c>
      <c r="I35" s="147">
        <v>8500</v>
      </c>
      <c r="J35" s="147">
        <v>8000</v>
      </c>
      <c r="K35" s="147">
        <v>8000</v>
      </c>
      <c r="L35" s="147">
        <v>0</v>
      </c>
      <c r="M35" s="147">
        <v>0</v>
      </c>
      <c r="N35" s="147">
        <v>500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98">
        <v>0</v>
      </c>
      <c r="U35" s="198"/>
      <c r="V35" s="147">
        <v>0</v>
      </c>
      <c r="W35" s="147">
        <v>0</v>
      </c>
    </row>
    <row r="36" spans="1:23" ht="12.75" customHeight="1">
      <c r="A36" s="199"/>
      <c r="B36" s="199"/>
      <c r="C36" s="199"/>
      <c r="D36" s="196"/>
      <c r="E36" s="196"/>
      <c r="F36" s="196" t="s">
        <v>255</v>
      </c>
      <c r="G36" s="196"/>
      <c r="H36" s="147">
        <v>346362</v>
      </c>
      <c r="I36" s="147">
        <v>346362</v>
      </c>
      <c r="J36" s="147">
        <v>329286</v>
      </c>
      <c r="K36" s="147">
        <v>292530</v>
      </c>
      <c r="L36" s="147">
        <v>36756</v>
      </c>
      <c r="M36" s="147">
        <v>0</v>
      </c>
      <c r="N36" s="147">
        <v>17076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98">
        <v>0</v>
      </c>
      <c r="U36" s="198"/>
      <c r="V36" s="147">
        <v>0</v>
      </c>
      <c r="W36" s="147">
        <v>0</v>
      </c>
    </row>
    <row r="37" spans="1:23" ht="12.75" customHeight="1">
      <c r="A37" s="199" t="s">
        <v>250</v>
      </c>
      <c r="B37" s="199" t="s">
        <v>291</v>
      </c>
      <c r="C37" s="199" t="s">
        <v>250</v>
      </c>
      <c r="D37" s="196" t="s">
        <v>292</v>
      </c>
      <c r="E37" s="196"/>
      <c r="F37" s="196" t="s">
        <v>252</v>
      </c>
      <c r="G37" s="196"/>
      <c r="H37" s="147">
        <v>10774167.5</v>
      </c>
      <c r="I37" s="147">
        <v>10774167.5</v>
      </c>
      <c r="J37" s="147">
        <v>9573553.7</v>
      </c>
      <c r="K37" s="147">
        <v>8467753.7</v>
      </c>
      <c r="L37" s="147">
        <v>1105800</v>
      </c>
      <c r="M37" s="147">
        <v>1113913.8</v>
      </c>
      <c r="N37" s="147">
        <v>86700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98">
        <v>0</v>
      </c>
      <c r="U37" s="198"/>
      <c r="V37" s="147">
        <v>0</v>
      </c>
      <c r="W37" s="147">
        <v>0</v>
      </c>
    </row>
    <row r="38" spans="1:23" ht="12.75" customHeight="1">
      <c r="A38" s="199"/>
      <c r="B38" s="199"/>
      <c r="C38" s="199"/>
      <c r="D38" s="196"/>
      <c r="E38" s="196"/>
      <c r="F38" s="196" t="s">
        <v>253</v>
      </c>
      <c r="G38" s="196"/>
      <c r="H38" s="147">
        <v>-1798</v>
      </c>
      <c r="I38" s="147">
        <v>-1798</v>
      </c>
      <c r="J38" s="147">
        <v>-1798</v>
      </c>
      <c r="K38" s="147">
        <v>-1798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98">
        <v>0</v>
      </c>
      <c r="U38" s="198"/>
      <c r="V38" s="147">
        <v>0</v>
      </c>
      <c r="W38" s="147">
        <v>0</v>
      </c>
    </row>
    <row r="39" spans="1:23" ht="12.75" customHeight="1">
      <c r="A39" s="199"/>
      <c r="B39" s="199"/>
      <c r="C39" s="199"/>
      <c r="D39" s="196"/>
      <c r="E39" s="196"/>
      <c r="F39" s="196" t="s">
        <v>254</v>
      </c>
      <c r="G39" s="196"/>
      <c r="H39" s="147">
        <v>39360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39360</v>
      </c>
      <c r="S39" s="147">
        <v>39360</v>
      </c>
      <c r="T39" s="198">
        <v>0</v>
      </c>
      <c r="U39" s="198"/>
      <c r="V39" s="147">
        <v>0</v>
      </c>
      <c r="W39" s="147">
        <v>0</v>
      </c>
    </row>
    <row r="40" spans="1:23" ht="12.75" customHeight="1">
      <c r="A40" s="199"/>
      <c r="B40" s="199"/>
      <c r="C40" s="199"/>
      <c r="D40" s="196"/>
      <c r="E40" s="196"/>
      <c r="F40" s="196" t="s">
        <v>255</v>
      </c>
      <c r="G40" s="196"/>
      <c r="H40" s="147">
        <v>10811729.5</v>
      </c>
      <c r="I40" s="147">
        <v>10772369.5</v>
      </c>
      <c r="J40" s="147">
        <v>9571755.7</v>
      </c>
      <c r="K40" s="147">
        <v>8465955.7</v>
      </c>
      <c r="L40" s="147">
        <v>1105800</v>
      </c>
      <c r="M40" s="147">
        <v>1113913.8</v>
      </c>
      <c r="N40" s="147">
        <v>86700</v>
      </c>
      <c r="O40" s="147">
        <v>0</v>
      </c>
      <c r="P40" s="147">
        <v>0</v>
      </c>
      <c r="Q40" s="147">
        <v>0</v>
      </c>
      <c r="R40" s="147">
        <v>39360</v>
      </c>
      <c r="S40" s="147">
        <v>39360</v>
      </c>
      <c r="T40" s="198">
        <v>0</v>
      </c>
      <c r="U40" s="198"/>
      <c r="V40" s="147">
        <v>0</v>
      </c>
      <c r="W40" s="147">
        <v>0</v>
      </c>
    </row>
    <row r="41" spans="1:23" ht="12.75" customHeight="1">
      <c r="A41" s="199" t="s">
        <v>250</v>
      </c>
      <c r="B41" s="199" t="s">
        <v>256</v>
      </c>
      <c r="C41" s="199" t="s">
        <v>250</v>
      </c>
      <c r="D41" s="196" t="s">
        <v>257</v>
      </c>
      <c r="E41" s="196"/>
      <c r="F41" s="196" t="s">
        <v>252</v>
      </c>
      <c r="G41" s="196"/>
      <c r="H41" s="147">
        <v>5940643.6</v>
      </c>
      <c r="I41" s="147">
        <v>5409540.6</v>
      </c>
      <c r="J41" s="147">
        <v>5274900.6</v>
      </c>
      <c r="K41" s="147">
        <v>4784423.6</v>
      </c>
      <c r="L41" s="147">
        <v>490477</v>
      </c>
      <c r="M41" s="147">
        <v>87340</v>
      </c>
      <c r="N41" s="147">
        <v>47300</v>
      </c>
      <c r="O41" s="147">
        <v>0</v>
      </c>
      <c r="P41" s="147">
        <v>0</v>
      </c>
      <c r="Q41" s="147">
        <v>0</v>
      </c>
      <c r="R41" s="147">
        <v>531103</v>
      </c>
      <c r="S41" s="147">
        <v>531103</v>
      </c>
      <c r="T41" s="198">
        <v>0</v>
      </c>
      <c r="U41" s="198"/>
      <c r="V41" s="147">
        <v>0</v>
      </c>
      <c r="W41" s="147">
        <v>0</v>
      </c>
    </row>
    <row r="42" spans="1:23" ht="12.75" customHeight="1">
      <c r="A42" s="199"/>
      <c r="B42" s="199"/>
      <c r="C42" s="199"/>
      <c r="D42" s="196"/>
      <c r="E42" s="196"/>
      <c r="F42" s="196" t="s">
        <v>253</v>
      </c>
      <c r="G42" s="196"/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98">
        <v>0</v>
      </c>
      <c r="U42" s="198"/>
      <c r="V42" s="147">
        <v>0</v>
      </c>
      <c r="W42" s="147">
        <v>0</v>
      </c>
    </row>
    <row r="43" spans="1:23" ht="12.75" customHeight="1">
      <c r="A43" s="199"/>
      <c r="B43" s="199"/>
      <c r="C43" s="199"/>
      <c r="D43" s="196"/>
      <c r="E43" s="196"/>
      <c r="F43" s="196" t="s">
        <v>254</v>
      </c>
      <c r="G43" s="196"/>
      <c r="H43" s="147">
        <v>207931</v>
      </c>
      <c r="I43" s="147">
        <v>63060</v>
      </c>
      <c r="J43" s="147">
        <v>63060</v>
      </c>
      <c r="K43" s="147">
        <v>47800</v>
      </c>
      <c r="L43" s="147">
        <v>15260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144871</v>
      </c>
      <c r="S43" s="147">
        <v>144871</v>
      </c>
      <c r="T43" s="198">
        <v>0</v>
      </c>
      <c r="U43" s="198"/>
      <c r="V43" s="147">
        <v>0</v>
      </c>
      <c r="W43" s="147">
        <v>0</v>
      </c>
    </row>
    <row r="44" spans="1:23" ht="12.75" customHeight="1">
      <c r="A44" s="199"/>
      <c r="B44" s="199"/>
      <c r="C44" s="199"/>
      <c r="D44" s="196"/>
      <c r="E44" s="196"/>
      <c r="F44" s="196" t="s">
        <v>255</v>
      </c>
      <c r="G44" s="196"/>
      <c r="H44" s="147">
        <v>6148574.6</v>
      </c>
      <c r="I44" s="147">
        <v>5472600.6</v>
      </c>
      <c r="J44" s="147">
        <v>5337960.6</v>
      </c>
      <c r="K44" s="147">
        <v>4832223.6</v>
      </c>
      <c r="L44" s="147">
        <v>505737</v>
      </c>
      <c r="M44" s="147">
        <v>87340</v>
      </c>
      <c r="N44" s="147">
        <v>47300</v>
      </c>
      <c r="O44" s="147">
        <v>0</v>
      </c>
      <c r="P44" s="147">
        <v>0</v>
      </c>
      <c r="Q44" s="147">
        <v>0</v>
      </c>
      <c r="R44" s="147">
        <v>675974</v>
      </c>
      <c r="S44" s="147">
        <v>675974</v>
      </c>
      <c r="T44" s="198">
        <v>0</v>
      </c>
      <c r="U44" s="198"/>
      <c r="V44" s="147">
        <v>0</v>
      </c>
      <c r="W44" s="147">
        <v>0</v>
      </c>
    </row>
    <row r="45" spans="1:23" ht="12.75" customHeight="1">
      <c r="A45" s="199" t="s">
        <v>250</v>
      </c>
      <c r="B45" s="199" t="s">
        <v>297</v>
      </c>
      <c r="C45" s="199" t="s">
        <v>250</v>
      </c>
      <c r="D45" s="196" t="s">
        <v>298</v>
      </c>
      <c r="E45" s="196"/>
      <c r="F45" s="196" t="s">
        <v>252</v>
      </c>
      <c r="G45" s="196"/>
      <c r="H45" s="147">
        <v>2633235</v>
      </c>
      <c r="I45" s="147">
        <v>2633235</v>
      </c>
      <c r="J45" s="147">
        <v>2508735</v>
      </c>
      <c r="K45" s="147">
        <v>2338035</v>
      </c>
      <c r="L45" s="147">
        <v>170700</v>
      </c>
      <c r="M45" s="147">
        <v>0</v>
      </c>
      <c r="N45" s="147">
        <v>124500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98">
        <v>0</v>
      </c>
      <c r="U45" s="198"/>
      <c r="V45" s="147">
        <v>0</v>
      </c>
      <c r="W45" s="147">
        <v>0</v>
      </c>
    </row>
    <row r="46" spans="1:23" ht="12.75" customHeight="1">
      <c r="A46" s="199"/>
      <c r="B46" s="199"/>
      <c r="C46" s="199"/>
      <c r="D46" s="196"/>
      <c r="E46" s="196"/>
      <c r="F46" s="196" t="s">
        <v>253</v>
      </c>
      <c r="G46" s="196"/>
      <c r="H46" s="147">
        <v>-4000</v>
      </c>
      <c r="I46" s="147">
        <v>-4000</v>
      </c>
      <c r="J46" s="147">
        <v>-4000</v>
      </c>
      <c r="K46" s="147">
        <v>-4000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98">
        <v>0</v>
      </c>
      <c r="U46" s="198"/>
      <c r="V46" s="147">
        <v>0</v>
      </c>
      <c r="W46" s="147">
        <v>0</v>
      </c>
    </row>
    <row r="47" spans="1:23" ht="12.75" customHeight="1">
      <c r="A47" s="199"/>
      <c r="B47" s="199"/>
      <c r="C47" s="199"/>
      <c r="D47" s="196"/>
      <c r="E47" s="196"/>
      <c r="F47" s="196" t="s">
        <v>254</v>
      </c>
      <c r="G47" s="196"/>
      <c r="H47" s="147">
        <v>4000</v>
      </c>
      <c r="I47" s="147">
        <v>4000</v>
      </c>
      <c r="J47" s="147">
        <v>0</v>
      </c>
      <c r="K47" s="147">
        <v>0</v>
      </c>
      <c r="L47" s="147">
        <v>0</v>
      </c>
      <c r="M47" s="147">
        <v>0</v>
      </c>
      <c r="N47" s="147">
        <v>4000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98">
        <v>0</v>
      </c>
      <c r="U47" s="198"/>
      <c r="V47" s="147">
        <v>0</v>
      </c>
      <c r="W47" s="147">
        <v>0</v>
      </c>
    </row>
    <row r="48" spans="1:23" ht="12.75" customHeight="1">
      <c r="A48" s="199"/>
      <c r="B48" s="199"/>
      <c r="C48" s="199"/>
      <c r="D48" s="196"/>
      <c r="E48" s="196"/>
      <c r="F48" s="196" t="s">
        <v>255</v>
      </c>
      <c r="G48" s="196"/>
      <c r="H48" s="147">
        <v>2633235</v>
      </c>
      <c r="I48" s="147">
        <v>2633235</v>
      </c>
      <c r="J48" s="147">
        <v>2504735</v>
      </c>
      <c r="K48" s="147">
        <v>2334035</v>
      </c>
      <c r="L48" s="147">
        <v>170700</v>
      </c>
      <c r="M48" s="147">
        <v>0</v>
      </c>
      <c r="N48" s="147">
        <v>128500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98">
        <v>0</v>
      </c>
      <c r="U48" s="198"/>
      <c r="V48" s="147">
        <v>0</v>
      </c>
      <c r="W48" s="147">
        <v>0</v>
      </c>
    </row>
    <row r="49" spans="1:23" ht="12.75" customHeight="1">
      <c r="A49" s="199" t="s">
        <v>250</v>
      </c>
      <c r="B49" s="199" t="s">
        <v>438</v>
      </c>
      <c r="C49" s="199" t="s">
        <v>250</v>
      </c>
      <c r="D49" s="196" t="s">
        <v>439</v>
      </c>
      <c r="E49" s="196"/>
      <c r="F49" s="196" t="s">
        <v>252</v>
      </c>
      <c r="G49" s="196"/>
      <c r="H49" s="147">
        <v>26804</v>
      </c>
      <c r="I49" s="147">
        <v>26804</v>
      </c>
      <c r="J49" s="147">
        <v>26804</v>
      </c>
      <c r="K49" s="147">
        <v>0</v>
      </c>
      <c r="L49" s="147">
        <v>26804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98">
        <v>0</v>
      </c>
      <c r="U49" s="198"/>
      <c r="V49" s="147">
        <v>0</v>
      </c>
      <c r="W49" s="147">
        <v>0</v>
      </c>
    </row>
    <row r="50" spans="1:23" ht="12.75" customHeight="1">
      <c r="A50" s="199"/>
      <c r="B50" s="199"/>
      <c r="C50" s="199"/>
      <c r="D50" s="196"/>
      <c r="E50" s="196"/>
      <c r="F50" s="196" t="s">
        <v>253</v>
      </c>
      <c r="G50" s="196"/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98">
        <v>0</v>
      </c>
      <c r="U50" s="198"/>
      <c r="V50" s="147">
        <v>0</v>
      </c>
      <c r="W50" s="147">
        <v>0</v>
      </c>
    </row>
    <row r="51" spans="1:23" ht="12.75" customHeight="1">
      <c r="A51" s="199"/>
      <c r="B51" s="199"/>
      <c r="C51" s="199"/>
      <c r="D51" s="196"/>
      <c r="E51" s="196"/>
      <c r="F51" s="196" t="s">
        <v>254</v>
      </c>
      <c r="G51" s="196"/>
      <c r="H51" s="147">
        <v>4800</v>
      </c>
      <c r="I51" s="147">
        <v>4800</v>
      </c>
      <c r="J51" s="147">
        <v>4800</v>
      </c>
      <c r="K51" s="147">
        <v>0</v>
      </c>
      <c r="L51" s="147">
        <v>4800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98">
        <v>0</v>
      </c>
      <c r="U51" s="198"/>
      <c r="V51" s="147">
        <v>0</v>
      </c>
      <c r="W51" s="147">
        <v>0</v>
      </c>
    </row>
    <row r="52" spans="1:23" ht="12.75" customHeight="1">
      <c r="A52" s="199"/>
      <c r="B52" s="199"/>
      <c r="C52" s="199"/>
      <c r="D52" s="196"/>
      <c r="E52" s="196"/>
      <c r="F52" s="196" t="s">
        <v>255</v>
      </c>
      <c r="G52" s="196"/>
      <c r="H52" s="147">
        <v>31604</v>
      </c>
      <c r="I52" s="147">
        <v>31604</v>
      </c>
      <c r="J52" s="147">
        <v>31604</v>
      </c>
      <c r="K52" s="147">
        <v>0</v>
      </c>
      <c r="L52" s="147">
        <v>31604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98">
        <v>0</v>
      </c>
      <c r="U52" s="198"/>
      <c r="V52" s="147">
        <v>0</v>
      </c>
      <c r="W52" s="147">
        <v>0</v>
      </c>
    </row>
    <row r="53" spans="1:23" ht="12.75" customHeight="1">
      <c r="A53" s="199" t="s">
        <v>250</v>
      </c>
      <c r="B53" s="199" t="s">
        <v>440</v>
      </c>
      <c r="C53" s="199" t="s">
        <v>250</v>
      </c>
      <c r="D53" s="196" t="s">
        <v>441</v>
      </c>
      <c r="E53" s="196"/>
      <c r="F53" s="196" t="s">
        <v>252</v>
      </c>
      <c r="G53" s="196"/>
      <c r="H53" s="147">
        <v>590339</v>
      </c>
      <c r="I53" s="147">
        <v>590339</v>
      </c>
      <c r="J53" s="147">
        <v>587339</v>
      </c>
      <c r="K53" s="147">
        <v>429039</v>
      </c>
      <c r="L53" s="147">
        <v>158300</v>
      </c>
      <c r="M53" s="147">
        <v>0</v>
      </c>
      <c r="N53" s="147">
        <v>3000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98">
        <v>0</v>
      </c>
      <c r="U53" s="198"/>
      <c r="V53" s="147">
        <v>0</v>
      </c>
      <c r="W53" s="147">
        <v>0</v>
      </c>
    </row>
    <row r="54" spans="1:23" ht="12.75" customHeight="1">
      <c r="A54" s="199"/>
      <c r="B54" s="199"/>
      <c r="C54" s="199"/>
      <c r="D54" s="196"/>
      <c r="E54" s="196"/>
      <c r="F54" s="196" t="s">
        <v>253</v>
      </c>
      <c r="G54" s="196"/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98">
        <v>0</v>
      </c>
      <c r="U54" s="198"/>
      <c r="V54" s="147">
        <v>0</v>
      </c>
      <c r="W54" s="147">
        <v>0</v>
      </c>
    </row>
    <row r="55" spans="1:23" ht="12.75" customHeight="1">
      <c r="A55" s="199"/>
      <c r="B55" s="199"/>
      <c r="C55" s="199"/>
      <c r="D55" s="196"/>
      <c r="E55" s="196"/>
      <c r="F55" s="196" t="s">
        <v>254</v>
      </c>
      <c r="G55" s="196"/>
      <c r="H55" s="147">
        <v>3000</v>
      </c>
      <c r="I55" s="147">
        <v>3000</v>
      </c>
      <c r="J55" s="147">
        <v>3000</v>
      </c>
      <c r="K55" s="147">
        <v>0</v>
      </c>
      <c r="L55" s="147">
        <v>3000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98">
        <v>0</v>
      </c>
      <c r="U55" s="198"/>
      <c r="V55" s="147">
        <v>0</v>
      </c>
      <c r="W55" s="147">
        <v>0</v>
      </c>
    </row>
    <row r="56" spans="1:23" ht="12.75" customHeight="1">
      <c r="A56" s="199"/>
      <c r="B56" s="199"/>
      <c r="C56" s="199"/>
      <c r="D56" s="196"/>
      <c r="E56" s="196"/>
      <c r="F56" s="196" t="s">
        <v>255</v>
      </c>
      <c r="G56" s="196"/>
      <c r="H56" s="147">
        <v>593339</v>
      </c>
      <c r="I56" s="147">
        <v>593339</v>
      </c>
      <c r="J56" s="147">
        <v>590339</v>
      </c>
      <c r="K56" s="147">
        <v>429039</v>
      </c>
      <c r="L56" s="147">
        <v>161300</v>
      </c>
      <c r="M56" s="147">
        <v>0</v>
      </c>
      <c r="N56" s="147">
        <v>3000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98">
        <v>0</v>
      </c>
      <c r="U56" s="198"/>
      <c r="V56" s="147">
        <v>0</v>
      </c>
      <c r="W56" s="147">
        <v>0</v>
      </c>
    </row>
    <row r="57" spans="1:23" ht="12.75" customHeight="1">
      <c r="A57" s="199" t="s">
        <v>250</v>
      </c>
      <c r="B57" s="199" t="s">
        <v>310</v>
      </c>
      <c r="C57" s="199" t="s">
        <v>250</v>
      </c>
      <c r="D57" s="196" t="s">
        <v>311</v>
      </c>
      <c r="E57" s="196"/>
      <c r="F57" s="196" t="s">
        <v>252</v>
      </c>
      <c r="G57" s="196"/>
      <c r="H57" s="147">
        <v>667100</v>
      </c>
      <c r="I57" s="147">
        <v>667100</v>
      </c>
      <c r="J57" s="147">
        <v>665100</v>
      </c>
      <c r="K57" s="147">
        <v>517894</v>
      </c>
      <c r="L57" s="147">
        <v>147206</v>
      </c>
      <c r="M57" s="147">
        <v>0</v>
      </c>
      <c r="N57" s="147">
        <v>2000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98">
        <v>0</v>
      </c>
      <c r="U57" s="198"/>
      <c r="V57" s="147">
        <v>0</v>
      </c>
      <c r="W57" s="147">
        <v>0</v>
      </c>
    </row>
    <row r="58" spans="1:23" ht="12.75" customHeight="1">
      <c r="A58" s="199"/>
      <c r="B58" s="199"/>
      <c r="C58" s="199"/>
      <c r="D58" s="196"/>
      <c r="E58" s="196"/>
      <c r="F58" s="196" t="s">
        <v>253</v>
      </c>
      <c r="G58" s="196"/>
      <c r="H58" s="147">
        <v>-60000</v>
      </c>
      <c r="I58" s="147">
        <v>-60000</v>
      </c>
      <c r="J58" s="147">
        <v>-60000</v>
      </c>
      <c r="K58" s="147">
        <v>-60000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98">
        <v>0</v>
      </c>
      <c r="U58" s="198"/>
      <c r="V58" s="147">
        <v>0</v>
      </c>
      <c r="W58" s="147">
        <v>0</v>
      </c>
    </row>
    <row r="59" spans="1:23" ht="12.75" customHeight="1">
      <c r="A59" s="199"/>
      <c r="B59" s="199"/>
      <c r="C59" s="199"/>
      <c r="D59" s="196"/>
      <c r="E59" s="196"/>
      <c r="F59" s="196" t="s">
        <v>254</v>
      </c>
      <c r="G59" s="196"/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98">
        <v>0</v>
      </c>
      <c r="U59" s="198"/>
      <c r="V59" s="147">
        <v>0</v>
      </c>
      <c r="W59" s="147">
        <v>0</v>
      </c>
    </row>
    <row r="60" spans="1:23" ht="12.75" customHeight="1">
      <c r="A60" s="199"/>
      <c r="B60" s="199"/>
      <c r="C60" s="199"/>
      <c r="D60" s="196"/>
      <c r="E60" s="196"/>
      <c r="F60" s="196" t="s">
        <v>255</v>
      </c>
      <c r="G60" s="196"/>
      <c r="H60" s="147">
        <v>607100</v>
      </c>
      <c r="I60" s="147">
        <v>607100</v>
      </c>
      <c r="J60" s="147">
        <v>605100</v>
      </c>
      <c r="K60" s="147">
        <v>457894</v>
      </c>
      <c r="L60" s="147">
        <v>147206</v>
      </c>
      <c r="M60" s="147">
        <v>0</v>
      </c>
      <c r="N60" s="147">
        <v>2000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98">
        <v>0</v>
      </c>
      <c r="U60" s="198"/>
      <c r="V60" s="147">
        <v>0</v>
      </c>
      <c r="W60" s="147">
        <v>0</v>
      </c>
    </row>
    <row r="61" spans="1:23" ht="12.75" customHeight="1">
      <c r="A61" s="199" t="s">
        <v>250</v>
      </c>
      <c r="B61" s="199" t="s">
        <v>312</v>
      </c>
      <c r="C61" s="199" t="s">
        <v>250</v>
      </c>
      <c r="D61" s="196" t="s">
        <v>313</v>
      </c>
      <c r="E61" s="196"/>
      <c r="F61" s="196" t="s">
        <v>252</v>
      </c>
      <c r="G61" s="196"/>
      <c r="H61" s="147">
        <v>141542</v>
      </c>
      <c r="I61" s="147">
        <v>141542</v>
      </c>
      <c r="J61" s="147">
        <v>140042</v>
      </c>
      <c r="K61" s="147">
        <v>132642</v>
      </c>
      <c r="L61" s="147">
        <v>7400</v>
      </c>
      <c r="M61" s="147">
        <v>0</v>
      </c>
      <c r="N61" s="147">
        <v>1500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98">
        <v>0</v>
      </c>
      <c r="U61" s="198"/>
      <c r="V61" s="147">
        <v>0</v>
      </c>
      <c r="W61" s="147">
        <v>0</v>
      </c>
    </row>
    <row r="62" spans="1:23" ht="12.75" customHeight="1">
      <c r="A62" s="199"/>
      <c r="B62" s="199"/>
      <c r="C62" s="199"/>
      <c r="D62" s="196"/>
      <c r="E62" s="196"/>
      <c r="F62" s="196" t="s">
        <v>253</v>
      </c>
      <c r="G62" s="196"/>
      <c r="H62" s="147">
        <v>-1262</v>
      </c>
      <c r="I62" s="147">
        <v>-1262</v>
      </c>
      <c r="J62" s="147">
        <v>-1262</v>
      </c>
      <c r="K62" s="147">
        <v>-1262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98">
        <v>0</v>
      </c>
      <c r="U62" s="198"/>
      <c r="V62" s="147">
        <v>0</v>
      </c>
      <c r="W62" s="147">
        <v>0</v>
      </c>
    </row>
    <row r="63" spans="1:23" ht="12.75" customHeight="1">
      <c r="A63" s="199"/>
      <c r="B63" s="199"/>
      <c r="C63" s="199"/>
      <c r="D63" s="196"/>
      <c r="E63" s="196"/>
      <c r="F63" s="196" t="s">
        <v>254</v>
      </c>
      <c r="G63" s="196"/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98">
        <v>0</v>
      </c>
      <c r="U63" s="198"/>
      <c r="V63" s="147">
        <v>0</v>
      </c>
      <c r="W63" s="147">
        <v>0</v>
      </c>
    </row>
    <row r="64" spans="1:23" ht="12.75" customHeight="1">
      <c r="A64" s="199"/>
      <c r="B64" s="199"/>
      <c r="C64" s="199"/>
      <c r="D64" s="196"/>
      <c r="E64" s="196"/>
      <c r="F64" s="196" t="s">
        <v>255</v>
      </c>
      <c r="G64" s="196"/>
      <c r="H64" s="147">
        <v>140280</v>
      </c>
      <c r="I64" s="147">
        <v>140280</v>
      </c>
      <c r="J64" s="147">
        <v>138780</v>
      </c>
      <c r="K64" s="147">
        <v>131380</v>
      </c>
      <c r="L64" s="147">
        <v>7400</v>
      </c>
      <c r="M64" s="147">
        <v>0</v>
      </c>
      <c r="N64" s="147">
        <v>1500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98">
        <v>0</v>
      </c>
      <c r="U64" s="198"/>
      <c r="V64" s="147">
        <v>0</v>
      </c>
      <c r="W64" s="147">
        <v>0</v>
      </c>
    </row>
    <row r="65" spans="1:23" ht="12.75" customHeight="1">
      <c r="A65" s="199" t="s">
        <v>250</v>
      </c>
      <c r="B65" s="199" t="s">
        <v>315</v>
      </c>
      <c r="C65" s="199" t="s">
        <v>250</v>
      </c>
      <c r="D65" s="196" t="s">
        <v>316</v>
      </c>
      <c r="E65" s="196"/>
      <c r="F65" s="196" t="s">
        <v>252</v>
      </c>
      <c r="G65" s="196"/>
      <c r="H65" s="147">
        <v>827775</v>
      </c>
      <c r="I65" s="147">
        <v>368639</v>
      </c>
      <c r="J65" s="147">
        <v>368639</v>
      </c>
      <c r="K65" s="147">
        <v>122240</v>
      </c>
      <c r="L65" s="147">
        <v>246399</v>
      </c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459136</v>
      </c>
      <c r="S65" s="147">
        <v>459136</v>
      </c>
      <c r="T65" s="198">
        <v>0</v>
      </c>
      <c r="U65" s="198"/>
      <c r="V65" s="147">
        <v>0</v>
      </c>
      <c r="W65" s="147">
        <v>0</v>
      </c>
    </row>
    <row r="66" spans="1:23" ht="12.75" customHeight="1">
      <c r="A66" s="199"/>
      <c r="B66" s="199"/>
      <c r="C66" s="199"/>
      <c r="D66" s="196"/>
      <c r="E66" s="196"/>
      <c r="F66" s="196" t="s">
        <v>253</v>
      </c>
      <c r="G66" s="196"/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98">
        <v>0</v>
      </c>
      <c r="U66" s="198"/>
      <c r="V66" s="147">
        <v>0</v>
      </c>
      <c r="W66" s="147">
        <v>0</v>
      </c>
    </row>
    <row r="67" spans="1:23" ht="12.75" customHeight="1">
      <c r="A67" s="199"/>
      <c r="B67" s="199"/>
      <c r="C67" s="199"/>
      <c r="D67" s="196"/>
      <c r="E67" s="196"/>
      <c r="F67" s="196" t="s">
        <v>254</v>
      </c>
      <c r="G67" s="196"/>
      <c r="H67" s="147">
        <v>182550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182550</v>
      </c>
      <c r="S67" s="147">
        <v>182550</v>
      </c>
      <c r="T67" s="198">
        <v>0</v>
      </c>
      <c r="U67" s="198"/>
      <c r="V67" s="147">
        <v>0</v>
      </c>
      <c r="W67" s="147">
        <v>0</v>
      </c>
    </row>
    <row r="68" spans="1:23" ht="12.75" customHeight="1">
      <c r="A68" s="199"/>
      <c r="B68" s="199"/>
      <c r="C68" s="199"/>
      <c r="D68" s="196"/>
      <c r="E68" s="196"/>
      <c r="F68" s="196" t="s">
        <v>255</v>
      </c>
      <c r="G68" s="196"/>
      <c r="H68" s="147">
        <v>1010325</v>
      </c>
      <c r="I68" s="147">
        <v>368639</v>
      </c>
      <c r="J68" s="147">
        <v>368639</v>
      </c>
      <c r="K68" s="147">
        <v>122240</v>
      </c>
      <c r="L68" s="147">
        <v>246399</v>
      </c>
      <c r="M68" s="147">
        <v>0</v>
      </c>
      <c r="N68" s="147">
        <v>0</v>
      </c>
      <c r="O68" s="147">
        <v>0</v>
      </c>
      <c r="P68" s="147">
        <v>0</v>
      </c>
      <c r="Q68" s="147">
        <v>0</v>
      </c>
      <c r="R68" s="147">
        <v>641686</v>
      </c>
      <c r="S68" s="147">
        <v>641686</v>
      </c>
      <c r="T68" s="198">
        <v>0</v>
      </c>
      <c r="U68" s="198"/>
      <c r="V68" s="147">
        <v>0</v>
      </c>
      <c r="W68" s="147">
        <v>0</v>
      </c>
    </row>
    <row r="69" spans="1:23" ht="12.75" customHeight="1">
      <c r="A69" s="199" t="s">
        <v>442</v>
      </c>
      <c r="B69" s="199" t="s">
        <v>250</v>
      </c>
      <c r="C69" s="199" t="s">
        <v>250</v>
      </c>
      <c r="D69" s="196" t="s">
        <v>443</v>
      </c>
      <c r="E69" s="196"/>
      <c r="F69" s="196" t="s">
        <v>252</v>
      </c>
      <c r="G69" s="196"/>
      <c r="H69" s="147">
        <v>7868622</v>
      </c>
      <c r="I69" s="147">
        <v>5714013</v>
      </c>
      <c r="J69" s="147">
        <v>5714013</v>
      </c>
      <c r="K69" s="147">
        <v>2000</v>
      </c>
      <c r="L69" s="147">
        <v>5712013</v>
      </c>
      <c r="M69" s="147">
        <v>0</v>
      </c>
      <c r="N69" s="147">
        <v>0</v>
      </c>
      <c r="O69" s="147">
        <v>0</v>
      </c>
      <c r="P69" s="147">
        <v>0</v>
      </c>
      <c r="Q69" s="147">
        <v>0</v>
      </c>
      <c r="R69" s="147">
        <v>2154609</v>
      </c>
      <c r="S69" s="147">
        <v>2154609</v>
      </c>
      <c r="T69" s="198">
        <v>0</v>
      </c>
      <c r="U69" s="198"/>
      <c r="V69" s="147">
        <v>0</v>
      </c>
      <c r="W69" s="147">
        <v>0</v>
      </c>
    </row>
    <row r="70" spans="1:23" ht="12.75" customHeight="1">
      <c r="A70" s="199"/>
      <c r="B70" s="199"/>
      <c r="C70" s="199"/>
      <c r="D70" s="196"/>
      <c r="E70" s="196"/>
      <c r="F70" s="196" t="s">
        <v>253</v>
      </c>
      <c r="G70" s="196"/>
      <c r="H70" s="147">
        <v>-879594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7">
        <v>0</v>
      </c>
      <c r="Q70" s="147">
        <v>0</v>
      </c>
      <c r="R70" s="147">
        <v>-879594</v>
      </c>
      <c r="S70" s="147">
        <v>-879594</v>
      </c>
      <c r="T70" s="198">
        <v>0</v>
      </c>
      <c r="U70" s="198"/>
      <c r="V70" s="147">
        <v>0</v>
      </c>
      <c r="W70" s="147">
        <v>0</v>
      </c>
    </row>
    <row r="71" spans="1:23" ht="12.75" customHeight="1">
      <c r="A71" s="199"/>
      <c r="B71" s="199"/>
      <c r="C71" s="199"/>
      <c r="D71" s="196"/>
      <c r="E71" s="196"/>
      <c r="F71" s="196" t="s">
        <v>254</v>
      </c>
      <c r="G71" s="196"/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98">
        <v>0</v>
      </c>
      <c r="U71" s="198"/>
      <c r="V71" s="147">
        <v>0</v>
      </c>
      <c r="W71" s="147">
        <v>0</v>
      </c>
    </row>
    <row r="72" spans="1:23" ht="12.75" customHeight="1">
      <c r="A72" s="199"/>
      <c r="B72" s="199"/>
      <c r="C72" s="199"/>
      <c r="D72" s="196"/>
      <c r="E72" s="196"/>
      <c r="F72" s="196" t="s">
        <v>255</v>
      </c>
      <c r="G72" s="196"/>
      <c r="H72" s="147">
        <v>6989028</v>
      </c>
      <c r="I72" s="147">
        <v>5714013</v>
      </c>
      <c r="J72" s="147">
        <v>5714013</v>
      </c>
      <c r="K72" s="147">
        <v>2000</v>
      </c>
      <c r="L72" s="147">
        <v>5712013</v>
      </c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1275015</v>
      </c>
      <c r="S72" s="147">
        <v>1275015</v>
      </c>
      <c r="T72" s="198">
        <v>0</v>
      </c>
      <c r="U72" s="198"/>
      <c r="V72" s="147">
        <v>0</v>
      </c>
      <c r="W72" s="147">
        <v>0</v>
      </c>
    </row>
    <row r="73" spans="1:23" ht="12.75" customHeight="1">
      <c r="A73" s="199" t="s">
        <v>250</v>
      </c>
      <c r="B73" s="199" t="s">
        <v>444</v>
      </c>
      <c r="C73" s="199" t="s">
        <v>250</v>
      </c>
      <c r="D73" s="196" t="s">
        <v>316</v>
      </c>
      <c r="E73" s="196"/>
      <c r="F73" s="196" t="s">
        <v>252</v>
      </c>
      <c r="G73" s="196"/>
      <c r="H73" s="147">
        <v>5420101</v>
      </c>
      <c r="I73" s="147">
        <v>3265492</v>
      </c>
      <c r="J73" s="147">
        <v>3265492</v>
      </c>
      <c r="K73" s="147">
        <v>2000</v>
      </c>
      <c r="L73" s="147">
        <v>3263492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2154609</v>
      </c>
      <c r="S73" s="147">
        <v>2154609</v>
      </c>
      <c r="T73" s="198">
        <v>0</v>
      </c>
      <c r="U73" s="198"/>
      <c r="V73" s="147">
        <v>0</v>
      </c>
      <c r="W73" s="147">
        <v>0</v>
      </c>
    </row>
    <row r="74" spans="1:23" ht="12.75" customHeight="1">
      <c r="A74" s="199"/>
      <c r="B74" s="199"/>
      <c r="C74" s="199"/>
      <c r="D74" s="196"/>
      <c r="E74" s="196"/>
      <c r="F74" s="196" t="s">
        <v>253</v>
      </c>
      <c r="G74" s="196"/>
      <c r="H74" s="147">
        <v>-879594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-879594</v>
      </c>
      <c r="S74" s="147">
        <v>-879594</v>
      </c>
      <c r="T74" s="198">
        <v>0</v>
      </c>
      <c r="U74" s="198"/>
      <c r="V74" s="147">
        <v>0</v>
      </c>
      <c r="W74" s="147">
        <v>0</v>
      </c>
    </row>
    <row r="75" spans="1:23" ht="12.75" customHeight="1">
      <c r="A75" s="199"/>
      <c r="B75" s="199"/>
      <c r="C75" s="199"/>
      <c r="D75" s="196"/>
      <c r="E75" s="196"/>
      <c r="F75" s="196" t="s">
        <v>254</v>
      </c>
      <c r="G75" s="196"/>
      <c r="H75" s="147">
        <v>0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7">
        <v>0</v>
      </c>
      <c r="Q75" s="147">
        <v>0</v>
      </c>
      <c r="R75" s="147">
        <v>0</v>
      </c>
      <c r="S75" s="147">
        <v>0</v>
      </c>
      <c r="T75" s="198">
        <v>0</v>
      </c>
      <c r="U75" s="198"/>
      <c r="V75" s="147">
        <v>0</v>
      </c>
      <c r="W75" s="147">
        <v>0</v>
      </c>
    </row>
    <row r="76" spans="1:23" ht="12.75" customHeight="1">
      <c r="A76" s="199"/>
      <c r="B76" s="199"/>
      <c r="C76" s="199"/>
      <c r="D76" s="196"/>
      <c r="E76" s="196"/>
      <c r="F76" s="196" t="s">
        <v>255</v>
      </c>
      <c r="G76" s="196"/>
      <c r="H76" s="147">
        <v>4540507</v>
      </c>
      <c r="I76" s="147">
        <v>3265492</v>
      </c>
      <c r="J76" s="147">
        <v>3265492</v>
      </c>
      <c r="K76" s="147">
        <v>2000</v>
      </c>
      <c r="L76" s="147">
        <v>3263492</v>
      </c>
      <c r="M76" s="147">
        <v>0</v>
      </c>
      <c r="N76" s="147">
        <v>0</v>
      </c>
      <c r="O76" s="147">
        <v>0</v>
      </c>
      <c r="P76" s="147">
        <v>0</v>
      </c>
      <c r="Q76" s="147">
        <v>0</v>
      </c>
      <c r="R76" s="147">
        <v>1275015</v>
      </c>
      <c r="S76" s="147">
        <v>1275015</v>
      </c>
      <c r="T76" s="198">
        <v>0</v>
      </c>
      <c r="U76" s="198"/>
      <c r="V76" s="147">
        <v>0</v>
      </c>
      <c r="W76" s="147">
        <v>0</v>
      </c>
    </row>
    <row r="77" spans="1:23" ht="12.75" customHeight="1">
      <c r="A77" s="199" t="s">
        <v>167</v>
      </c>
      <c r="B77" s="199" t="s">
        <v>250</v>
      </c>
      <c r="C77" s="199" t="s">
        <v>250</v>
      </c>
      <c r="D77" s="196" t="s">
        <v>168</v>
      </c>
      <c r="E77" s="196"/>
      <c r="F77" s="196" t="s">
        <v>252</v>
      </c>
      <c r="G77" s="196"/>
      <c r="H77" s="147">
        <v>29433799</v>
      </c>
      <c r="I77" s="147">
        <v>27760920</v>
      </c>
      <c r="J77" s="147">
        <v>27686670</v>
      </c>
      <c r="K77" s="147">
        <v>21118773</v>
      </c>
      <c r="L77" s="147">
        <v>6567897</v>
      </c>
      <c r="M77" s="147">
        <v>0</v>
      </c>
      <c r="N77" s="147">
        <v>74250</v>
      </c>
      <c r="O77" s="147">
        <v>0</v>
      </c>
      <c r="P77" s="147">
        <v>0</v>
      </c>
      <c r="Q77" s="147">
        <v>0</v>
      </c>
      <c r="R77" s="147">
        <v>1672879</v>
      </c>
      <c r="S77" s="147">
        <v>1672879</v>
      </c>
      <c r="T77" s="198">
        <v>0</v>
      </c>
      <c r="U77" s="198"/>
      <c r="V77" s="147">
        <v>0</v>
      </c>
      <c r="W77" s="147">
        <v>0</v>
      </c>
    </row>
    <row r="78" spans="1:23" ht="12.75" customHeight="1">
      <c r="A78" s="199"/>
      <c r="B78" s="199"/>
      <c r="C78" s="199"/>
      <c r="D78" s="196"/>
      <c r="E78" s="196"/>
      <c r="F78" s="196" t="s">
        <v>253</v>
      </c>
      <c r="G78" s="196"/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7">
        <v>0</v>
      </c>
      <c r="Q78" s="147">
        <v>0</v>
      </c>
      <c r="R78" s="147">
        <v>0</v>
      </c>
      <c r="S78" s="147">
        <v>0</v>
      </c>
      <c r="T78" s="198">
        <v>0</v>
      </c>
      <c r="U78" s="198"/>
      <c r="V78" s="147">
        <v>0</v>
      </c>
      <c r="W78" s="147">
        <v>0</v>
      </c>
    </row>
    <row r="79" spans="1:23" ht="12.75" customHeight="1">
      <c r="A79" s="199"/>
      <c r="B79" s="199"/>
      <c r="C79" s="199"/>
      <c r="D79" s="196"/>
      <c r="E79" s="196"/>
      <c r="F79" s="196" t="s">
        <v>254</v>
      </c>
      <c r="G79" s="196"/>
      <c r="H79" s="147">
        <v>246790</v>
      </c>
      <c r="I79" s="147">
        <v>15000</v>
      </c>
      <c r="J79" s="147">
        <v>15000</v>
      </c>
      <c r="K79" s="147">
        <v>5000</v>
      </c>
      <c r="L79" s="147">
        <v>10000</v>
      </c>
      <c r="M79" s="147">
        <v>0</v>
      </c>
      <c r="N79" s="147">
        <v>0</v>
      </c>
      <c r="O79" s="147">
        <v>0</v>
      </c>
      <c r="P79" s="147">
        <v>0</v>
      </c>
      <c r="Q79" s="147">
        <v>0</v>
      </c>
      <c r="R79" s="147">
        <v>231790</v>
      </c>
      <c r="S79" s="147">
        <v>231790</v>
      </c>
      <c r="T79" s="198">
        <v>0</v>
      </c>
      <c r="U79" s="198"/>
      <c r="V79" s="147">
        <v>0</v>
      </c>
      <c r="W79" s="147">
        <v>0</v>
      </c>
    </row>
    <row r="80" spans="1:23" ht="12.75" customHeight="1">
      <c r="A80" s="199"/>
      <c r="B80" s="199"/>
      <c r="C80" s="199"/>
      <c r="D80" s="196"/>
      <c r="E80" s="196"/>
      <c r="F80" s="196" t="s">
        <v>255</v>
      </c>
      <c r="G80" s="196"/>
      <c r="H80" s="147">
        <v>29680589</v>
      </c>
      <c r="I80" s="147">
        <v>27775920</v>
      </c>
      <c r="J80" s="147">
        <v>27701670</v>
      </c>
      <c r="K80" s="147">
        <v>21123773</v>
      </c>
      <c r="L80" s="147">
        <v>6577897</v>
      </c>
      <c r="M80" s="147">
        <v>0</v>
      </c>
      <c r="N80" s="147">
        <v>74250</v>
      </c>
      <c r="O80" s="147">
        <v>0</v>
      </c>
      <c r="P80" s="147">
        <v>0</v>
      </c>
      <c r="Q80" s="147">
        <v>0</v>
      </c>
      <c r="R80" s="147">
        <v>1904669</v>
      </c>
      <c r="S80" s="147">
        <v>1904669</v>
      </c>
      <c r="T80" s="198">
        <v>0</v>
      </c>
      <c r="U80" s="198"/>
      <c r="V80" s="147">
        <v>0</v>
      </c>
      <c r="W80" s="147">
        <v>0</v>
      </c>
    </row>
    <row r="81" spans="1:23" ht="12.75" customHeight="1">
      <c r="A81" s="199" t="s">
        <v>250</v>
      </c>
      <c r="B81" s="199" t="s">
        <v>246</v>
      </c>
      <c r="C81" s="199" t="s">
        <v>250</v>
      </c>
      <c r="D81" s="196" t="s">
        <v>247</v>
      </c>
      <c r="E81" s="196"/>
      <c r="F81" s="196" t="s">
        <v>252</v>
      </c>
      <c r="G81" s="196"/>
      <c r="H81" s="147">
        <v>25078912</v>
      </c>
      <c r="I81" s="147">
        <v>24818912</v>
      </c>
      <c r="J81" s="147">
        <v>24746912</v>
      </c>
      <c r="K81" s="147">
        <v>19146834</v>
      </c>
      <c r="L81" s="147">
        <v>5600078</v>
      </c>
      <c r="M81" s="147">
        <v>0</v>
      </c>
      <c r="N81" s="147">
        <v>72000</v>
      </c>
      <c r="O81" s="147">
        <v>0</v>
      </c>
      <c r="P81" s="147">
        <v>0</v>
      </c>
      <c r="Q81" s="147">
        <v>0</v>
      </c>
      <c r="R81" s="147">
        <v>260000</v>
      </c>
      <c r="S81" s="147">
        <v>260000</v>
      </c>
      <c r="T81" s="198">
        <v>0</v>
      </c>
      <c r="U81" s="198"/>
      <c r="V81" s="147">
        <v>0</v>
      </c>
      <c r="W81" s="147">
        <v>0</v>
      </c>
    </row>
    <row r="82" spans="1:23" ht="12.75" customHeight="1">
      <c r="A82" s="199"/>
      <c r="B82" s="199"/>
      <c r="C82" s="199"/>
      <c r="D82" s="196"/>
      <c r="E82" s="196"/>
      <c r="F82" s="196" t="s">
        <v>253</v>
      </c>
      <c r="G82" s="196"/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v>0</v>
      </c>
      <c r="Q82" s="147">
        <v>0</v>
      </c>
      <c r="R82" s="147">
        <v>0</v>
      </c>
      <c r="S82" s="147">
        <v>0</v>
      </c>
      <c r="T82" s="198">
        <v>0</v>
      </c>
      <c r="U82" s="198"/>
      <c r="V82" s="147">
        <v>0</v>
      </c>
      <c r="W82" s="147">
        <v>0</v>
      </c>
    </row>
    <row r="83" spans="1:23" ht="12.75" customHeight="1">
      <c r="A83" s="199"/>
      <c r="B83" s="199"/>
      <c r="C83" s="199"/>
      <c r="D83" s="196"/>
      <c r="E83" s="196"/>
      <c r="F83" s="196" t="s">
        <v>254</v>
      </c>
      <c r="G83" s="196"/>
      <c r="H83" s="147">
        <v>231790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7">
        <v>0</v>
      </c>
      <c r="R83" s="147">
        <v>231790</v>
      </c>
      <c r="S83" s="147">
        <v>231790</v>
      </c>
      <c r="T83" s="198">
        <v>0</v>
      </c>
      <c r="U83" s="198"/>
      <c r="V83" s="147">
        <v>0</v>
      </c>
      <c r="W83" s="147">
        <v>0</v>
      </c>
    </row>
    <row r="84" spans="1:23" ht="12.75" customHeight="1">
      <c r="A84" s="199"/>
      <c r="B84" s="199"/>
      <c r="C84" s="199"/>
      <c r="D84" s="196"/>
      <c r="E84" s="196"/>
      <c r="F84" s="196" t="s">
        <v>255</v>
      </c>
      <c r="G84" s="196"/>
      <c r="H84" s="147">
        <v>25310702</v>
      </c>
      <c r="I84" s="147">
        <v>24818912</v>
      </c>
      <c r="J84" s="147">
        <v>24746912</v>
      </c>
      <c r="K84" s="147">
        <v>19146834</v>
      </c>
      <c r="L84" s="147">
        <v>5600078</v>
      </c>
      <c r="M84" s="147">
        <v>0</v>
      </c>
      <c r="N84" s="147">
        <v>72000</v>
      </c>
      <c r="O84" s="147">
        <v>0</v>
      </c>
      <c r="P84" s="147">
        <v>0</v>
      </c>
      <c r="Q84" s="147">
        <v>0</v>
      </c>
      <c r="R84" s="147">
        <v>491790</v>
      </c>
      <c r="S84" s="147">
        <v>491790</v>
      </c>
      <c r="T84" s="198">
        <v>0</v>
      </c>
      <c r="U84" s="198"/>
      <c r="V84" s="147">
        <v>0</v>
      </c>
      <c r="W84" s="147">
        <v>0</v>
      </c>
    </row>
    <row r="85" spans="1:23" ht="12.75" customHeight="1">
      <c r="A85" s="199" t="s">
        <v>250</v>
      </c>
      <c r="B85" s="199" t="s">
        <v>317</v>
      </c>
      <c r="C85" s="199" t="s">
        <v>250</v>
      </c>
      <c r="D85" s="196" t="s">
        <v>316</v>
      </c>
      <c r="E85" s="196"/>
      <c r="F85" s="196" t="s">
        <v>252</v>
      </c>
      <c r="G85" s="196"/>
      <c r="H85" s="147">
        <v>644110</v>
      </c>
      <c r="I85" s="147">
        <v>644110</v>
      </c>
      <c r="J85" s="147">
        <v>644110</v>
      </c>
      <c r="K85" s="147">
        <v>354738</v>
      </c>
      <c r="L85" s="147">
        <v>289372</v>
      </c>
      <c r="M85" s="147">
        <v>0</v>
      </c>
      <c r="N85" s="147">
        <v>0</v>
      </c>
      <c r="O85" s="147">
        <v>0</v>
      </c>
      <c r="P85" s="147">
        <v>0</v>
      </c>
      <c r="Q85" s="147">
        <v>0</v>
      </c>
      <c r="R85" s="147">
        <v>0</v>
      </c>
      <c r="S85" s="147">
        <v>0</v>
      </c>
      <c r="T85" s="198">
        <v>0</v>
      </c>
      <c r="U85" s="198"/>
      <c r="V85" s="147">
        <v>0</v>
      </c>
      <c r="W85" s="147">
        <v>0</v>
      </c>
    </row>
    <row r="86" spans="1:23" ht="12.75" customHeight="1">
      <c r="A86" s="199"/>
      <c r="B86" s="199"/>
      <c r="C86" s="199"/>
      <c r="D86" s="196"/>
      <c r="E86" s="196"/>
      <c r="F86" s="196" t="s">
        <v>253</v>
      </c>
      <c r="G86" s="196"/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98">
        <v>0</v>
      </c>
      <c r="U86" s="198"/>
      <c r="V86" s="147">
        <v>0</v>
      </c>
      <c r="W86" s="147">
        <v>0</v>
      </c>
    </row>
    <row r="87" spans="1:23" ht="12.75" customHeight="1">
      <c r="A87" s="199"/>
      <c r="B87" s="199"/>
      <c r="C87" s="199"/>
      <c r="D87" s="196"/>
      <c r="E87" s="196"/>
      <c r="F87" s="196" t="s">
        <v>254</v>
      </c>
      <c r="G87" s="196"/>
      <c r="H87" s="147">
        <v>15000</v>
      </c>
      <c r="I87" s="147">
        <v>15000</v>
      </c>
      <c r="J87" s="147">
        <v>15000</v>
      </c>
      <c r="K87" s="147">
        <v>5000</v>
      </c>
      <c r="L87" s="147">
        <v>10000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98">
        <v>0</v>
      </c>
      <c r="U87" s="198"/>
      <c r="V87" s="147">
        <v>0</v>
      </c>
      <c r="W87" s="147">
        <v>0</v>
      </c>
    </row>
    <row r="88" spans="1:23" ht="12.75" customHeight="1">
      <c r="A88" s="199"/>
      <c r="B88" s="199"/>
      <c r="C88" s="199"/>
      <c r="D88" s="196"/>
      <c r="E88" s="196"/>
      <c r="F88" s="196" t="s">
        <v>255</v>
      </c>
      <c r="G88" s="196"/>
      <c r="H88" s="147">
        <v>659110</v>
      </c>
      <c r="I88" s="147">
        <v>659110</v>
      </c>
      <c r="J88" s="147">
        <v>659110</v>
      </c>
      <c r="K88" s="147">
        <v>359738</v>
      </c>
      <c r="L88" s="147">
        <v>299372</v>
      </c>
      <c r="M88" s="147">
        <v>0</v>
      </c>
      <c r="N88" s="147">
        <v>0</v>
      </c>
      <c r="O88" s="147">
        <v>0</v>
      </c>
      <c r="P88" s="147">
        <v>0</v>
      </c>
      <c r="Q88" s="147">
        <v>0</v>
      </c>
      <c r="R88" s="147">
        <v>0</v>
      </c>
      <c r="S88" s="147">
        <v>0</v>
      </c>
      <c r="T88" s="198">
        <v>0</v>
      </c>
      <c r="U88" s="198"/>
      <c r="V88" s="147">
        <v>0</v>
      </c>
      <c r="W88" s="147">
        <v>0</v>
      </c>
    </row>
    <row r="89" spans="1:23" ht="11.25" customHeight="1">
      <c r="A89" s="199" t="s">
        <v>445</v>
      </c>
      <c r="B89" s="199" t="s">
        <v>250</v>
      </c>
      <c r="C89" s="199" t="s">
        <v>250</v>
      </c>
      <c r="D89" s="196" t="s">
        <v>446</v>
      </c>
      <c r="E89" s="196"/>
      <c r="F89" s="196" t="s">
        <v>252</v>
      </c>
      <c r="G89" s="196"/>
      <c r="H89" s="147">
        <v>4110613.5</v>
      </c>
      <c r="I89" s="147">
        <v>3894613.5</v>
      </c>
      <c r="J89" s="147">
        <v>3426842.5</v>
      </c>
      <c r="K89" s="147">
        <v>2812107</v>
      </c>
      <c r="L89" s="147">
        <v>614735.5</v>
      </c>
      <c r="M89" s="147">
        <v>463871</v>
      </c>
      <c r="N89" s="147">
        <v>3900</v>
      </c>
      <c r="O89" s="147">
        <v>0</v>
      </c>
      <c r="P89" s="147">
        <v>0</v>
      </c>
      <c r="Q89" s="147">
        <v>0</v>
      </c>
      <c r="R89" s="147">
        <v>216000</v>
      </c>
      <c r="S89" s="147">
        <v>216000</v>
      </c>
      <c r="T89" s="198">
        <v>50000</v>
      </c>
      <c r="U89" s="198"/>
      <c r="V89" s="147">
        <v>0</v>
      </c>
      <c r="W89" s="147">
        <v>0</v>
      </c>
    </row>
    <row r="90" spans="1:23" ht="11.25" customHeight="1">
      <c r="A90" s="199"/>
      <c r="B90" s="199"/>
      <c r="C90" s="199"/>
      <c r="D90" s="196"/>
      <c r="E90" s="196"/>
      <c r="F90" s="196" t="s">
        <v>253</v>
      </c>
      <c r="G90" s="196"/>
      <c r="H90" s="147">
        <v>-50000</v>
      </c>
      <c r="I90" s="147">
        <v>-50000</v>
      </c>
      <c r="J90" s="147">
        <v>-50000</v>
      </c>
      <c r="K90" s="147">
        <v>-12930</v>
      </c>
      <c r="L90" s="147">
        <v>-37070</v>
      </c>
      <c r="M90" s="147">
        <v>0</v>
      </c>
      <c r="N90" s="147">
        <v>0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98">
        <v>0</v>
      </c>
      <c r="U90" s="198"/>
      <c r="V90" s="147">
        <v>0</v>
      </c>
      <c r="W90" s="147">
        <v>0</v>
      </c>
    </row>
    <row r="91" spans="1:23" ht="12" customHeight="1">
      <c r="A91" s="199"/>
      <c r="B91" s="199"/>
      <c r="C91" s="199"/>
      <c r="D91" s="196"/>
      <c r="E91" s="196"/>
      <c r="F91" s="196" t="s">
        <v>254</v>
      </c>
      <c r="G91" s="196"/>
      <c r="H91" s="147">
        <v>50000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50000</v>
      </c>
      <c r="S91" s="147">
        <v>50000</v>
      </c>
      <c r="T91" s="198">
        <v>0</v>
      </c>
      <c r="U91" s="198"/>
      <c r="V91" s="147">
        <v>0</v>
      </c>
      <c r="W91" s="147">
        <v>0</v>
      </c>
    </row>
    <row r="92" spans="1:23" ht="12.75" customHeight="1">
      <c r="A92" s="199"/>
      <c r="B92" s="199"/>
      <c r="C92" s="199"/>
      <c r="D92" s="196"/>
      <c r="E92" s="196"/>
      <c r="F92" s="196" t="s">
        <v>255</v>
      </c>
      <c r="G92" s="196"/>
      <c r="H92" s="147">
        <v>4110613.5</v>
      </c>
      <c r="I92" s="147">
        <v>3844613.5</v>
      </c>
      <c r="J92" s="147">
        <v>3376842.5</v>
      </c>
      <c r="K92" s="147">
        <v>2799177</v>
      </c>
      <c r="L92" s="147">
        <v>577665.5</v>
      </c>
      <c r="M92" s="147">
        <v>463871</v>
      </c>
      <c r="N92" s="147">
        <v>3900</v>
      </c>
      <c r="O92" s="147">
        <v>0</v>
      </c>
      <c r="P92" s="147">
        <v>0</v>
      </c>
      <c r="Q92" s="147">
        <v>0</v>
      </c>
      <c r="R92" s="147">
        <v>266000</v>
      </c>
      <c r="S92" s="147">
        <v>266000</v>
      </c>
      <c r="T92" s="198">
        <v>50000</v>
      </c>
      <c r="U92" s="198"/>
      <c r="V92" s="147">
        <v>0</v>
      </c>
      <c r="W92" s="147">
        <v>0</v>
      </c>
    </row>
    <row r="93" spans="1:23" ht="12.75" customHeight="1">
      <c r="A93" s="199" t="s">
        <v>250</v>
      </c>
      <c r="B93" s="199" t="s">
        <v>447</v>
      </c>
      <c r="C93" s="199" t="s">
        <v>250</v>
      </c>
      <c r="D93" s="196" t="s">
        <v>287</v>
      </c>
      <c r="E93" s="196"/>
      <c r="F93" s="196" t="s">
        <v>252</v>
      </c>
      <c r="G93" s="196"/>
      <c r="H93" s="147">
        <v>1034285</v>
      </c>
      <c r="I93" s="147">
        <v>948285</v>
      </c>
      <c r="J93" s="147">
        <v>484414</v>
      </c>
      <c r="K93" s="147">
        <v>304560</v>
      </c>
      <c r="L93" s="147">
        <v>179854</v>
      </c>
      <c r="M93" s="147">
        <v>463871</v>
      </c>
      <c r="N93" s="147">
        <v>0</v>
      </c>
      <c r="O93" s="147">
        <v>0</v>
      </c>
      <c r="P93" s="147">
        <v>0</v>
      </c>
      <c r="Q93" s="147">
        <v>0</v>
      </c>
      <c r="R93" s="147">
        <v>86000</v>
      </c>
      <c r="S93" s="147">
        <v>86000</v>
      </c>
      <c r="T93" s="198">
        <v>0</v>
      </c>
      <c r="U93" s="198"/>
      <c r="V93" s="147">
        <v>0</v>
      </c>
      <c r="W93" s="147">
        <v>0</v>
      </c>
    </row>
    <row r="94" spans="1:23" ht="15" customHeight="1">
      <c r="A94" s="199"/>
      <c r="B94" s="199"/>
      <c r="C94" s="199"/>
      <c r="D94" s="196"/>
      <c r="E94" s="196"/>
      <c r="F94" s="196" t="s">
        <v>253</v>
      </c>
      <c r="G94" s="196"/>
      <c r="H94" s="147">
        <v>-50000</v>
      </c>
      <c r="I94" s="147">
        <v>-50000</v>
      </c>
      <c r="J94" s="147">
        <v>-50000</v>
      </c>
      <c r="K94" s="147">
        <v>-12930</v>
      </c>
      <c r="L94" s="147">
        <v>-37070</v>
      </c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0</v>
      </c>
      <c r="T94" s="198">
        <v>0</v>
      </c>
      <c r="U94" s="198"/>
      <c r="V94" s="147">
        <v>0</v>
      </c>
      <c r="W94" s="147">
        <v>0</v>
      </c>
    </row>
    <row r="95" spans="1:23" ht="13.5" customHeight="1">
      <c r="A95" s="199"/>
      <c r="B95" s="199"/>
      <c r="C95" s="199"/>
      <c r="D95" s="196"/>
      <c r="E95" s="196"/>
      <c r="F95" s="196" t="s">
        <v>254</v>
      </c>
      <c r="G95" s="196"/>
      <c r="H95" s="147">
        <v>50000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47">
        <v>0</v>
      </c>
      <c r="R95" s="147">
        <v>50000</v>
      </c>
      <c r="S95" s="147">
        <v>50000</v>
      </c>
      <c r="T95" s="198">
        <v>0</v>
      </c>
      <c r="U95" s="198"/>
      <c r="V95" s="147">
        <v>0</v>
      </c>
      <c r="W95" s="147">
        <v>0</v>
      </c>
    </row>
    <row r="96" spans="1:23" ht="12.75" customHeight="1">
      <c r="A96" s="199"/>
      <c r="B96" s="199"/>
      <c r="C96" s="199"/>
      <c r="D96" s="196"/>
      <c r="E96" s="196"/>
      <c r="F96" s="196" t="s">
        <v>255</v>
      </c>
      <c r="G96" s="196"/>
      <c r="H96" s="147">
        <v>1034285</v>
      </c>
      <c r="I96" s="147">
        <v>898285</v>
      </c>
      <c r="J96" s="147">
        <v>434414</v>
      </c>
      <c r="K96" s="147">
        <v>291630</v>
      </c>
      <c r="L96" s="147">
        <v>142784</v>
      </c>
      <c r="M96" s="147">
        <v>463871</v>
      </c>
      <c r="N96" s="147">
        <v>0</v>
      </c>
      <c r="O96" s="147">
        <v>0</v>
      </c>
      <c r="P96" s="147">
        <v>0</v>
      </c>
      <c r="Q96" s="147">
        <v>0</v>
      </c>
      <c r="R96" s="147">
        <v>136000</v>
      </c>
      <c r="S96" s="147">
        <v>136000</v>
      </c>
      <c r="T96" s="198">
        <v>0</v>
      </c>
      <c r="U96" s="198"/>
      <c r="V96" s="147">
        <v>0</v>
      </c>
      <c r="W96" s="147">
        <v>0</v>
      </c>
    </row>
    <row r="97" spans="1:23" ht="12.75" customHeight="1">
      <c r="A97" s="199" t="s">
        <v>241</v>
      </c>
      <c r="B97" s="199" t="s">
        <v>250</v>
      </c>
      <c r="C97" s="199" t="s">
        <v>250</v>
      </c>
      <c r="D97" s="196" t="s">
        <v>242</v>
      </c>
      <c r="E97" s="196"/>
      <c r="F97" s="196" t="s">
        <v>252</v>
      </c>
      <c r="G97" s="196"/>
      <c r="H97" s="147">
        <v>10387586</v>
      </c>
      <c r="I97" s="147">
        <v>9958167</v>
      </c>
      <c r="J97" s="147">
        <v>9743167</v>
      </c>
      <c r="K97" s="147">
        <v>8114120</v>
      </c>
      <c r="L97" s="147">
        <v>1629047</v>
      </c>
      <c r="M97" s="147">
        <v>0</v>
      </c>
      <c r="N97" s="147">
        <v>215000</v>
      </c>
      <c r="O97" s="147">
        <v>0</v>
      </c>
      <c r="P97" s="147">
        <v>0</v>
      </c>
      <c r="Q97" s="147">
        <v>0</v>
      </c>
      <c r="R97" s="147">
        <v>429419</v>
      </c>
      <c r="S97" s="147">
        <v>429419</v>
      </c>
      <c r="T97" s="198">
        <v>0</v>
      </c>
      <c r="U97" s="198"/>
      <c r="V97" s="147">
        <v>0</v>
      </c>
      <c r="W97" s="147">
        <v>0</v>
      </c>
    </row>
    <row r="98" spans="1:23" ht="12.75" customHeight="1">
      <c r="A98" s="199"/>
      <c r="B98" s="199"/>
      <c r="C98" s="199"/>
      <c r="D98" s="196"/>
      <c r="E98" s="196"/>
      <c r="F98" s="196" t="s">
        <v>253</v>
      </c>
      <c r="G98" s="196"/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0</v>
      </c>
      <c r="O98" s="147">
        <v>0</v>
      </c>
      <c r="P98" s="147">
        <v>0</v>
      </c>
      <c r="Q98" s="147">
        <v>0</v>
      </c>
      <c r="R98" s="147">
        <v>0</v>
      </c>
      <c r="S98" s="147">
        <v>0</v>
      </c>
      <c r="T98" s="198">
        <v>0</v>
      </c>
      <c r="U98" s="198"/>
      <c r="V98" s="147">
        <v>0</v>
      </c>
      <c r="W98" s="147">
        <v>0</v>
      </c>
    </row>
    <row r="99" spans="1:23" ht="14.25" customHeight="1">
      <c r="A99" s="199"/>
      <c r="B99" s="199"/>
      <c r="C99" s="199"/>
      <c r="D99" s="196"/>
      <c r="E99" s="196"/>
      <c r="F99" s="196" t="s">
        <v>254</v>
      </c>
      <c r="G99" s="196"/>
      <c r="H99" s="147">
        <v>296213</v>
      </c>
      <c r="I99" s="147">
        <v>176213</v>
      </c>
      <c r="J99" s="147">
        <v>176213</v>
      </c>
      <c r="K99" s="147">
        <v>26500</v>
      </c>
      <c r="L99" s="147">
        <v>149713</v>
      </c>
      <c r="M99" s="147">
        <v>0</v>
      </c>
      <c r="N99" s="147">
        <v>0</v>
      </c>
      <c r="O99" s="147">
        <v>0</v>
      </c>
      <c r="P99" s="147">
        <v>0</v>
      </c>
      <c r="Q99" s="147">
        <v>0</v>
      </c>
      <c r="R99" s="147">
        <v>120000</v>
      </c>
      <c r="S99" s="147">
        <v>120000</v>
      </c>
      <c r="T99" s="198">
        <v>0</v>
      </c>
      <c r="U99" s="198"/>
      <c r="V99" s="147">
        <v>0</v>
      </c>
      <c r="W99" s="147">
        <v>0</v>
      </c>
    </row>
    <row r="100" spans="1:23" ht="11.25" customHeight="1">
      <c r="A100" s="199"/>
      <c r="B100" s="199"/>
      <c r="C100" s="199"/>
      <c r="D100" s="196"/>
      <c r="E100" s="196"/>
      <c r="F100" s="196" t="s">
        <v>255</v>
      </c>
      <c r="G100" s="196"/>
      <c r="H100" s="147">
        <v>10683799</v>
      </c>
      <c r="I100" s="147">
        <v>10134380</v>
      </c>
      <c r="J100" s="147">
        <v>9919380</v>
      </c>
      <c r="K100" s="147">
        <v>8140620</v>
      </c>
      <c r="L100" s="147">
        <v>1778760</v>
      </c>
      <c r="M100" s="147">
        <v>0</v>
      </c>
      <c r="N100" s="147">
        <v>215000</v>
      </c>
      <c r="O100" s="147">
        <v>0</v>
      </c>
      <c r="P100" s="147">
        <v>0</v>
      </c>
      <c r="Q100" s="147">
        <v>0</v>
      </c>
      <c r="R100" s="147">
        <v>549419</v>
      </c>
      <c r="S100" s="147">
        <v>549419</v>
      </c>
      <c r="T100" s="198">
        <v>0</v>
      </c>
      <c r="U100" s="198"/>
      <c r="V100" s="147">
        <v>0</v>
      </c>
      <c r="W100" s="147">
        <v>0</v>
      </c>
    </row>
    <row r="101" spans="1:23" ht="12.75" customHeight="1">
      <c r="A101" s="199" t="s">
        <v>250</v>
      </c>
      <c r="B101" s="199" t="s">
        <v>243</v>
      </c>
      <c r="C101" s="199" t="s">
        <v>250</v>
      </c>
      <c r="D101" s="196" t="s">
        <v>244</v>
      </c>
      <c r="E101" s="196"/>
      <c r="F101" s="196" t="s">
        <v>252</v>
      </c>
      <c r="G101" s="196"/>
      <c r="H101" s="147">
        <v>6385070</v>
      </c>
      <c r="I101" s="147">
        <v>6305070</v>
      </c>
      <c r="J101" s="147">
        <v>6168070</v>
      </c>
      <c r="K101" s="147">
        <v>5020894</v>
      </c>
      <c r="L101" s="147">
        <v>1147176</v>
      </c>
      <c r="M101" s="147">
        <v>0</v>
      </c>
      <c r="N101" s="147">
        <v>137000</v>
      </c>
      <c r="O101" s="147">
        <v>0</v>
      </c>
      <c r="P101" s="147">
        <v>0</v>
      </c>
      <c r="Q101" s="147">
        <v>0</v>
      </c>
      <c r="R101" s="147">
        <v>80000</v>
      </c>
      <c r="S101" s="147">
        <v>80000</v>
      </c>
      <c r="T101" s="198">
        <v>0</v>
      </c>
      <c r="U101" s="198"/>
      <c r="V101" s="147">
        <v>0</v>
      </c>
      <c r="W101" s="147">
        <v>0</v>
      </c>
    </row>
    <row r="102" spans="1:23" ht="13.5" customHeight="1">
      <c r="A102" s="199"/>
      <c r="B102" s="199"/>
      <c r="C102" s="199"/>
      <c r="D102" s="196"/>
      <c r="E102" s="196"/>
      <c r="F102" s="196" t="s">
        <v>253</v>
      </c>
      <c r="G102" s="196"/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147">
        <v>0</v>
      </c>
      <c r="Q102" s="147">
        <v>0</v>
      </c>
      <c r="R102" s="147">
        <v>0</v>
      </c>
      <c r="S102" s="147">
        <v>0</v>
      </c>
      <c r="T102" s="198">
        <v>0</v>
      </c>
      <c r="U102" s="198"/>
      <c r="V102" s="147">
        <v>0</v>
      </c>
      <c r="W102" s="147">
        <v>0</v>
      </c>
    </row>
    <row r="103" spans="1:23" ht="15" customHeight="1">
      <c r="A103" s="199"/>
      <c r="B103" s="199"/>
      <c r="C103" s="199"/>
      <c r="D103" s="196"/>
      <c r="E103" s="196"/>
      <c r="F103" s="196" t="s">
        <v>254</v>
      </c>
      <c r="G103" s="196"/>
      <c r="H103" s="147">
        <v>296213</v>
      </c>
      <c r="I103" s="147">
        <v>176213</v>
      </c>
      <c r="J103" s="147">
        <v>176213</v>
      </c>
      <c r="K103" s="147">
        <v>26500</v>
      </c>
      <c r="L103" s="147">
        <v>149713</v>
      </c>
      <c r="M103" s="147">
        <v>0</v>
      </c>
      <c r="N103" s="147">
        <v>0</v>
      </c>
      <c r="O103" s="147">
        <v>0</v>
      </c>
      <c r="P103" s="147">
        <v>0</v>
      </c>
      <c r="Q103" s="147">
        <v>0</v>
      </c>
      <c r="R103" s="147">
        <v>120000</v>
      </c>
      <c r="S103" s="147">
        <v>120000</v>
      </c>
      <c r="T103" s="198">
        <v>0</v>
      </c>
      <c r="U103" s="198"/>
      <c r="V103" s="147">
        <v>0</v>
      </c>
      <c r="W103" s="147">
        <v>0</v>
      </c>
    </row>
    <row r="104" spans="1:23" ht="15" customHeight="1">
      <c r="A104" s="199"/>
      <c r="B104" s="199"/>
      <c r="C104" s="199"/>
      <c r="D104" s="196"/>
      <c r="E104" s="196"/>
      <c r="F104" s="196" t="s">
        <v>255</v>
      </c>
      <c r="G104" s="196"/>
      <c r="H104" s="147">
        <v>6681283</v>
      </c>
      <c r="I104" s="147">
        <v>6481283</v>
      </c>
      <c r="J104" s="147">
        <v>6344283</v>
      </c>
      <c r="K104" s="147">
        <v>5047394</v>
      </c>
      <c r="L104" s="147">
        <v>1296889</v>
      </c>
      <c r="M104" s="147">
        <v>0</v>
      </c>
      <c r="N104" s="147">
        <v>137000</v>
      </c>
      <c r="O104" s="147">
        <v>0</v>
      </c>
      <c r="P104" s="147">
        <v>0</v>
      </c>
      <c r="Q104" s="147">
        <v>0</v>
      </c>
      <c r="R104" s="147">
        <v>200000</v>
      </c>
      <c r="S104" s="147">
        <v>200000</v>
      </c>
      <c r="T104" s="198">
        <v>0</v>
      </c>
      <c r="U104" s="198"/>
      <c r="V104" s="147">
        <v>0</v>
      </c>
      <c r="W104" s="147">
        <v>0</v>
      </c>
    </row>
    <row r="105" spans="1:23" ht="12.75" customHeight="1">
      <c r="A105" s="199" t="s">
        <v>258</v>
      </c>
      <c r="B105" s="199" t="s">
        <v>250</v>
      </c>
      <c r="C105" s="199" t="s">
        <v>250</v>
      </c>
      <c r="D105" s="196" t="s">
        <v>259</v>
      </c>
      <c r="E105" s="196"/>
      <c r="F105" s="196" t="s">
        <v>252</v>
      </c>
      <c r="G105" s="196"/>
      <c r="H105" s="147">
        <v>10065341</v>
      </c>
      <c r="I105" s="147">
        <v>6970444</v>
      </c>
      <c r="J105" s="147">
        <v>5521281</v>
      </c>
      <c r="K105" s="147">
        <v>4017043</v>
      </c>
      <c r="L105" s="147">
        <v>1504238</v>
      </c>
      <c r="M105" s="147">
        <v>263000</v>
      </c>
      <c r="N105" s="147">
        <v>1186163</v>
      </c>
      <c r="O105" s="147">
        <v>0</v>
      </c>
      <c r="P105" s="147">
        <v>0</v>
      </c>
      <c r="Q105" s="147">
        <v>0</v>
      </c>
      <c r="R105" s="147">
        <v>3094897</v>
      </c>
      <c r="S105" s="147">
        <v>3094897</v>
      </c>
      <c r="T105" s="198">
        <v>0</v>
      </c>
      <c r="U105" s="198"/>
      <c r="V105" s="147">
        <v>0</v>
      </c>
      <c r="W105" s="147">
        <v>0</v>
      </c>
    </row>
    <row r="106" spans="1:23" ht="13.5" customHeight="1">
      <c r="A106" s="199"/>
      <c r="B106" s="199"/>
      <c r="C106" s="199"/>
      <c r="D106" s="196"/>
      <c r="E106" s="196"/>
      <c r="F106" s="196" t="s">
        <v>253</v>
      </c>
      <c r="G106" s="196"/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7">
        <v>0</v>
      </c>
      <c r="Q106" s="147">
        <v>0</v>
      </c>
      <c r="R106" s="147">
        <v>0</v>
      </c>
      <c r="S106" s="147">
        <v>0</v>
      </c>
      <c r="T106" s="198">
        <v>0</v>
      </c>
      <c r="U106" s="198"/>
      <c r="V106" s="147">
        <v>0</v>
      </c>
      <c r="W106" s="147">
        <v>0</v>
      </c>
    </row>
    <row r="107" spans="1:23" ht="12" customHeight="1">
      <c r="A107" s="199"/>
      <c r="B107" s="199"/>
      <c r="C107" s="199"/>
      <c r="D107" s="196"/>
      <c r="E107" s="196"/>
      <c r="F107" s="196" t="s">
        <v>254</v>
      </c>
      <c r="G107" s="196"/>
      <c r="H107" s="147">
        <v>600506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0</v>
      </c>
      <c r="Q107" s="147">
        <v>0</v>
      </c>
      <c r="R107" s="147">
        <v>600506</v>
      </c>
      <c r="S107" s="147">
        <v>600506</v>
      </c>
      <c r="T107" s="198">
        <v>0</v>
      </c>
      <c r="U107" s="198"/>
      <c r="V107" s="147">
        <v>0</v>
      </c>
      <c r="W107" s="147">
        <v>0</v>
      </c>
    </row>
    <row r="108" spans="1:23" ht="12.75" customHeight="1">
      <c r="A108" s="199"/>
      <c r="B108" s="199"/>
      <c r="C108" s="199"/>
      <c r="D108" s="196"/>
      <c r="E108" s="196"/>
      <c r="F108" s="196" t="s">
        <v>255</v>
      </c>
      <c r="G108" s="196"/>
      <c r="H108" s="147">
        <v>10665847</v>
      </c>
      <c r="I108" s="147">
        <v>6970444</v>
      </c>
      <c r="J108" s="147">
        <v>5521281</v>
      </c>
      <c r="K108" s="147">
        <v>4017043</v>
      </c>
      <c r="L108" s="147">
        <v>1504238</v>
      </c>
      <c r="M108" s="147">
        <v>263000</v>
      </c>
      <c r="N108" s="147">
        <v>1186163</v>
      </c>
      <c r="O108" s="147">
        <v>0</v>
      </c>
      <c r="P108" s="147">
        <v>0</v>
      </c>
      <c r="Q108" s="147">
        <v>0</v>
      </c>
      <c r="R108" s="147">
        <v>3695403</v>
      </c>
      <c r="S108" s="147">
        <v>3695403</v>
      </c>
      <c r="T108" s="198">
        <v>0</v>
      </c>
      <c r="U108" s="198"/>
      <c r="V108" s="147">
        <v>0</v>
      </c>
      <c r="W108" s="147">
        <v>0</v>
      </c>
    </row>
    <row r="109" spans="1:23" ht="12.75" customHeight="1">
      <c r="A109" s="199" t="s">
        <v>250</v>
      </c>
      <c r="B109" s="199" t="s">
        <v>448</v>
      </c>
      <c r="C109" s="199" t="s">
        <v>250</v>
      </c>
      <c r="D109" s="196" t="s">
        <v>449</v>
      </c>
      <c r="E109" s="196"/>
      <c r="F109" s="196" t="s">
        <v>252</v>
      </c>
      <c r="G109" s="196"/>
      <c r="H109" s="147">
        <v>8846645</v>
      </c>
      <c r="I109" s="147">
        <v>5751748</v>
      </c>
      <c r="J109" s="147">
        <v>5457585</v>
      </c>
      <c r="K109" s="147">
        <v>3953884</v>
      </c>
      <c r="L109" s="147">
        <v>1503701</v>
      </c>
      <c r="M109" s="147">
        <v>0</v>
      </c>
      <c r="N109" s="147">
        <v>294163</v>
      </c>
      <c r="O109" s="147">
        <v>0</v>
      </c>
      <c r="P109" s="147">
        <v>0</v>
      </c>
      <c r="Q109" s="147">
        <v>0</v>
      </c>
      <c r="R109" s="147">
        <v>3094897</v>
      </c>
      <c r="S109" s="147">
        <v>3094897</v>
      </c>
      <c r="T109" s="198">
        <v>0</v>
      </c>
      <c r="U109" s="198"/>
      <c r="V109" s="147">
        <v>0</v>
      </c>
      <c r="W109" s="147">
        <v>0</v>
      </c>
    </row>
    <row r="110" spans="1:23" ht="14.25" customHeight="1">
      <c r="A110" s="199"/>
      <c r="B110" s="199"/>
      <c r="C110" s="199"/>
      <c r="D110" s="196"/>
      <c r="E110" s="196"/>
      <c r="F110" s="196" t="s">
        <v>253</v>
      </c>
      <c r="G110" s="196"/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7">
        <v>0</v>
      </c>
      <c r="R110" s="147">
        <v>0</v>
      </c>
      <c r="S110" s="147">
        <v>0</v>
      </c>
      <c r="T110" s="198">
        <v>0</v>
      </c>
      <c r="U110" s="198"/>
      <c r="V110" s="147">
        <v>0</v>
      </c>
      <c r="W110" s="147">
        <v>0</v>
      </c>
    </row>
    <row r="111" spans="1:23" ht="14.25" customHeight="1">
      <c r="A111" s="199"/>
      <c r="B111" s="199"/>
      <c r="C111" s="199"/>
      <c r="D111" s="196"/>
      <c r="E111" s="196"/>
      <c r="F111" s="196" t="s">
        <v>254</v>
      </c>
      <c r="G111" s="196"/>
      <c r="H111" s="147">
        <v>600506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7">
        <v>600506</v>
      </c>
      <c r="S111" s="147">
        <v>600506</v>
      </c>
      <c r="T111" s="198">
        <v>0</v>
      </c>
      <c r="U111" s="198"/>
      <c r="V111" s="147">
        <v>0</v>
      </c>
      <c r="W111" s="147">
        <v>0</v>
      </c>
    </row>
    <row r="112" spans="1:23" ht="14.25" customHeight="1">
      <c r="A112" s="199"/>
      <c r="B112" s="199"/>
      <c r="C112" s="199"/>
      <c r="D112" s="196"/>
      <c r="E112" s="196"/>
      <c r="F112" s="196" t="s">
        <v>255</v>
      </c>
      <c r="G112" s="196"/>
      <c r="H112" s="147">
        <v>9447151</v>
      </c>
      <c r="I112" s="147">
        <v>5751748</v>
      </c>
      <c r="J112" s="147">
        <v>5457585</v>
      </c>
      <c r="K112" s="147">
        <v>3953884</v>
      </c>
      <c r="L112" s="147">
        <v>1503701</v>
      </c>
      <c r="M112" s="147">
        <v>0</v>
      </c>
      <c r="N112" s="147">
        <v>294163</v>
      </c>
      <c r="O112" s="147">
        <v>0</v>
      </c>
      <c r="P112" s="147">
        <v>0</v>
      </c>
      <c r="Q112" s="147">
        <v>0</v>
      </c>
      <c r="R112" s="147">
        <v>3695403</v>
      </c>
      <c r="S112" s="147">
        <v>3695403</v>
      </c>
      <c r="T112" s="198">
        <v>0</v>
      </c>
      <c r="U112" s="198"/>
      <c r="V112" s="147">
        <v>0</v>
      </c>
      <c r="W112" s="147">
        <v>0</v>
      </c>
    </row>
    <row r="113" spans="1:23" ht="12" customHeight="1">
      <c r="A113" s="195" t="s">
        <v>260</v>
      </c>
      <c r="B113" s="195"/>
      <c r="C113" s="195"/>
      <c r="D113" s="195"/>
      <c r="E113" s="195"/>
      <c r="F113" s="196" t="s">
        <v>252</v>
      </c>
      <c r="G113" s="196"/>
      <c r="H113" s="148">
        <v>132304101.5</v>
      </c>
      <c r="I113" s="149"/>
      <c r="J113" s="149"/>
      <c r="K113" s="148">
        <v>72629954.54</v>
      </c>
      <c r="L113" s="148">
        <v>30059933.16</v>
      </c>
      <c r="M113" s="148">
        <v>3719685.8</v>
      </c>
      <c r="N113" s="148">
        <v>3019975</v>
      </c>
      <c r="O113" s="148">
        <v>164487</v>
      </c>
      <c r="P113" s="148">
        <v>809017</v>
      </c>
      <c r="Q113" s="148">
        <v>0</v>
      </c>
      <c r="R113" s="148">
        <v>21901049</v>
      </c>
      <c r="S113" s="148">
        <v>21901049</v>
      </c>
      <c r="T113" s="197">
        <v>1412952</v>
      </c>
      <c r="U113" s="197"/>
      <c r="V113" s="148">
        <v>0</v>
      </c>
      <c r="W113" s="147">
        <v>0</v>
      </c>
    </row>
    <row r="114" spans="1:23" ht="13.5" customHeight="1">
      <c r="A114" s="195"/>
      <c r="B114" s="195"/>
      <c r="C114" s="195"/>
      <c r="D114" s="195"/>
      <c r="E114" s="195"/>
      <c r="F114" s="196" t="s">
        <v>253</v>
      </c>
      <c r="G114" s="196"/>
      <c r="H114" s="148">
        <v>-997354</v>
      </c>
      <c r="I114" s="148">
        <v>-117760</v>
      </c>
      <c r="J114" s="148">
        <v>-117760</v>
      </c>
      <c r="K114" s="148">
        <v>-80690</v>
      </c>
      <c r="L114" s="148">
        <v>-37070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-879594</v>
      </c>
      <c r="S114" s="148">
        <v>-879594</v>
      </c>
      <c r="T114" s="197">
        <v>0</v>
      </c>
      <c r="U114" s="197"/>
      <c r="V114" s="148">
        <v>0</v>
      </c>
      <c r="W114" s="147">
        <v>0</v>
      </c>
    </row>
    <row r="115" spans="1:23" ht="12" customHeight="1">
      <c r="A115" s="195"/>
      <c r="B115" s="195"/>
      <c r="C115" s="195"/>
      <c r="D115" s="195"/>
      <c r="E115" s="195"/>
      <c r="F115" s="196" t="s">
        <v>254</v>
      </c>
      <c r="G115" s="196"/>
      <c r="H115" s="148">
        <v>1695248</v>
      </c>
      <c r="I115" s="148">
        <v>296171</v>
      </c>
      <c r="J115" s="148">
        <v>291671</v>
      </c>
      <c r="K115" s="148">
        <v>108898</v>
      </c>
      <c r="L115" s="148">
        <v>182773</v>
      </c>
      <c r="M115" s="148">
        <v>0</v>
      </c>
      <c r="N115" s="148">
        <v>4500</v>
      </c>
      <c r="O115" s="148">
        <v>0</v>
      </c>
      <c r="P115" s="148">
        <v>0</v>
      </c>
      <c r="Q115" s="148">
        <v>0</v>
      </c>
      <c r="R115" s="148">
        <v>1399077</v>
      </c>
      <c r="S115" s="148">
        <v>1399077</v>
      </c>
      <c r="T115" s="197">
        <v>0</v>
      </c>
      <c r="U115" s="197"/>
      <c r="V115" s="148">
        <v>0</v>
      </c>
      <c r="W115" s="147">
        <v>0</v>
      </c>
    </row>
    <row r="116" spans="1:23" ht="15" customHeight="1">
      <c r="A116" s="195"/>
      <c r="B116" s="195"/>
      <c r="C116" s="195"/>
      <c r="D116" s="195"/>
      <c r="E116" s="195"/>
      <c r="F116" s="196" t="s">
        <v>255</v>
      </c>
      <c r="G116" s="196"/>
      <c r="H116" s="148">
        <v>133001995.5</v>
      </c>
      <c r="I116" s="149"/>
      <c r="J116" s="149"/>
      <c r="K116" s="148">
        <v>72658162.54</v>
      </c>
      <c r="L116" s="148">
        <v>30205636.16</v>
      </c>
      <c r="M116" s="148">
        <v>3719685.8</v>
      </c>
      <c r="N116" s="148">
        <v>3024475</v>
      </c>
      <c r="O116" s="148">
        <v>164487</v>
      </c>
      <c r="P116" s="148">
        <v>809017</v>
      </c>
      <c r="Q116" s="148">
        <v>0</v>
      </c>
      <c r="R116" s="148">
        <v>22420532</v>
      </c>
      <c r="S116" s="148">
        <v>22420532</v>
      </c>
      <c r="T116" s="197">
        <v>1412952</v>
      </c>
      <c r="U116" s="197"/>
      <c r="V116" s="148">
        <v>0</v>
      </c>
      <c r="W116" s="147">
        <v>0</v>
      </c>
    </row>
  </sheetData>
  <sheetProtection/>
  <mergeCells count="347">
    <mergeCell ref="F78:G78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T70:U70"/>
    <mergeCell ref="F71:G71"/>
    <mergeCell ref="T71:U71"/>
    <mergeCell ref="B69:B72"/>
    <mergeCell ref="C69:C72"/>
    <mergeCell ref="D69:E72"/>
    <mergeCell ref="F72:G72"/>
    <mergeCell ref="T72:U72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T80:U80"/>
    <mergeCell ref="F88:G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F86:G86"/>
    <mergeCell ref="T86:U86"/>
    <mergeCell ref="F87:G87"/>
    <mergeCell ref="T87:U87"/>
    <mergeCell ref="B85:B88"/>
    <mergeCell ref="C85:C88"/>
    <mergeCell ref="D85:E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F112:G112"/>
    <mergeCell ref="T112:U112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1:U111"/>
    <mergeCell ref="A113:E116"/>
    <mergeCell ref="F113:G113"/>
    <mergeCell ref="T113:U113"/>
    <mergeCell ref="F114:G114"/>
    <mergeCell ref="T114:U114"/>
    <mergeCell ref="F115:G115"/>
    <mergeCell ref="T115:U115"/>
    <mergeCell ref="F116:G116"/>
    <mergeCell ref="T116:U116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3"/>
  <sheetViews>
    <sheetView workbookViewId="0" topLeftCell="A1">
      <selection activeCell="V11" sqref="V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5"/>
      <c r="B1" s="65"/>
      <c r="C1" s="65"/>
      <c r="D1" s="65"/>
      <c r="E1" s="65"/>
      <c r="F1" s="65"/>
      <c r="G1" s="65"/>
      <c r="H1" s="65"/>
      <c r="I1" s="65"/>
      <c r="J1" s="224" t="s">
        <v>457</v>
      </c>
      <c r="K1" s="224"/>
      <c r="L1" s="224"/>
      <c r="M1" s="224"/>
      <c r="N1" s="224"/>
      <c r="O1" s="224"/>
    </row>
    <row r="2" spans="1:15" ht="15.75">
      <c r="A2" s="229" t="s">
        <v>193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64"/>
      <c r="O2" s="64"/>
    </row>
    <row r="3" spans="1:15" ht="27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25" t="s">
        <v>0</v>
      </c>
      <c r="N3" s="225"/>
      <c r="O3" s="225"/>
    </row>
    <row r="4" spans="1:15" ht="12.75" customHeight="1">
      <c r="A4" s="220" t="s">
        <v>91</v>
      </c>
      <c r="B4" s="220" t="s">
        <v>1</v>
      </c>
      <c r="C4" s="220" t="s">
        <v>90</v>
      </c>
      <c r="D4" s="220" t="s">
        <v>115</v>
      </c>
      <c r="E4" s="220" t="s">
        <v>114</v>
      </c>
      <c r="F4" s="216" t="s">
        <v>89</v>
      </c>
      <c r="G4" s="217"/>
      <c r="H4" s="217"/>
      <c r="I4" s="217"/>
      <c r="J4" s="217"/>
      <c r="K4" s="217"/>
      <c r="L4" s="217"/>
      <c r="M4" s="217"/>
      <c r="N4" s="218"/>
      <c r="O4" s="220" t="s">
        <v>88</v>
      </c>
    </row>
    <row r="5" spans="1:15" ht="12.75" customHeight="1">
      <c r="A5" s="220"/>
      <c r="B5" s="220"/>
      <c r="C5" s="220"/>
      <c r="D5" s="220"/>
      <c r="E5" s="220"/>
      <c r="F5" s="220" t="s">
        <v>192</v>
      </c>
      <c r="G5" s="220" t="s">
        <v>87</v>
      </c>
      <c r="H5" s="220"/>
      <c r="I5" s="220"/>
      <c r="J5" s="220"/>
      <c r="K5" s="220"/>
      <c r="L5" s="220"/>
      <c r="M5" s="220"/>
      <c r="N5" s="220"/>
      <c r="O5" s="220"/>
    </row>
    <row r="6" spans="1:15" ht="12.75" customHeight="1">
      <c r="A6" s="220"/>
      <c r="B6" s="220"/>
      <c r="C6" s="220"/>
      <c r="D6" s="220"/>
      <c r="E6" s="220"/>
      <c r="F6" s="220"/>
      <c r="G6" s="220" t="s">
        <v>86</v>
      </c>
      <c r="H6" s="230" t="s">
        <v>113</v>
      </c>
      <c r="I6" s="221" t="s">
        <v>112</v>
      </c>
      <c r="J6" s="220" t="s">
        <v>85</v>
      </c>
      <c r="K6" s="137" t="s">
        <v>21</v>
      </c>
      <c r="L6" s="220" t="s">
        <v>111</v>
      </c>
      <c r="M6" s="220"/>
      <c r="N6" s="220" t="s">
        <v>84</v>
      </c>
      <c r="O6" s="220"/>
    </row>
    <row r="7" spans="1:15" ht="12.75" customHeight="1">
      <c r="A7" s="220"/>
      <c r="B7" s="220"/>
      <c r="C7" s="220"/>
      <c r="D7" s="220"/>
      <c r="E7" s="220"/>
      <c r="F7" s="220"/>
      <c r="G7" s="220"/>
      <c r="H7" s="231"/>
      <c r="I7" s="222"/>
      <c r="J7" s="220"/>
      <c r="K7" s="226" t="s">
        <v>83</v>
      </c>
      <c r="L7" s="220"/>
      <c r="M7" s="220"/>
      <c r="N7" s="220"/>
      <c r="O7" s="220"/>
    </row>
    <row r="8" spans="1:15" ht="12.75">
      <c r="A8" s="220"/>
      <c r="B8" s="220"/>
      <c r="C8" s="220"/>
      <c r="D8" s="220"/>
      <c r="E8" s="220"/>
      <c r="F8" s="220"/>
      <c r="G8" s="220"/>
      <c r="H8" s="231"/>
      <c r="I8" s="222"/>
      <c r="J8" s="220"/>
      <c r="K8" s="226"/>
      <c r="L8" s="220"/>
      <c r="M8" s="220"/>
      <c r="N8" s="220"/>
      <c r="O8" s="220"/>
    </row>
    <row r="9" spans="1:15" ht="69" customHeight="1">
      <c r="A9" s="220"/>
      <c r="B9" s="220"/>
      <c r="C9" s="220"/>
      <c r="D9" s="220"/>
      <c r="E9" s="220"/>
      <c r="F9" s="220"/>
      <c r="G9" s="220"/>
      <c r="H9" s="232"/>
      <c r="I9" s="223"/>
      <c r="J9" s="220"/>
      <c r="K9" s="226"/>
      <c r="L9" s="220"/>
      <c r="M9" s="220"/>
      <c r="N9" s="220"/>
      <c r="O9" s="220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7">
        <v>12</v>
      </c>
      <c r="M10" s="228"/>
      <c r="N10" s="22">
        <v>13</v>
      </c>
      <c r="O10" s="22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21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03" t="s">
        <v>207</v>
      </c>
      <c r="M11" s="204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05">
        <v>0</v>
      </c>
      <c r="M12" s="206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05">
        <v>120000</v>
      </c>
      <c r="M13" s="206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21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03" t="s">
        <v>208</v>
      </c>
      <c r="M14" s="204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05">
        <v>0</v>
      </c>
      <c r="M15" s="206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05">
        <v>256000</v>
      </c>
      <c r="M16" s="206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21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03" t="s">
        <v>209</v>
      </c>
      <c r="M17" s="204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05">
        <v>0</v>
      </c>
      <c r="M18" s="206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05">
        <v>280000</v>
      </c>
      <c r="M19" s="206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21" t="s">
        <v>194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03" t="s">
        <v>210</v>
      </c>
      <c r="M20" s="204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05">
        <v>0</v>
      </c>
      <c r="M21" s="206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05">
        <v>184000</v>
      </c>
      <c r="M22" s="206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21" t="s">
        <v>304</v>
      </c>
      <c r="E23" s="15">
        <v>21341851</v>
      </c>
      <c r="F23" s="15">
        <v>2271311</v>
      </c>
      <c r="G23" s="15">
        <v>2271311</v>
      </c>
      <c r="H23" s="15">
        <v>0</v>
      </c>
      <c r="I23" s="15">
        <v>0</v>
      </c>
      <c r="J23" s="15">
        <v>0</v>
      </c>
      <c r="K23" s="15">
        <v>0</v>
      </c>
      <c r="L23" s="203" t="s">
        <v>106</v>
      </c>
      <c r="M23" s="204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05">
        <v>0</v>
      </c>
      <c r="M24" s="206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21341851</v>
      </c>
      <c r="F25" s="15">
        <v>2271311</v>
      </c>
      <c r="G25" s="15">
        <v>2271311</v>
      </c>
      <c r="H25" s="15">
        <v>0</v>
      </c>
      <c r="I25" s="15">
        <v>0</v>
      </c>
      <c r="J25" s="15">
        <v>0</v>
      </c>
      <c r="K25" s="15">
        <v>0</v>
      </c>
      <c r="L25" s="205">
        <v>0</v>
      </c>
      <c r="M25" s="206"/>
      <c r="N25" s="15">
        <f>N23</f>
        <v>0</v>
      </c>
      <c r="O25" s="14"/>
    </row>
    <row r="26" spans="1:15" ht="111.75" customHeight="1">
      <c r="A26" s="17" t="s">
        <v>77</v>
      </c>
      <c r="B26" s="17">
        <v>700</v>
      </c>
      <c r="C26" s="17">
        <v>70005</v>
      </c>
      <c r="D26" s="21" t="s">
        <v>303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203" t="s">
        <v>58</v>
      </c>
      <c r="M26" s="204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05">
        <v>0</v>
      </c>
      <c r="M27" s="206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205">
        <v>0</v>
      </c>
      <c r="M28" s="206"/>
      <c r="N28" s="15">
        <f>N26</f>
        <v>0</v>
      </c>
      <c r="O28" s="14"/>
    </row>
    <row r="29" spans="1:15" ht="67.5">
      <c r="A29" s="57" t="s">
        <v>76</v>
      </c>
      <c r="B29" s="57">
        <v>700</v>
      </c>
      <c r="C29" s="57">
        <v>70005</v>
      </c>
      <c r="D29" s="21" t="s">
        <v>191</v>
      </c>
      <c r="E29" s="62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203" t="s">
        <v>58</v>
      </c>
      <c r="M29" s="204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138"/>
      <c r="M30" s="139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138"/>
      <c r="M31" s="139"/>
      <c r="N31" s="15"/>
      <c r="O31" s="14"/>
    </row>
    <row r="32" spans="1:15" ht="67.5">
      <c r="A32" s="17" t="s">
        <v>75</v>
      </c>
      <c r="B32" s="17">
        <v>710</v>
      </c>
      <c r="C32" s="17">
        <v>71012</v>
      </c>
      <c r="D32" s="16" t="s">
        <v>306</v>
      </c>
      <c r="E32" s="15">
        <f>SUM(E33:E34)</f>
        <v>228482</v>
      </c>
      <c r="F32" s="15">
        <f>SUM(F33:F34)</f>
        <v>159937</v>
      </c>
      <c r="G32" s="15">
        <f>SUM(G33:G34)</f>
        <v>0</v>
      </c>
      <c r="H32" s="15">
        <v>0</v>
      </c>
      <c r="I32" s="15">
        <v>0</v>
      </c>
      <c r="J32" s="15">
        <v>0</v>
      </c>
      <c r="K32" s="15">
        <v>0</v>
      </c>
      <c r="L32" s="203" t="s">
        <v>305</v>
      </c>
      <c r="M32" s="204"/>
      <c r="N32" s="15">
        <f>SUM(N33:N34)</f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228482</v>
      </c>
      <c r="F33" s="15">
        <f>G33+J33+N33+L33</f>
        <v>159937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05">
        <v>159937</v>
      </c>
      <c r="M33" s="206"/>
      <c r="N33" s="15">
        <v>0</v>
      </c>
      <c r="O33" s="14"/>
    </row>
    <row r="34" spans="1:15" ht="12.75">
      <c r="A34" s="17"/>
      <c r="B34" s="17"/>
      <c r="C34" s="17"/>
      <c r="D34" s="16" t="s">
        <v>97</v>
      </c>
      <c r="E34" s="15">
        <v>0</v>
      </c>
      <c r="F34" s="15">
        <f>G34+J34+N34</f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05">
        <v>0</v>
      </c>
      <c r="M34" s="206"/>
      <c r="N34" s="15">
        <v>0</v>
      </c>
      <c r="O34" s="14"/>
    </row>
    <row r="35" spans="1:15" ht="67.5">
      <c r="A35" s="17" t="s">
        <v>74</v>
      </c>
      <c r="B35" s="17">
        <v>710</v>
      </c>
      <c r="C35" s="17">
        <v>71095</v>
      </c>
      <c r="D35" s="16" t="s">
        <v>190</v>
      </c>
      <c r="E35" s="15">
        <f>SUM(E36:E37)</f>
        <v>3002600</v>
      </c>
      <c r="F35" s="15">
        <f>G35+J35+N35</f>
        <v>1380952</v>
      </c>
      <c r="G35" s="15">
        <f>SUM(G36:G37)</f>
        <v>207143</v>
      </c>
      <c r="H35" s="15">
        <v>0</v>
      </c>
      <c r="I35" s="15">
        <v>0</v>
      </c>
      <c r="J35" s="15">
        <v>0</v>
      </c>
      <c r="K35" s="15">
        <v>0</v>
      </c>
      <c r="L35" s="203" t="s">
        <v>58</v>
      </c>
      <c r="M35" s="204"/>
      <c r="N35" s="15">
        <f>SUM(N36:N37)</f>
        <v>1173809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18000</v>
      </c>
      <c r="F36" s="15">
        <f>G36+J36+N36</f>
        <v>18000</v>
      </c>
      <c r="G36" s="15">
        <v>2700</v>
      </c>
      <c r="H36" s="15">
        <v>0</v>
      </c>
      <c r="I36" s="15">
        <v>0</v>
      </c>
      <c r="J36" s="15">
        <v>0</v>
      </c>
      <c r="K36" s="15">
        <v>0</v>
      </c>
      <c r="L36" s="205">
        <v>0</v>
      </c>
      <c r="M36" s="206"/>
      <c r="N36" s="15">
        <v>15300</v>
      </c>
      <c r="O36" s="14"/>
    </row>
    <row r="37" spans="1:15" ht="12.75">
      <c r="A37" s="17"/>
      <c r="B37" s="17"/>
      <c r="C37" s="17"/>
      <c r="D37" s="16" t="s">
        <v>97</v>
      </c>
      <c r="E37" s="15">
        <v>2984600</v>
      </c>
      <c r="F37" s="15">
        <f>G37+J37+N37</f>
        <v>1362952</v>
      </c>
      <c r="G37" s="15">
        <v>204443</v>
      </c>
      <c r="H37" s="15">
        <v>0</v>
      </c>
      <c r="I37" s="15">
        <v>0</v>
      </c>
      <c r="J37" s="15">
        <v>0</v>
      </c>
      <c r="K37" s="15">
        <v>0</v>
      </c>
      <c r="L37" s="205">
        <v>0</v>
      </c>
      <c r="M37" s="206"/>
      <c r="N37" s="15">
        <v>1158509</v>
      </c>
      <c r="O37" s="14"/>
    </row>
    <row r="38" spans="1:15" ht="68.25">
      <c r="A38" s="17" t="s">
        <v>73</v>
      </c>
      <c r="B38" s="17">
        <v>710</v>
      </c>
      <c r="C38" s="17">
        <v>71095</v>
      </c>
      <c r="D38" s="19" t="s">
        <v>182</v>
      </c>
      <c r="E38" s="15">
        <v>5000</v>
      </c>
      <c r="F38" s="15">
        <f>G38+J38+N38</f>
        <v>5000</v>
      </c>
      <c r="G38" s="15">
        <v>5000</v>
      </c>
      <c r="H38" s="15">
        <v>0</v>
      </c>
      <c r="I38" s="15">
        <v>0</v>
      </c>
      <c r="J38" s="15">
        <v>0</v>
      </c>
      <c r="K38" s="15">
        <v>0</v>
      </c>
      <c r="L38" s="203" t="s">
        <v>58</v>
      </c>
      <c r="M38" s="204"/>
      <c r="N38" s="15">
        <v>0</v>
      </c>
      <c r="O38" s="14" t="s">
        <v>57</v>
      </c>
    </row>
    <row r="39" spans="1:15" ht="12.75">
      <c r="A39" s="17"/>
      <c r="B39" s="17"/>
      <c r="C39" s="17"/>
      <c r="D39" s="16" t="s">
        <v>98</v>
      </c>
      <c r="E39" s="15">
        <f>E38</f>
        <v>5000</v>
      </c>
      <c r="F39" s="15">
        <f>F38</f>
        <v>5000</v>
      </c>
      <c r="G39" s="15">
        <f>G38</f>
        <v>5000</v>
      </c>
      <c r="H39" s="15">
        <v>0</v>
      </c>
      <c r="I39" s="15">
        <v>0</v>
      </c>
      <c r="J39" s="15">
        <v>0</v>
      </c>
      <c r="K39" s="15">
        <v>0</v>
      </c>
      <c r="L39" s="205">
        <v>0</v>
      </c>
      <c r="M39" s="206"/>
      <c r="N39" s="15">
        <v>0</v>
      </c>
      <c r="O39" s="14"/>
    </row>
    <row r="40" spans="1:15" ht="12.75">
      <c r="A40" s="17"/>
      <c r="B40" s="17"/>
      <c r="C40" s="17"/>
      <c r="D40" s="16" t="s">
        <v>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05">
        <v>0</v>
      </c>
      <c r="M40" s="206"/>
      <c r="N40" s="15">
        <f>N38</f>
        <v>0</v>
      </c>
      <c r="O40" s="14"/>
    </row>
    <row r="41" spans="1:15" ht="33.75">
      <c r="A41" s="17" t="s">
        <v>72</v>
      </c>
      <c r="B41" s="17">
        <v>750</v>
      </c>
      <c r="C41" s="17">
        <v>75020</v>
      </c>
      <c r="D41" s="16" t="s">
        <v>189</v>
      </c>
      <c r="E41" s="15">
        <v>59040</v>
      </c>
      <c r="F41" s="15">
        <f>G41+J41+N41</f>
        <v>59040</v>
      </c>
      <c r="G41" s="15">
        <v>59040</v>
      </c>
      <c r="H41" s="15">
        <v>0</v>
      </c>
      <c r="I41" s="15">
        <v>0</v>
      </c>
      <c r="J41" s="15">
        <v>0</v>
      </c>
      <c r="K41" s="15">
        <v>0</v>
      </c>
      <c r="L41" s="203" t="s">
        <v>58</v>
      </c>
      <c r="M41" s="204"/>
      <c r="N41" s="15">
        <v>0</v>
      </c>
      <c r="O41" s="14" t="s">
        <v>57</v>
      </c>
    </row>
    <row r="42" spans="1:15" ht="12.75">
      <c r="A42" s="17"/>
      <c r="B42" s="17"/>
      <c r="C42" s="17"/>
      <c r="D42" s="16" t="s">
        <v>98</v>
      </c>
      <c r="E42" s="15">
        <v>59040</v>
      </c>
      <c r="F42" s="15">
        <v>59040</v>
      </c>
      <c r="G42" s="15">
        <v>59040</v>
      </c>
      <c r="H42" s="15"/>
      <c r="I42" s="15"/>
      <c r="J42" s="15"/>
      <c r="K42" s="15"/>
      <c r="L42" s="135"/>
      <c r="M42" s="136"/>
      <c r="N42" s="15"/>
      <c r="O42" s="14"/>
    </row>
    <row r="43" spans="1:15" ht="12.75">
      <c r="A43" s="17"/>
      <c r="B43" s="17"/>
      <c r="C43" s="17"/>
      <c r="D43" s="16" t="s">
        <v>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05">
        <v>0</v>
      </c>
      <c r="M43" s="206"/>
      <c r="N43" s="15">
        <v>0</v>
      </c>
      <c r="O43" s="15">
        <v>0</v>
      </c>
    </row>
    <row r="44" spans="1:15" ht="90">
      <c r="A44" s="17" t="s">
        <v>71</v>
      </c>
      <c r="B44" s="17">
        <v>750</v>
      </c>
      <c r="C44" s="17">
        <v>75020</v>
      </c>
      <c r="D44" s="16" t="s">
        <v>290</v>
      </c>
      <c r="E44" s="15">
        <v>981923</v>
      </c>
      <c r="F44" s="15">
        <v>963313</v>
      </c>
      <c r="G44" s="15">
        <v>963313</v>
      </c>
      <c r="H44" s="15">
        <v>0</v>
      </c>
      <c r="I44" s="15">
        <v>0</v>
      </c>
      <c r="J44" s="15">
        <v>0</v>
      </c>
      <c r="K44" s="15">
        <v>0</v>
      </c>
      <c r="L44" s="203" t="s">
        <v>58</v>
      </c>
      <c r="M44" s="204"/>
      <c r="N44" s="15">
        <v>0</v>
      </c>
      <c r="O44" s="14" t="s">
        <v>57</v>
      </c>
    </row>
    <row r="45" spans="1:15" ht="12.75">
      <c r="A45" s="17"/>
      <c r="B45" s="17"/>
      <c r="C45" s="17"/>
      <c r="D45" s="16" t="s">
        <v>98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205">
        <v>0</v>
      </c>
      <c r="M45" s="206"/>
      <c r="N45" s="15">
        <v>0</v>
      </c>
      <c r="O45" s="15">
        <v>0</v>
      </c>
    </row>
    <row r="46" spans="1:15" ht="12.75">
      <c r="A46" s="17"/>
      <c r="B46" s="17"/>
      <c r="C46" s="17"/>
      <c r="D46" s="16" t="s">
        <v>97</v>
      </c>
      <c r="E46" s="15">
        <v>981923</v>
      </c>
      <c r="F46" s="15">
        <v>963313</v>
      </c>
      <c r="G46" s="15">
        <v>963313</v>
      </c>
      <c r="H46" s="15"/>
      <c r="I46" s="15"/>
      <c r="J46" s="15"/>
      <c r="K46" s="15"/>
      <c r="L46" s="135"/>
      <c r="M46" s="136"/>
      <c r="N46" s="15"/>
      <c r="O46" s="14"/>
    </row>
    <row r="47" spans="1:15" ht="69.75" customHeight="1">
      <c r="A47" s="17" t="s">
        <v>70</v>
      </c>
      <c r="B47" s="17">
        <v>801</v>
      </c>
      <c r="C47" s="17">
        <v>80102</v>
      </c>
      <c r="D47" s="19" t="s">
        <v>109</v>
      </c>
      <c r="E47" s="15">
        <v>383810</v>
      </c>
      <c r="F47" s="15">
        <f>F48</f>
        <v>146487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03" t="s">
        <v>245</v>
      </c>
      <c r="M47" s="204"/>
      <c r="N47" s="15">
        <v>138682</v>
      </c>
      <c r="O47" s="14" t="s">
        <v>57</v>
      </c>
    </row>
    <row r="48" spans="1:15" ht="12.75">
      <c r="A48" s="17"/>
      <c r="B48" s="17"/>
      <c r="C48" s="17"/>
      <c r="D48" s="16" t="s">
        <v>98</v>
      </c>
      <c r="E48" s="15">
        <f>E47</f>
        <v>383810</v>
      </c>
      <c r="F48" s="15">
        <f>G48+J48+L48+N48</f>
        <v>146487</v>
      </c>
      <c r="G48" s="15">
        <f>G47</f>
        <v>0</v>
      </c>
      <c r="H48" s="15">
        <v>0</v>
      </c>
      <c r="I48" s="15">
        <v>0</v>
      </c>
      <c r="J48" s="15">
        <v>0</v>
      </c>
      <c r="K48" s="15">
        <v>0</v>
      </c>
      <c r="L48" s="205">
        <v>7805</v>
      </c>
      <c r="M48" s="206"/>
      <c r="N48" s="15">
        <f>N47</f>
        <v>138682</v>
      </c>
      <c r="O48" s="14"/>
    </row>
    <row r="49" spans="1:15" ht="12.75">
      <c r="A49" s="17"/>
      <c r="B49" s="17"/>
      <c r="C49" s="17"/>
      <c r="D49" s="16" t="s">
        <v>97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205">
        <v>0</v>
      </c>
      <c r="M49" s="206"/>
      <c r="N49" s="15">
        <v>0</v>
      </c>
      <c r="O49" s="14"/>
    </row>
    <row r="50" spans="1:15" ht="56.25">
      <c r="A50" s="17" t="s">
        <v>69</v>
      </c>
      <c r="B50" s="17">
        <v>851</v>
      </c>
      <c r="C50" s="17">
        <v>85195</v>
      </c>
      <c r="D50" s="21" t="s">
        <v>289</v>
      </c>
      <c r="E50" s="15">
        <v>3438736</v>
      </c>
      <c r="F50" s="15">
        <v>1247955</v>
      </c>
      <c r="G50" s="15">
        <v>318219</v>
      </c>
      <c r="H50" s="15">
        <v>929736</v>
      </c>
      <c r="I50" s="15">
        <v>0</v>
      </c>
      <c r="J50" s="15">
        <v>0</v>
      </c>
      <c r="K50" s="15">
        <v>0</v>
      </c>
      <c r="L50" s="203" t="s">
        <v>108</v>
      </c>
      <c r="M50" s="204"/>
      <c r="N50" s="15">
        <v>0</v>
      </c>
      <c r="O50" s="14" t="s">
        <v>57</v>
      </c>
    </row>
    <row r="51" spans="1:15" ht="12.75">
      <c r="A51" s="17"/>
      <c r="B51" s="17"/>
      <c r="C51" s="17"/>
      <c r="D51" s="16" t="s">
        <v>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05">
        <v>0</v>
      </c>
      <c r="M51" s="206"/>
      <c r="N51" s="15">
        <v>0</v>
      </c>
      <c r="O51" s="14"/>
    </row>
    <row r="52" spans="1:15" ht="12.75">
      <c r="A52" s="17"/>
      <c r="B52" s="17"/>
      <c r="C52" s="17"/>
      <c r="D52" s="16" t="s">
        <v>97</v>
      </c>
      <c r="E52" s="15">
        <f>E50</f>
        <v>3438736</v>
      </c>
      <c r="F52" s="15">
        <f>F50</f>
        <v>1247955</v>
      </c>
      <c r="G52" s="15">
        <f>G50</f>
        <v>318219</v>
      </c>
      <c r="H52" s="15">
        <f>H50</f>
        <v>929736</v>
      </c>
      <c r="I52" s="15">
        <v>0</v>
      </c>
      <c r="J52" s="15">
        <v>0</v>
      </c>
      <c r="K52" s="15">
        <v>0</v>
      </c>
      <c r="L52" s="205">
        <v>0</v>
      </c>
      <c r="M52" s="206"/>
      <c r="N52" s="15">
        <f>N50</f>
        <v>0</v>
      </c>
      <c r="O52" s="14"/>
    </row>
    <row r="53" spans="1:15" ht="90.75">
      <c r="A53" s="17" t="s">
        <v>68</v>
      </c>
      <c r="B53" s="17">
        <v>801</v>
      </c>
      <c r="C53" s="17">
        <v>80195</v>
      </c>
      <c r="D53" s="16" t="s">
        <v>301</v>
      </c>
      <c r="E53" s="15">
        <v>1032372</v>
      </c>
      <c r="F53" s="15">
        <v>188100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203" t="s">
        <v>302</v>
      </c>
      <c r="M53" s="204"/>
      <c r="N53" s="15">
        <v>0</v>
      </c>
      <c r="O53" s="80" t="s">
        <v>300</v>
      </c>
    </row>
    <row r="54" spans="1:15" ht="12.75">
      <c r="A54" s="17"/>
      <c r="B54" s="17"/>
      <c r="C54" s="17"/>
      <c r="D54" s="16" t="s">
        <v>98</v>
      </c>
      <c r="E54" s="15">
        <v>1032372</v>
      </c>
      <c r="F54" s="15">
        <f>F53</f>
        <v>188100</v>
      </c>
      <c r="G54" s="15">
        <f>G53</f>
        <v>0</v>
      </c>
      <c r="H54" s="15">
        <v>0</v>
      </c>
      <c r="I54" s="15">
        <v>0</v>
      </c>
      <c r="J54" s="15">
        <v>0</v>
      </c>
      <c r="K54" s="15">
        <v>0</v>
      </c>
      <c r="L54" s="205">
        <v>188100</v>
      </c>
      <c r="M54" s="206"/>
      <c r="N54" s="15">
        <f>N53</f>
        <v>0</v>
      </c>
      <c r="O54" s="14"/>
    </row>
    <row r="55" spans="1:15" ht="12.75">
      <c r="A55" s="17"/>
      <c r="B55" s="17"/>
      <c r="C55" s="17"/>
      <c r="D55" s="16" t="s">
        <v>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205">
        <v>0</v>
      </c>
      <c r="M55" s="206"/>
      <c r="N55" s="15">
        <v>0</v>
      </c>
      <c r="O55" s="14"/>
    </row>
    <row r="56" spans="1:15" ht="90" customHeight="1">
      <c r="A56" s="17" t="s">
        <v>67</v>
      </c>
      <c r="B56" s="57">
        <v>851</v>
      </c>
      <c r="C56" s="57">
        <v>85195</v>
      </c>
      <c r="D56" s="20" t="s">
        <v>188</v>
      </c>
      <c r="E56" s="62">
        <v>135300</v>
      </c>
      <c r="F56" s="62">
        <v>27060</v>
      </c>
      <c r="G56" s="62">
        <v>27060</v>
      </c>
      <c r="H56" s="15">
        <v>0</v>
      </c>
      <c r="I56" s="15">
        <v>0</v>
      </c>
      <c r="J56" s="15">
        <v>0</v>
      </c>
      <c r="K56" s="15">
        <v>0</v>
      </c>
      <c r="L56" s="203" t="s">
        <v>108</v>
      </c>
      <c r="M56" s="204"/>
      <c r="N56" s="15">
        <v>0</v>
      </c>
      <c r="O56" s="14" t="s">
        <v>57</v>
      </c>
    </row>
    <row r="57" spans="1:15" ht="16.5" customHeight="1">
      <c r="A57" s="17"/>
      <c r="B57" s="17"/>
      <c r="C57" s="17"/>
      <c r="D57" s="16" t="s">
        <v>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61">
        <v>0</v>
      </c>
      <c r="M57" s="60"/>
      <c r="N57" s="59">
        <v>0</v>
      </c>
      <c r="O57" s="58" t="s">
        <v>185</v>
      </c>
    </row>
    <row r="58" spans="1:15" ht="18" customHeight="1">
      <c r="A58" s="17"/>
      <c r="B58" s="17"/>
      <c r="C58" s="17"/>
      <c r="D58" s="16" t="s">
        <v>97</v>
      </c>
      <c r="E58" s="15">
        <v>135300</v>
      </c>
      <c r="F58" s="15">
        <v>27060</v>
      </c>
      <c r="G58" s="15">
        <v>27060</v>
      </c>
      <c r="H58" s="15"/>
      <c r="I58" s="15"/>
      <c r="J58" s="15"/>
      <c r="K58" s="15"/>
      <c r="L58" s="138"/>
      <c r="M58" s="139"/>
      <c r="N58" s="15"/>
      <c r="O58" s="14"/>
    </row>
    <row r="59" spans="1:15" ht="68.25">
      <c r="A59" s="57" t="s">
        <v>66</v>
      </c>
      <c r="B59" s="67">
        <v>852</v>
      </c>
      <c r="C59" s="67">
        <v>85203</v>
      </c>
      <c r="D59" s="20" t="s">
        <v>187</v>
      </c>
      <c r="E59" s="68">
        <v>3644095</v>
      </c>
      <c r="F59" s="69">
        <v>1412879</v>
      </c>
      <c r="G59" s="69">
        <v>1412879</v>
      </c>
      <c r="H59" s="15"/>
      <c r="I59" s="15"/>
      <c r="J59" s="15"/>
      <c r="K59" s="15"/>
      <c r="L59" s="203" t="s">
        <v>186</v>
      </c>
      <c r="M59" s="204"/>
      <c r="N59" s="15"/>
      <c r="O59" s="14" t="s">
        <v>57</v>
      </c>
    </row>
    <row r="60" spans="1:15" ht="14.25" customHeight="1">
      <c r="A60" s="17"/>
      <c r="B60" s="17"/>
      <c r="C60" s="17"/>
      <c r="D60" s="16" t="s">
        <v>98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38">
        <v>0</v>
      </c>
      <c r="M60" s="139"/>
      <c r="N60" s="15">
        <v>0</v>
      </c>
      <c r="O60" s="14" t="s">
        <v>185</v>
      </c>
    </row>
    <row r="61" spans="1:15" ht="14.25" customHeight="1">
      <c r="A61" s="17"/>
      <c r="B61" s="17"/>
      <c r="C61" s="17"/>
      <c r="D61" s="16" t="s">
        <v>97</v>
      </c>
      <c r="E61" s="68">
        <v>3644095</v>
      </c>
      <c r="F61" s="69">
        <v>1412879</v>
      </c>
      <c r="G61" s="69">
        <v>1412879</v>
      </c>
      <c r="H61" s="15">
        <v>0</v>
      </c>
      <c r="I61" s="15">
        <v>0</v>
      </c>
      <c r="J61" s="15">
        <v>0</v>
      </c>
      <c r="K61" s="15">
        <v>0</v>
      </c>
      <c r="L61" s="138">
        <v>0</v>
      </c>
      <c r="M61" s="139"/>
      <c r="N61" s="15">
        <v>0</v>
      </c>
      <c r="O61" s="14" t="s">
        <v>185</v>
      </c>
    </row>
    <row r="62" spans="1:15" ht="48.75">
      <c r="A62" s="17" t="s">
        <v>65</v>
      </c>
      <c r="B62" s="17">
        <v>852</v>
      </c>
      <c r="C62" s="17">
        <v>85295</v>
      </c>
      <c r="D62" s="16" t="s">
        <v>107</v>
      </c>
      <c r="E62" s="15">
        <f>SUM(E63:E64)</f>
        <v>483077</v>
      </c>
      <c r="F62" s="15">
        <f>F63</f>
        <v>186759</v>
      </c>
      <c r="G62" s="15">
        <v>186759</v>
      </c>
      <c r="H62" s="15">
        <v>0</v>
      </c>
      <c r="I62" s="15">
        <v>0</v>
      </c>
      <c r="J62" s="15">
        <v>0</v>
      </c>
      <c r="K62" s="15">
        <v>0</v>
      </c>
      <c r="L62" s="203" t="s">
        <v>106</v>
      </c>
      <c r="M62" s="204"/>
      <c r="N62" s="15">
        <v>0</v>
      </c>
      <c r="O62" s="14" t="s">
        <v>105</v>
      </c>
    </row>
    <row r="63" spans="1:15" ht="12.75">
      <c r="A63" s="17"/>
      <c r="B63" s="17"/>
      <c r="C63" s="17"/>
      <c r="D63" s="16" t="s">
        <v>98</v>
      </c>
      <c r="E63" s="15">
        <v>483077</v>
      </c>
      <c r="F63" s="15">
        <f>G63+J63+L63+N63</f>
        <v>186759</v>
      </c>
      <c r="G63" s="15">
        <f>G62</f>
        <v>186759</v>
      </c>
      <c r="H63" s="15">
        <v>0</v>
      </c>
      <c r="I63" s="15">
        <v>0</v>
      </c>
      <c r="J63" s="15">
        <v>0</v>
      </c>
      <c r="K63" s="15">
        <v>0</v>
      </c>
      <c r="L63" s="205">
        <v>0</v>
      </c>
      <c r="M63" s="206"/>
      <c r="N63" s="15">
        <v>0</v>
      </c>
      <c r="O63" s="14"/>
    </row>
    <row r="64" spans="1:15" ht="12.75" customHeight="1">
      <c r="A64" s="17"/>
      <c r="B64" s="17"/>
      <c r="C64" s="17"/>
      <c r="D64" s="16" t="s">
        <v>97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05">
        <v>0</v>
      </c>
      <c r="M64" s="206"/>
      <c r="N64" s="15">
        <v>0</v>
      </c>
      <c r="O64" s="14"/>
    </row>
    <row r="65" spans="1:15" ht="61.5" customHeight="1">
      <c r="A65" s="17" t="s">
        <v>64</v>
      </c>
      <c r="B65" s="17">
        <v>852</v>
      </c>
      <c r="C65" s="17">
        <v>85295</v>
      </c>
      <c r="D65" s="16" t="s">
        <v>454</v>
      </c>
      <c r="E65" s="15">
        <f>SUM(E66:E67)</f>
        <v>510257</v>
      </c>
      <c r="F65" s="15">
        <f>SUM(F66:F67)</f>
        <v>222257</v>
      </c>
      <c r="G65" s="15">
        <f>SUM(G66:G67)</f>
        <v>222257</v>
      </c>
      <c r="H65" s="15">
        <v>0</v>
      </c>
      <c r="I65" s="15">
        <v>0</v>
      </c>
      <c r="J65" s="15">
        <v>0</v>
      </c>
      <c r="K65" s="15">
        <v>0</v>
      </c>
      <c r="L65" s="203" t="s">
        <v>106</v>
      </c>
      <c r="M65" s="204"/>
      <c r="N65" s="15">
        <v>0</v>
      </c>
      <c r="O65" s="14" t="s">
        <v>104</v>
      </c>
    </row>
    <row r="66" spans="1:15" ht="12.75">
      <c r="A66" s="17"/>
      <c r="B66" s="17"/>
      <c r="C66" s="17"/>
      <c r="D66" s="16" t="s">
        <v>98</v>
      </c>
      <c r="E66" s="15">
        <v>510257</v>
      </c>
      <c r="F66" s="15">
        <f>G66+J66+L66+N66</f>
        <v>222257</v>
      </c>
      <c r="G66" s="15">
        <v>222257</v>
      </c>
      <c r="H66" s="15">
        <v>0</v>
      </c>
      <c r="I66" s="15">
        <v>0</v>
      </c>
      <c r="J66" s="15">
        <v>0</v>
      </c>
      <c r="K66" s="15">
        <v>0</v>
      </c>
      <c r="L66" s="205">
        <v>0</v>
      </c>
      <c r="M66" s="206"/>
      <c r="N66" s="15">
        <f>N65</f>
        <v>0</v>
      </c>
      <c r="O66" s="14"/>
    </row>
    <row r="67" spans="1:15" ht="9.75" customHeight="1">
      <c r="A67" s="17"/>
      <c r="B67" s="17"/>
      <c r="C67" s="17"/>
      <c r="D67" s="16" t="s">
        <v>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05">
        <v>0</v>
      </c>
      <c r="M67" s="206"/>
      <c r="N67" s="15">
        <v>0</v>
      </c>
      <c r="O67" s="14"/>
    </row>
    <row r="68" spans="1:15" ht="45">
      <c r="A68" s="17" t="s">
        <v>63</v>
      </c>
      <c r="B68" s="17">
        <v>852</v>
      </c>
      <c r="C68" s="17">
        <v>85295</v>
      </c>
      <c r="D68" s="16" t="s">
        <v>184</v>
      </c>
      <c r="E68" s="15">
        <f>SUM(E69:E70)</f>
        <v>1664620.6</v>
      </c>
      <c r="F68" s="15">
        <f>SUM(F69:F70)</f>
        <v>226298</v>
      </c>
      <c r="G68" s="15">
        <f>SUM(G69:G70)</f>
        <v>164090</v>
      </c>
      <c r="H68" s="15">
        <v>0</v>
      </c>
      <c r="I68" s="15">
        <v>0</v>
      </c>
      <c r="J68" s="15">
        <v>0</v>
      </c>
      <c r="K68" s="15">
        <v>0</v>
      </c>
      <c r="L68" s="203" t="s">
        <v>286</v>
      </c>
      <c r="M68" s="204"/>
      <c r="N68" s="15">
        <v>0</v>
      </c>
      <c r="O68" s="14" t="s">
        <v>103</v>
      </c>
    </row>
    <row r="69" spans="1:15" ht="12.75">
      <c r="A69" s="17"/>
      <c r="B69" s="17"/>
      <c r="C69" s="17"/>
      <c r="D69" s="16" t="s">
        <v>98</v>
      </c>
      <c r="E69" s="15">
        <v>1505368</v>
      </c>
      <c r="F69" s="15">
        <f>G69+J69+L69+N69</f>
        <v>226298</v>
      </c>
      <c r="G69" s="15">
        <v>164090</v>
      </c>
      <c r="H69" s="15">
        <v>0</v>
      </c>
      <c r="I69" s="15">
        <v>0</v>
      </c>
      <c r="J69" s="15">
        <v>0</v>
      </c>
      <c r="K69" s="15">
        <v>0</v>
      </c>
      <c r="L69" s="205">
        <v>62208</v>
      </c>
      <c r="M69" s="206"/>
      <c r="N69" s="15">
        <f>N68</f>
        <v>0</v>
      </c>
      <c r="O69" s="14"/>
    </row>
    <row r="70" spans="1:15" ht="12.75">
      <c r="A70" s="17"/>
      <c r="B70" s="17"/>
      <c r="C70" s="17"/>
      <c r="D70" s="16" t="s">
        <v>97</v>
      </c>
      <c r="E70" s="15">
        <v>159252.6</v>
      </c>
      <c r="F70" s="15">
        <f>G70+J70+L70+N70</f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205">
        <v>0</v>
      </c>
      <c r="M70" s="206"/>
      <c r="N70" s="15">
        <v>0</v>
      </c>
      <c r="O70" s="14"/>
    </row>
    <row r="71" spans="1:15" ht="70.5" customHeight="1">
      <c r="A71" s="17" t="s">
        <v>62</v>
      </c>
      <c r="B71" s="17">
        <v>854</v>
      </c>
      <c r="C71" s="17">
        <v>85406</v>
      </c>
      <c r="D71" s="16" t="s">
        <v>166</v>
      </c>
      <c r="E71" s="15">
        <v>411602</v>
      </c>
      <c r="F71" s="15">
        <f>G71</f>
        <v>349419</v>
      </c>
      <c r="G71" s="15">
        <v>349419</v>
      </c>
      <c r="H71" s="15">
        <v>0</v>
      </c>
      <c r="I71" s="15">
        <v>0</v>
      </c>
      <c r="J71" s="15">
        <v>0</v>
      </c>
      <c r="K71" s="15">
        <v>0</v>
      </c>
      <c r="L71" s="203" t="s">
        <v>58</v>
      </c>
      <c r="M71" s="204"/>
      <c r="N71" s="15">
        <v>0</v>
      </c>
      <c r="O71" s="14" t="s">
        <v>57</v>
      </c>
    </row>
    <row r="72" spans="1:15" ht="12.75">
      <c r="A72" s="17"/>
      <c r="B72" s="17"/>
      <c r="C72" s="17"/>
      <c r="D72" s="16" t="s">
        <v>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205">
        <v>0</v>
      </c>
      <c r="M72" s="206"/>
      <c r="N72" s="15">
        <v>0</v>
      </c>
      <c r="O72" s="14"/>
    </row>
    <row r="73" spans="1:15" ht="12.75">
      <c r="A73" s="17"/>
      <c r="B73" s="17"/>
      <c r="C73" s="17"/>
      <c r="D73" s="16" t="s">
        <v>97</v>
      </c>
      <c r="E73" s="15">
        <f>E71</f>
        <v>411602</v>
      </c>
      <c r="F73" s="15">
        <f>G73</f>
        <v>349419</v>
      </c>
      <c r="G73" s="15">
        <v>349419</v>
      </c>
      <c r="H73" s="15">
        <v>0</v>
      </c>
      <c r="I73" s="15">
        <v>0</v>
      </c>
      <c r="J73" s="15">
        <v>0</v>
      </c>
      <c r="K73" s="15">
        <v>0</v>
      </c>
      <c r="L73" s="205">
        <v>0</v>
      </c>
      <c r="M73" s="206"/>
      <c r="N73" s="15">
        <f>N71</f>
        <v>0</v>
      </c>
      <c r="O73" s="14"/>
    </row>
    <row r="74" spans="1:15" ht="78">
      <c r="A74" s="17" t="s">
        <v>61</v>
      </c>
      <c r="B74" s="17">
        <v>855</v>
      </c>
      <c r="C74" s="17">
        <v>85510</v>
      </c>
      <c r="D74" s="19" t="s">
        <v>378</v>
      </c>
      <c r="E74" s="15">
        <v>4182079</v>
      </c>
      <c r="F74" s="15">
        <f>G74</f>
        <v>630924</v>
      </c>
      <c r="G74" s="15">
        <v>630924</v>
      </c>
      <c r="H74" s="15">
        <v>0</v>
      </c>
      <c r="I74" s="15">
        <v>0</v>
      </c>
      <c r="J74" s="15">
        <v>0</v>
      </c>
      <c r="K74" s="15">
        <v>0</v>
      </c>
      <c r="L74" s="203" t="s">
        <v>58</v>
      </c>
      <c r="M74" s="204"/>
      <c r="N74" s="15">
        <v>0</v>
      </c>
      <c r="O74" s="14" t="s">
        <v>57</v>
      </c>
    </row>
    <row r="75" spans="1:15" ht="12.75">
      <c r="A75" s="17"/>
      <c r="B75" s="17"/>
      <c r="C75" s="17"/>
      <c r="D75" s="16" t="s">
        <v>98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205">
        <v>0</v>
      </c>
      <c r="M75" s="206"/>
      <c r="N75" s="15">
        <v>0</v>
      </c>
      <c r="O75" s="14"/>
    </row>
    <row r="76" spans="1:15" ht="15.75" customHeight="1">
      <c r="A76" s="17"/>
      <c r="B76" s="17"/>
      <c r="C76" s="17"/>
      <c r="D76" s="16" t="s">
        <v>97</v>
      </c>
      <c r="E76" s="15">
        <f>E74</f>
        <v>4182079</v>
      </c>
      <c r="F76" s="15">
        <f>G76</f>
        <v>630924</v>
      </c>
      <c r="G76" s="15">
        <v>630924</v>
      </c>
      <c r="H76" s="15">
        <v>0</v>
      </c>
      <c r="I76" s="15">
        <v>0</v>
      </c>
      <c r="J76" s="15">
        <v>0</v>
      </c>
      <c r="K76" s="15">
        <v>0</v>
      </c>
      <c r="L76" s="205">
        <v>0</v>
      </c>
      <c r="M76" s="206"/>
      <c r="N76" s="15">
        <f>N74</f>
        <v>0</v>
      </c>
      <c r="O76" s="14"/>
    </row>
    <row r="77" spans="1:15" ht="68.25">
      <c r="A77" s="17" t="s">
        <v>60</v>
      </c>
      <c r="B77" s="7">
        <v>855</v>
      </c>
      <c r="C77" s="7">
        <v>85510</v>
      </c>
      <c r="D77" s="19" t="s">
        <v>183</v>
      </c>
      <c r="E77" s="15">
        <v>3139567</v>
      </c>
      <c r="F77" s="15">
        <v>3064479</v>
      </c>
      <c r="G77" s="15">
        <v>2107852</v>
      </c>
      <c r="H77" s="15">
        <v>956627</v>
      </c>
      <c r="I77" s="15">
        <v>0</v>
      </c>
      <c r="J77" s="15">
        <v>0</v>
      </c>
      <c r="K77" s="15">
        <v>0</v>
      </c>
      <c r="L77" s="203" t="s">
        <v>58</v>
      </c>
      <c r="M77" s="204"/>
      <c r="N77" s="15">
        <v>0</v>
      </c>
      <c r="O77" s="14" t="s">
        <v>57</v>
      </c>
    </row>
    <row r="78" spans="1:15" ht="12.75">
      <c r="A78" s="17"/>
      <c r="B78" s="17"/>
      <c r="C78" s="17"/>
      <c r="D78" s="16" t="s">
        <v>98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205">
        <v>0</v>
      </c>
      <c r="M78" s="206"/>
      <c r="N78" s="15">
        <v>0</v>
      </c>
      <c r="O78" s="14"/>
    </row>
    <row r="79" spans="1:15" ht="12.75">
      <c r="A79" s="17"/>
      <c r="B79" s="17"/>
      <c r="C79" s="17"/>
      <c r="D79" s="16" t="s">
        <v>97</v>
      </c>
      <c r="E79" s="15">
        <f>E77</f>
        <v>3139567</v>
      </c>
      <c r="F79" s="15">
        <v>3064479</v>
      </c>
      <c r="G79" s="15">
        <v>2107852</v>
      </c>
      <c r="H79" s="15">
        <v>956627</v>
      </c>
      <c r="I79" s="15">
        <v>0</v>
      </c>
      <c r="J79" s="15">
        <v>0</v>
      </c>
      <c r="K79" s="15">
        <v>0</v>
      </c>
      <c r="L79" s="205">
        <v>0</v>
      </c>
      <c r="M79" s="206"/>
      <c r="N79" s="15">
        <f>N77</f>
        <v>0</v>
      </c>
      <c r="O79" s="14"/>
    </row>
    <row r="80" spans="1:15" ht="53.25" customHeight="1">
      <c r="A80" s="17" t="s">
        <v>59</v>
      </c>
      <c r="B80" s="17">
        <v>921</v>
      </c>
      <c r="C80" s="17">
        <v>92195</v>
      </c>
      <c r="D80" s="16" t="s">
        <v>232</v>
      </c>
      <c r="E80" s="15">
        <v>379761</v>
      </c>
      <c r="F80" s="15">
        <f>G80</f>
        <v>132006</v>
      </c>
      <c r="G80" s="15">
        <v>132006</v>
      </c>
      <c r="H80" s="15">
        <v>0</v>
      </c>
      <c r="I80" s="15">
        <v>0</v>
      </c>
      <c r="J80" s="15">
        <v>0</v>
      </c>
      <c r="K80" s="15">
        <v>0</v>
      </c>
      <c r="L80" s="203" t="s">
        <v>58</v>
      </c>
      <c r="M80" s="204"/>
      <c r="N80" s="15">
        <v>0</v>
      </c>
      <c r="O80" s="14" t="s">
        <v>57</v>
      </c>
    </row>
    <row r="81" spans="1:15" ht="12.75">
      <c r="A81" s="17"/>
      <c r="B81" s="17"/>
      <c r="C81" s="17"/>
      <c r="D81" s="16" t="s">
        <v>98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205">
        <v>0</v>
      </c>
      <c r="M81" s="206"/>
      <c r="N81" s="15">
        <v>0</v>
      </c>
      <c r="O81" s="14"/>
    </row>
    <row r="82" spans="1:15" ht="12.75">
      <c r="A82" s="17"/>
      <c r="B82" s="17"/>
      <c r="C82" s="17"/>
      <c r="D82" s="16" t="s">
        <v>97</v>
      </c>
      <c r="E82" s="15">
        <f>E80</f>
        <v>379761</v>
      </c>
      <c r="F82" s="15">
        <f>G82</f>
        <v>132006</v>
      </c>
      <c r="G82" s="15">
        <v>132006</v>
      </c>
      <c r="H82" s="15">
        <v>0</v>
      </c>
      <c r="I82" s="15">
        <v>0</v>
      </c>
      <c r="J82" s="15">
        <v>0</v>
      </c>
      <c r="K82" s="15">
        <v>0</v>
      </c>
      <c r="L82" s="205">
        <v>0</v>
      </c>
      <c r="M82" s="206"/>
      <c r="N82" s="15">
        <f>N80</f>
        <v>0</v>
      </c>
      <c r="O82" s="14"/>
    </row>
    <row r="83" spans="1:15" ht="56.25">
      <c r="A83" s="17" t="s">
        <v>92</v>
      </c>
      <c r="B83" s="7">
        <v>926</v>
      </c>
      <c r="C83" s="7">
        <v>92695</v>
      </c>
      <c r="D83" s="18" t="s">
        <v>102</v>
      </c>
      <c r="E83" s="15">
        <f>(E84+E85)</f>
        <v>7000</v>
      </c>
      <c r="F83" s="15">
        <f>(F84+F85)</f>
        <v>1000</v>
      </c>
      <c r="G83" s="15">
        <v>1000</v>
      </c>
      <c r="H83" s="15">
        <v>0</v>
      </c>
      <c r="I83" s="15">
        <v>0</v>
      </c>
      <c r="J83" s="15">
        <v>0</v>
      </c>
      <c r="K83" s="15">
        <v>0</v>
      </c>
      <c r="L83" s="203" t="s">
        <v>99</v>
      </c>
      <c r="M83" s="204"/>
      <c r="N83" s="15">
        <f>(N84+N85)</f>
        <v>0</v>
      </c>
      <c r="O83" s="14" t="s">
        <v>57</v>
      </c>
    </row>
    <row r="84" spans="1:15" ht="12.75">
      <c r="A84" s="17"/>
      <c r="B84" s="17"/>
      <c r="C84" s="17"/>
      <c r="D84" s="16" t="s">
        <v>98</v>
      </c>
      <c r="E84" s="15">
        <v>7000</v>
      </c>
      <c r="F84" s="15">
        <f>G84+J84++L84+N84</f>
        <v>1000</v>
      </c>
      <c r="G84" s="15">
        <f>G83</f>
        <v>1000</v>
      </c>
      <c r="H84" s="15">
        <v>0</v>
      </c>
      <c r="I84" s="15">
        <v>0</v>
      </c>
      <c r="J84" s="15">
        <v>0</v>
      </c>
      <c r="K84" s="15">
        <v>0</v>
      </c>
      <c r="L84" s="205">
        <v>0</v>
      </c>
      <c r="M84" s="206"/>
      <c r="N84" s="15">
        <v>0</v>
      </c>
      <c r="O84" s="14"/>
    </row>
    <row r="85" spans="1:15" ht="13.5" customHeight="1">
      <c r="A85" s="17"/>
      <c r="B85" s="17"/>
      <c r="C85" s="17"/>
      <c r="D85" s="16" t="s">
        <v>97</v>
      </c>
      <c r="E85" s="15">
        <v>0</v>
      </c>
      <c r="F85" s="15">
        <f>G85+J85+L85+N85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05">
        <v>0</v>
      </c>
      <c r="M85" s="206"/>
      <c r="N85" s="15">
        <v>0</v>
      </c>
      <c r="O85" s="14"/>
    </row>
    <row r="86" spans="1:15" ht="56.25">
      <c r="A86" s="17" t="s">
        <v>261</v>
      </c>
      <c r="B86" s="7">
        <v>926</v>
      </c>
      <c r="C86" s="7">
        <v>92695</v>
      </c>
      <c r="D86" s="18" t="s">
        <v>101</v>
      </c>
      <c r="E86" s="15">
        <f>(E87+E88)</f>
        <v>7000</v>
      </c>
      <c r="F86" s="15">
        <f>(F87+F88)</f>
        <v>1000</v>
      </c>
      <c r="G86" s="15">
        <v>1000</v>
      </c>
      <c r="H86" s="15">
        <v>0</v>
      </c>
      <c r="I86" s="15">
        <v>0</v>
      </c>
      <c r="J86" s="15">
        <v>0</v>
      </c>
      <c r="K86" s="15">
        <v>0</v>
      </c>
      <c r="L86" s="203" t="s">
        <v>99</v>
      </c>
      <c r="M86" s="204"/>
      <c r="N86" s="15">
        <f>(N87+N88)</f>
        <v>0</v>
      </c>
      <c r="O86" s="14" t="s">
        <v>57</v>
      </c>
    </row>
    <row r="87" spans="1:15" ht="12.75">
      <c r="A87" s="17"/>
      <c r="B87" s="17"/>
      <c r="C87" s="17"/>
      <c r="D87" s="16" t="s">
        <v>98</v>
      </c>
      <c r="E87" s="15">
        <v>7000</v>
      </c>
      <c r="F87" s="15">
        <f>G87+J87++L87+N87</f>
        <v>1000</v>
      </c>
      <c r="G87" s="15">
        <f>G86</f>
        <v>1000</v>
      </c>
      <c r="H87" s="15">
        <v>0</v>
      </c>
      <c r="I87" s="15">
        <v>0</v>
      </c>
      <c r="J87" s="15">
        <v>0</v>
      </c>
      <c r="K87" s="15">
        <v>0</v>
      </c>
      <c r="L87" s="205">
        <v>0</v>
      </c>
      <c r="M87" s="206"/>
      <c r="N87" s="15">
        <v>0</v>
      </c>
      <c r="O87" s="14"/>
    </row>
    <row r="88" spans="1:15" ht="12.75">
      <c r="A88" s="17"/>
      <c r="B88" s="17"/>
      <c r="C88" s="17"/>
      <c r="D88" s="16" t="s">
        <v>97</v>
      </c>
      <c r="E88" s="15">
        <v>0</v>
      </c>
      <c r="F88" s="15">
        <f>G88+J88+L88+N88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05">
        <v>0</v>
      </c>
      <c r="M88" s="206"/>
      <c r="N88" s="15">
        <v>0</v>
      </c>
      <c r="O88" s="14"/>
    </row>
    <row r="89" spans="1:15" ht="56.25">
      <c r="A89" s="17" t="s">
        <v>262</v>
      </c>
      <c r="B89" s="7">
        <v>926</v>
      </c>
      <c r="C89" s="7">
        <v>92695</v>
      </c>
      <c r="D89" s="18" t="s">
        <v>100</v>
      </c>
      <c r="E89" s="15">
        <f>(E90+E91)</f>
        <v>7000</v>
      </c>
      <c r="F89" s="15">
        <f>(F90+F91)</f>
        <v>1000</v>
      </c>
      <c r="G89" s="15">
        <v>1000</v>
      </c>
      <c r="H89" s="15">
        <v>0</v>
      </c>
      <c r="I89" s="15">
        <v>0</v>
      </c>
      <c r="J89" s="15">
        <v>0</v>
      </c>
      <c r="K89" s="15">
        <v>0</v>
      </c>
      <c r="L89" s="203" t="s">
        <v>99</v>
      </c>
      <c r="M89" s="204"/>
      <c r="N89" s="15">
        <f>(N90+N91)</f>
        <v>0</v>
      </c>
      <c r="O89" s="14" t="s">
        <v>57</v>
      </c>
    </row>
    <row r="90" spans="1:15" ht="12.75">
      <c r="A90" s="17"/>
      <c r="B90" s="17"/>
      <c r="C90" s="17"/>
      <c r="D90" s="16" t="s">
        <v>98</v>
      </c>
      <c r="E90" s="15">
        <v>7000</v>
      </c>
      <c r="F90" s="15">
        <f>G90+J90++L90+N90</f>
        <v>1000</v>
      </c>
      <c r="G90" s="15">
        <f>G89</f>
        <v>1000</v>
      </c>
      <c r="H90" s="15">
        <v>0</v>
      </c>
      <c r="I90" s="15">
        <v>0</v>
      </c>
      <c r="J90" s="15">
        <v>0</v>
      </c>
      <c r="K90" s="15">
        <v>0</v>
      </c>
      <c r="L90" s="205">
        <v>0</v>
      </c>
      <c r="M90" s="206"/>
      <c r="N90" s="15">
        <v>0</v>
      </c>
      <c r="O90" s="14"/>
    </row>
    <row r="91" spans="1:15" ht="15" customHeight="1">
      <c r="A91" s="17"/>
      <c r="B91" s="17"/>
      <c r="C91" s="17"/>
      <c r="D91" s="16" t="s">
        <v>97</v>
      </c>
      <c r="E91" s="15">
        <v>0</v>
      </c>
      <c r="F91" s="15">
        <f>G91+J91+L91+N91</f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205">
        <v>0</v>
      </c>
      <c r="M91" s="206"/>
      <c r="N91" s="15">
        <v>0</v>
      </c>
      <c r="O91" s="14"/>
    </row>
    <row r="92" spans="1:15" ht="12.75" customHeight="1">
      <c r="A92" s="216" t="s">
        <v>93</v>
      </c>
      <c r="B92" s="217"/>
      <c r="C92" s="217"/>
      <c r="D92" s="218"/>
      <c r="E92" s="11">
        <f>SUM(E93:E94)</f>
        <v>46960832.6</v>
      </c>
      <c r="F92" s="11">
        <f>SUM(F93:F94)</f>
        <v>14437036</v>
      </c>
      <c r="G92" s="11">
        <f>SUM(G93:G94)</f>
        <v>9980132</v>
      </c>
      <c r="H92" s="11">
        <f>SUM(H93:H94)</f>
        <v>1886363</v>
      </c>
      <c r="I92" s="11"/>
      <c r="J92" s="11"/>
      <c r="K92" s="11"/>
      <c r="L92" s="208">
        <f>SUM(L93:M94)</f>
        <v>1098113</v>
      </c>
      <c r="M92" s="209"/>
      <c r="N92" s="11">
        <f>SUM(N93:N94)</f>
        <v>1312491</v>
      </c>
      <c r="O92" s="13" t="s">
        <v>56</v>
      </c>
    </row>
    <row r="93" spans="1:15" ht="17.25" customHeight="1">
      <c r="A93" s="213" t="s">
        <v>93</v>
      </c>
      <c r="B93" s="214"/>
      <c r="C93" s="215"/>
      <c r="D93" s="12" t="s">
        <v>98</v>
      </c>
      <c r="E93" s="11">
        <f aca="true" t="shared" si="0" ref="E93:J93">SUM(E12+E15+E18+E21+E24+E27+E30+E33+E36+E39+E42+E45+E48+E51+E54+E57+E60+E63+E66+E69+E72+E75+E78+E81+E84+E87+E90)</f>
        <v>4246406</v>
      </c>
      <c r="F93" s="11">
        <f t="shared" si="0"/>
        <v>1214878</v>
      </c>
      <c r="G93" s="11">
        <f t="shared" si="0"/>
        <v>642846</v>
      </c>
      <c r="H93" s="11">
        <f t="shared" si="0"/>
        <v>0</v>
      </c>
      <c r="I93" s="11">
        <f t="shared" si="0"/>
        <v>0</v>
      </c>
      <c r="J93" s="11">
        <f t="shared" si="0"/>
        <v>0</v>
      </c>
      <c r="K93" s="11"/>
      <c r="L93" s="210">
        <v>258113</v>
      </c>
      <c r="M93" s="211"/>
      <c r="N93" s="11">
        <f>SUM(N12+N15+N18+N21+N24+N27+N30+N33+N36+N39+N42+N45+N48+N51+N54+N57+N60+N63+N66+N69+N72+N75+N78+N81+N84+N87+N90)</f>
        <v>153982</v>
      </c>
      <c r="O93" s="10" t="s">
        <v>56</v>
      </c>
    </row>
    <row r="94" spans="1:15" ht="14.25" customHeight="1">
      <c r="A94" s="213" t="s">
        <v>93</v>
      </c>
      <c r="B94" s="214"/>
      <c r="C94" s="215"/>
      <c r="D94" s="12" t="s">
        <v>97</v>
      </c>
      <c r="E94" s="11">
        <f aca="true" t="shared" si="1" ref="E94:J94">SUM(E13+E16+E19+E22+E25+E28+E31+E34+E37+E40+E43+E49+E52+E55+E58+E61+E64+E67+E70+E73+E76+E79+E82+E85+E88+E91+E46)</f>
        <v>42714426.6</v>
      </c>
      <c r="F94" s="11">
        <f t="shared" si="1"/>
        <v>13222158</v>
      </c>
      <c r="G94" s="11">
        <f t="shared" si="1"/>
        <v>9337286</v>
      </c>
      <c r="H94" s="11">
        <f t="shared" si="1"/>
        <v>1886363</v>
      </c>
      <c r="I94" s="11">
        <f t="shared" si="1"/>
        <v>0</v>
      </c>
      <c r="J94" s="11">
        <f t="shared" si="1"/>
        <v>0</v>
      </c>
      <c r="K94" s="11">
        <f>SUM(K13+K16+K19+K22+K25+K28+K31+K37+K40+K43+K49+K52+K58+K61+K64+K67+K70+K73+K76+K79+K82+K85+K88+K91+K46)</f>
        <v>0</v>
      </c>
      <c r="L94" s="210">
        <v>840000</v>
      </c>
      <c r="M94" s="211"/>
      <c r="N94" s="11">
        <f>SUM(N13+N16+N19+N22+N25+N28+N31+N34+N37+N40+N43+N49+N52+N55+N58+N61+N64+N67+N70+N73+N76+N79+N82+N85+N88+N91+N46)</f>
        <v>1158509</v>
      </c>
      <c r="O94" s="10" t="s">
        <v>56</v>
      </c>
    </row>
    <row r="95" spans="1:15" ht="12.75" customHeight="1">
      <c r="A95" s="66"/>
      <c r="B95" s="66"/>
      <c r="C95" s="66"/>
      <c r="D95" s="66"/>
      <c r="E95" s="56"/>
      <c r="F95" s="66"/>
      <c r="G95" s="55"/>
      <c r="H95" s="55"/>
      <c r="I95" s="55"/>
      <c r="J95" s="66"/>
      <c r="K95" s="66"/>
      <c r="L95" s="212"/>
      <c r="M95" s="212"/>
      <c r="N95" s="66"/>
      <c r="O95" s="66"/>
    </row>
    <row r="96" spans="1:15" ht="12.75" customHeight="1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 customHeight="1">
      <c r="A97" s="219" t="s">
        <v>96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</row>
    <row r="98" spans="1:15" ht="12.75" customHeight="1">
      <c r="A98" s="207" t="s">
        <v>95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 customHeight="1">
      <c r="A99" s="207" t="s">
        <v>55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7.5" customHeight="1">
      <c r="A100" s="207" t="s">
        <v>54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21" customHeight="1">
      <c r="A101" s="207" t="s">
        <v>94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 t="s">
        <v>53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</sheetData>
  <sheetProtection/>
  <mergeCells count="107">
    <mergeCell ref="L34:M34"/>
    <mergeCell ref="A2:M2"/>
    <mergeCell ref="A4:A9"/>
    <mergeCell ref="D4:D9"/>
    <mergeCell ref="F5:F9"/>
    <mergeCell ref="F4:N4"/>
    <mergeCell ref="H6:H9"/>
    <mergeCell ref="G5:N5"/>
    <mergeCell ref="L6:M9"/>
    <mergeCell ref="C4:C9"/>
    <mergeCell ref="J1:O1"/>
    <mergeCell ref="M3:O3"/>
    <mergeCell ref="A93:C93"/>
    <mergeCell ref="O4:O9"/>
    <mergeCell ref="N6:N9"/>
    <mergeCell ref="K7:K9"/>
    <mergeCell ref="L10:M10"/>
    <mergeCell ref="L32:M32"/>
    <mergeCell ref="L33:M33"/>
    <mergeCell ref="B4:B9"/>
    <mergeCell ref="G6:G9"/>
    <mergeCell ref="E4:E9"/>
    <mergeCell ref="I6:I9"/>
    <mergeCell ref="J6:J9"/>
    <mergeCell ref="L11:M11"/>
    <mergeCell ref="L12:M12"/>
    <mergeCell ref="L43:M43"/>
    <mergeCell ref="L13:M13"/>
    <mergeCell ref="L28:M28"/>
    <mergeCell ref="L23:M23"/>
    <mergeCell ref="L24:M24"/>
    <mergeCell ref="L25:M25"/>
    <mergeCell ref="L27:M27"/>
    <mergeCell ref="L26:M26"/>
    <mergeCell ref="L17:M17"/>
    <mergeCell ref="L18:M18"/>
    <mergeCell ref="L40:M40"/>
    <mergeCell ref="L35:M35"/>
    <mergeCell ref="L36:M36"/>
    <mergeCell ref="L37:M37"/>
    <mergeCell ref="L38:M38"/>
    <mergeCell ref="L39:M39"/>
    <mergeCell ref="L90:M90"/>
    <mergeCell ref="L77:M77"/>
    <mergeCell ref="L78:M78"/>
    <mergeCell ref="L79:M79"/>
    <mergeCell ref="L83:M83"/>
    <mergeCell ref="L84:M84"/>
    <mergeCell ref="L80:M80"/>
    <mergeCell ref="L81:M81"/>
    <mergeCell ref="L82:M82"/>
    <mergeCell ref="A102:O102"/>
    <mergeCell ref="A96:O96"/>
    <mergeCell ref="A97:O97"/>
    <mergeCell ref="A98:O98"/>
    <mergeCell ref="A99:O99"/>
    <mergeCell ref="L85:M85"/>
    <mergeCell ref="L86:M86"/>
    <mergeCell ref="L87:M87"/>
    <mergeCell ref="L88:M88"/>
    <mergeCell ref="L89:M89"/>
    <mergeCell ref="A100:O100"/>
    <mergeCell ref="A101:O101"/>
    <mergeCell ref="L91:M91"/>
    <mergeCell ref="L92:M92"/>
    <mergeCell ref="L93:M93"/>
    <mergeCell ref="L94:M94"/>
    <mergeCell ref="L95:M95"/>
    <mergeCell ref="A94:C94"/>
    <mergeCell ref="A92:D92"/>
    <mergeCell ref="L14:M14"/>
    <mergeCell ref="L15:M15"/>
    <mergeCell ref="L16:M16"/>
    <mergeCell ref="L20:M20"/>
    <mergeCell ref="L21:M21"/>
    <mergeCell ref="L22:M22"/>
    <mergeCell ref="L19:M19"/>
    <mergeCell ref="L59:M59"/>
    <mergeCell ref="L41:M41"/>
    <mergeCell ref="L44:M44"/>
    <mergeCell ref="L52:M52"/>
    <mergeCell ref="L50:M50"/>
    <mergeCell ref="L51:M51"/>
    <mergeCell ref="L49:M49"/>
    <mergeCell ref="L55:M55"/>
    <mergeCell ref="L48:M48"/>
    <mergeCell ref="L45:M45"/>
    <mergeCell ref="L29:M29"/>
    <mergeCell ref="L56:M56"/>
    <mergeCell ref="L67:M67"/>
    <mergeCell ref="L68:M68"/>
    <mergeCell ref="L69:M69"/>
    <mergeCell ref="L53:M53"/>
    <mergeCell ref="L54:M54"/>
    <mergeCell ref="L65:M65"/>
    <mergeCell ref="L66:M66"/>
    <mergeCell ref="L47:M47"/>
    <mergeCell ref="L74:M74"/>
    <mergeCell ref="L75:M75"/>
    <mergeCell ref="L76:M76"/>
    <mergeCell ref="L70:M70"/>
    <mergeCell ref="L62:M62"/>
    <mergeCell ref="L63:M63"/>
    <mergeCell ref="L64:M64"/>
    <mergeCell ref="L71:M71"/>
    <mergeCell ref="L72:M72"/>
    <mergeCell ref="L73:M73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3"/>
  <sheetViews>
    <sheetView view="pageLayout" workbookViewId="0" topLeftCell="A1">
      <selection activeCell="P10" sqref="P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1.16015625" style="6" customWidth="1"/>
    <col min="7" max="7" width="12.33203125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43" t="s">
        <v>231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2" ht="18">
      <c r="A2" s="83"/>
      <c r="B2" s="83"/>
      <c r="C2" s="83"/>
      <c r="D2" s="83"/>
      <c r="E2" s="83"/>
      <c r="F2" s="83"/>
      <c r="G2" s="83"/>
      <c r="H2" s="83"/>
      <c r="I2" s="83"/>
      <c r="J2" s="83"/>
      <c r="K2" s="244" t="s">
        <v>0</v>
      </c>
      <c r="L2" s="244"/>
    </row>
    <row r="3" spans="1:12" ht="10.5" customHeight="1">
      <c r="A3" s="242" t="s">
        <v>91</v>
      </c>
      <c r="B3" s="242" t="s">
        <v>1</v>
      </c>
      <c r="C3" s="242" t="s">
        <v>90</v>
      </c>
      <c r="D3" s="236" t="s">
        <v>178</v>
      </c>
      <c r="E3" s="236" t="s">
        <v>89</v>
      </c>
      <c r="F3" s="236"/>
      <c r="G3" s="236"/>
      <c r="H3" s="236"/>
      <c r="I3" s="236"/>
      <c r="J3" s="236"/>
      <c r="K3" s="236"/>
      <c r="L3" s="236" t="s">
        <v>88</v>
      </c>
    </row>
    <row r="4" spans="1:12" s="42" customFormat="1" ht="19.5" customHeight="1">
      <c r="A4" s="242"/>
      <c r="B4" s="242"/>
      <c r="C4" s="242"/>
      <c r="D4" s="236"/>
      <c r="E4" s="236" t="s">
        <v>230</v>
      </c>
      <c r="F4" s="236" t="s">
        <v>87</v>
      </c>
      <c r="G4" s="236"/>
      <c r="H4" s="236"/>
      <c r="I4" s="236"/>
      <c r="J4" s="236"/>
      <c r="K4" s="236"/>
      <c r="L4" s="236"/>
    </row>
    <row r="5" spans="1:12" s="42" customFormat="1" ht="19.5" customHeight="1">
      <c r="A5" s="242"/>
      <c r="B5" s="242"/>
      <c r="C5" s="242"/>
      <c r="D5" s="236"/>
      <c r="E5" s="236"/>
      <c r="F5" s="237" t="s">
        <v>86</v>
      </c>
      <c r="G5" s="230" t="s">
        <v>177</v>
      </c>
      <c r="H5" s="240" t="s">
        <v>85</v>
      </c>
      <c r="I5" s="82" t="s">
        <v>21</v>
      </c>
      <c r="J5" s="237" t="s">
        <v>176</v>
      </c>
      <c r="K5" s="240" t="s">
        <v>84</v>
      </c>
      <c r="L5" s="236"/>
    </row>
    <row r="6" spans="1:12" s="42" customFormat="1" ht="19.5" customHeight="1">
      <c r="A6" s="242"/>
      <c r="B6" s="242"/>
      <c r="C6" s="242"/>
      <c r="D6" s="236"/>
      <c r="E6" s="236"/>
      <c r="F6" s="238"/>
      <c r="G6" s="231"/>
      <c r="H6" s="238"/>
      <c r="I6" s="241" t="s">
        <v>83</v>
      </c>
      <c r="J6" s="238"/>
      <c r="K6" s="238"/>
      <c r="L6" s="236"/>
    </row>
    <row r="7" spans="1:12" s="42" customFormat="1" ht="29.25" customHeight="1">
      <c r="A7" s="242"/>
      <c r="B7" s="242"/>
      <c r="C7" s="242"/>
      <c r="D7" s="236"/>
      <c r="E7" s="236"/>
      <c r="F7" s="238"/>
      <c r="G7" s="231"/>
      <c r="H7" s="238"/>
      <c r="I7" s="241"/>
      <c r="J7" s="238"/>
      <c r="K7" s="238"/>
      <c r="L7" s="236"/>
    </row>
    <row r="8" spans="1:12" s="42" customFormat="1" ht="29.25" customHeight="1">
      <c r="A8" s="242"/>
      <c r="B8" s="242"/>
      <c r="C8" s="242"/>
      <c r="D8" s="236"/>
      <c r="E8" s="236"/>
      <c r="F8" s="239"/>
      <c r="G8" s="232"/>
      <c r="H8" s="239"/>
      <c r="I8" s="241"/>
      <c r="J8" s="239"/>
      <c r="K8" s="239"/>
      <c r="L8" s="236"/>
    </row>
    <row r="9" spans="1:12" s="42" customFormat="1" ht="15.7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</row>
    <row r="10" spans="1:12" ht="71.25" customHeight="1">
      <c r="A10" s="7" t="s">
        <v>82</v>
      </c>
      <c r="B10" s="7">
        <v>20</v>
      </c>
      <c r="C10" s="140" t="s">
        <v>375</v>
      </c>
      <c r="D10" s="81" t="s">
        <v>376</v>
      </c>
      <c r="E10" s="50">
        <v>30000</v>
      </c>
      <c r="F10" s="50">
        <v>30000</v>
      </c>
      <c r="G10" s="50">
        <v>0</v>
      </c>
      <c r="H10" s="50">
        <v>0</v>
      </c>
      <c r="I10" s="50">
        <v>0</v>
      </c>
      <c r="J10" s="49" t="s">
        <v>172</v>
      </c>
      <c r="K10" s="48">
        <v>0</v>
      </c>
      <c r="L10" s="47" t="s">
        <v>57</v>
      </c>
    </row>
    <row r="11" spans="1:12" ht="53.25" customHeight="1">
      <c r="A11" s="7" t="s">
        <v>81</v>
      </c>
      <c r="B11" s="7">
        <v>600</v>
      </c>
      <c r="C11" s="7">
        <v>60014</v>
      </c>
      <c r="D11" s="49" t="s">
        <v>229</v>
      </c>
      <c r="E11" s="50">
        <v>100000</v>
      </c>
      <c r="F11" s="50">
        <v>100000</v>
      </c>
      <c r="G11" s="50">
        <v>0</v>
      </c>
      <c r="H11" s="50">
        <v>0</v>
      </c>
      <c r="I11" s="50">
        <v>0</v>
      </c>
      <c r="J11" s="49" t="s">
        <v>172</v>
      </c>
      <c r="K11" s="48">
        <v>0</v>
      </c>
      <c r="L11" s="47" t="s">
        <v>175</v>
      </c>
    </row>
    <row r="12" spans="1:12" ht="51" customHeight="1">
      <c r="A12" s="7" t="s">
        <v>80</v>
      </c>
      <c r="B12" s="7">
        <v>600</v>
      </c>
      <c r="C12" s="7">
        <v>60014</v>
      </c>
      <c r="D12" s="49" t="s">
        <v>228</v>
      </c>
      <c r="E12" s="50">
        <v>250000</v>
      </c>
      <c r="F12" s="50">
        <v>250000</v>
      </c>
      <c r="G12" s="50">
        <v>0</v>
      </c>
      <c r="H12" s="50">
        <v>0</v>
      </c>
      <c r="I12" s="50">
        <v>0</v>
      </c>
      <c r="J12" s="49" t="s">
        <v>172</v>
      </c>
      <c r="K12" s="48">
        <v>0</v>
      </c>
      <c r="L12" s="47" t="s">
        <v>175</v>
      </c>
    </row>
    <row r="13" spans="1:12" ht="80.25" customHeight="1">
      <c r="A13" s="7" t="s">
        <v>79</v>
      </c>
      <c r="B13" s="7">
        <v>600</v>
      </c>
      <c r="C13" s="7">
        <v>60014</v>
      </c>
      <c r="D13" s="81" t="s">
        <v>227</v>
      </c>
      <c r="E13" s="50">
        <v>3665377</v>
      </c>
      <c r="F13" s="50">
        <v>2365950</v>
      </c>
      <c r="G13" s="50">
        <v>257308</v>
      </c>
      <c r="H13" s="50">
        <v>0</v>
      </c>
      <c r="I13" s="50">
        <v>0</v>
      </c>
      <c r="J13" s="49" t="s">
        <v>307</v>
      </c>
      <c r="K13" s="48">
        <v>0</v>
      </c>
      <c r="L13" s="47" t="s">
        <v>175</v>
      </c>
    </row>
    <row r="14" spans="1:12" ht="105" customHeight="1">
      <c r="A14" s="7" t="s">
        <v>78</v>
      </c>
      <c r="B14" s="7">
        <v>600</v>
      </c>
      <c r="C14" s="7">
        <v>60014</v>
      </c>
      <c r="D14" s="81" t="s">
        <v>226</v>
      </c>
      <c r="E14" s="50">
        <v>1531003</v>
      </c>
      <c r="F14" s="50">
        <v>523615</v>
      </c>
      <c r="G14" s="50">
        <v>287825</v>
      </c>
      <c r="H14" s="50">
        <v>0</v>
      </c>
      <c r="I14" s="50">
        <v>0</v>
      </c>
      <c r="J14" s="49" t="s">
        <v>308</v>
      </c>
      <c r="K14" s="48">
        <v>0</v>
      </c>
      <c r="L14" s="47" t="s">
        <v>175</v>
      </c>
    </row>
    <row r="15" spans="1:12" ht="87" customHeight="1">
      <c r="A15" s="7" t="s">
        <v>77</v>
      </c>
      <c r="B15" s="7">
        <v>600</v>
      </c>
      <c r="C15" s="7">
        <v>60014</v>
      </c>
      <c r="D15" s="49" t="s">
        <v>225</v>
      </c>
      <c r="E15" s="50">
        <v>549793</v>
      </c>
      <c r="F15" s="50">
        <v>549793</v>
      </c>
      <c r="G15" s="50">
        <v>0</v>
      </c>
      <c r="H15" s="50">
        <v>0</v>
      </c>
      <c r="I15" s="50">
        <v>0</v>
      </c>
      <c r="J15" s="49" t="s">
        <v>211</v>
      </c>
      <c r="K15" s="48">
        <v>0</v>
      </c>
      <c r="L15" s="47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9" t="s">
        <v>224</v>
      </c>
      <c r="E16" s="50">
        <v>234907</v>
      </c>
      <c r="F16" s="50">
        <v>234907</v>
      </c>
      <c r="G16" s="50">
        <v>0</v>
      </c>
      <c r="H16" s="50">
        <v>0</v>
      </c>
      <c r="I16" s="50">
        <v>0</v>
      </c>
      <c r="J16" s="49" t="s">
        <v>172</v>
      </c>
      <c r="K16" s="48">
        <v>0</v>
      </c>
      <c r="L16" s="47" t="s">
        <v>175</v>
      </c>
    </row>
    <row r="17" spans="1:12" ht="96" customHeight="1">
      <c r="A17" s="7" t="s">
        <v>75</v>
      </c>
      <c r="B17" s="7">
        <v>600</v>
      </c>
      <c r="C17" s="7">
        <v>60014</v>
      </c>
      <c r="D17" s="49" t="s">
        <v>223</v>
      </c>
      <c r="E17" s="50">
        <v>53384</v>
      </c>
      <c r="F17" s="50">
        <v>53384</v>
      </c>
      <c r="G17" s="50">
        <v>0</v>
      </c>
      <c r="H17" s="50">
        <v>0</v>
      </c>
      <c r="I17" s="50">
        <v>0</v>
      </c>
      <c r="J17" s="49" t="s">
        <v>172</v>
      </c>
      <c r="K17" s="48">
        <v>0</v>
      </c>
      <c r="L17" s="47" t="s">
        <v>175</v>
      </c>
    </row>
    <row r="18" spans="1:12" ht="63" customHeight="1">
      <c r="A18" s="7" t="s">
        <v>74</v>
      </c>
      <c r="B18" s="7">
        <v>600</v>
      </c>
      <c r="C18" s="7">
        <v>60014</v>
      </c>
      <c r="D18" s="49" t="s">
        <v>239</v>
      </c>
      <c r="E18" s="50">
        <v>70000</v>
      </c>
      <c r="F18" s="50">
        <v>70000</v>
      </c>
      <c r="G18" s="50">
        <v>0</v>
      </c>
      <c r="H18" s="50">
        <v>0</v>
      </c>
      <c r="I18" s="50">
        <v>0</v>
      </c>
      <c r="J18" s="49" t="s">
        <v>172</v>
      </c>
      <c r="K18" s="48">
        <v>0</v>
      </c>
      <c r="L18" s="47" t="s">
        <v>175</v>
      </c>
    </row>
    <row r="19" spans="1:12" ht="73.5" customHeight="1">
      <c r="A19" s="7" t="s">
        <v>73</v>
      </c>
      <c r="B19" s="7">
        <v>600</v>
      </c>
      <c r="C19" s="7">
        <v>60014</v>
      </c>
      <c r="D19" s="132" t="s">
        <v>268</v>
      </c>
      <c r="E19" s="50">
        <v>12000</v>
      </c>
      <c r="F19" s="50">
        <v>12000</v>
      </c>
      <c r="G19" s="50">
        <v>0</v>
      </c>
      <c r="H19" s="50">
        <v>0</v>
      </c>
      <c r="I19" s="50">
        <v>0</v>
      </c>
      <c r="J19" s="49" t="s">
        <v>172</v>
      </c>
      <c r="K19" s="48">
        <v>0</v>
      </c>
      <c r="L19" s="47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32" t="s">
        <v>269</v>
      </c>
      <c r="E20" s="50">
        <v>12000</v>
      </c>
      <c r="F20" s="50">
        <v>12000</v>
      </c>
      <c r="G20" s="50">
        <v>0</v>
      </c>
      <c r="H20" s="50">
        <v>0</v>
      </c>
      <c r="I20" s="50">
        <v>0</v>
      </c>
      <c r="J20" s="49" t="s">
        <v>172</v>
      </c>
      <c r="K20" s="48">
        <v>0</v>
      </c>
      <c r="L20" s="47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32" t="s">
        <v>270</v>
      </c>
      <c r="E21" s="50">
        <v>12000</v>
      </c>
      <c r="F21" s="50">
        <v>12000</v>
      </c>
      <c r="G21" s="50">
        <v>0</v>
      </c>
      <c r="H21" s="50">
        <v>0</v>
      </c>
      <c r="I21" s="50">
        <v>0</v>
      </c>
      <c r="J21" s="49" t="s">
        <v>172</v>
      </c>
      <c r="K21" s="48">
        <v>0</v>
      </c>
      <c r="L21" s="47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32" t="s">
        <v>271</v>
      </c>
      <c r="E22" s="50">
        <v>12000</v>
      </c>
      <c r="F22" s="50">
        <v>12000</v>
      </c>
      <c r="G22" s="50">
        <v>0</v>
      </c>
      <c r="H22" s="50">
        <v>0</v>
      </c>
      <c r="I22" s="50">
        <v>0</v>
      </c>
      <c r="J22" s="49" t="s">
        <v>172</v>
      </c>
      <c r="K22" s="48">
        <v>0</v>
      </c>
      <c r="L22" s="47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32" t="s">
        <v>272</v>
      </c>
      <c r="E23" s="50">
        <v>12000</v>
      </c>
      <c r="F23" s="50">
        <v>12000</v>
      </c>
      <c r="G23" s="50">
        <v>0</v>
      </c>
      <c r="H23" s="50">
        <v>0</v>
      </c>
      <c r="I23" s="50">
        <v>0</v>
      </c>
      <c r="J23" s="49" t="s">
        <v>172</v>
      </c>
      <c r="K23" s="48">
        <v>0</v>
      </c>
      <c r="L23" s="47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32" t="s">
        <v>273</v>
      </c>
      <c r="E24" s="50">
        <v>12000</v>
      </c>
      <c r="F24" s="50">
        <v>12000</v>
      </c>
      <c r="G24" s="50">
        <v>0</v>
      </c>
      <c r="H24" s="50">
        <v>0</v>
      </c>
      <c r="I24" s="50">
        <v>0</v>
      </c>
      <c r="J24" s="49" t="s">
        <v>172</v>
      </c>
      <c r="K24" s="48">
        <v>0</v>
      </c>
      <c r="L24" s="47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32" t="s">
        <v>274</v>
      </c>
      <c r="E25" s="50">
        <v>12000</v>
      </c>
      <c r="F25" s="50">
        <v>12000</v>
      </c>
      <c r="G25" s="50">
        <v>0</v>
      </c>
      <c r="H25" s="50">
        <v>0</v>
      </c>
      <c r="I25" s="50">
        <v>0</v>
      </c>
      <c r="J25" s="49" t="s">
        <v>172</v>
      </c>
      <c r="K25" s="48">
        <v>0</v>
      </c>
      <c r="L25" s="47" t="s">
        <v>175</v>
      </c>
    </row>
    <row r="26" spans="1:12" ht="63" customHeight="1">
      <c r="A26" s="7" t="s">
        <v>66</v>
      </c>
      <c r="B26" s="7">
        <v>600</v>
      </c>
      <c r="C26" s="7">
        <v>60014</v>
      </c>
      <c r="D26" s="132" t="s">
        <v>275</v>
      </c>
      <c r="E26" s="50">
        <v>12000</v>
      </c>
      <c r="F26" s="50">
        <v>12000</v>
      </c>
      <c r="G26" s="50">
        <v>0</v>
      </c>
      <c r="H26" s="50">
        <v>0</v>
      </c>
      <c r="I26" s="50">
        <v>0</v>
      </c>
      <c r="J26" s="49" t="s">
        <v>172</v>
      </c>
      <c r="K26" s="48">
        <v>0</v>
      </c>
      <c r="L26" s="47" t="s">
        <v>175</v>
      </c>
    </row>
    <row r="27" spans="1:12" ht="69.75" customHeight="1">
      <c r="A27" s="7" t="s">
        <v>65</v>
      </c>
      <c r="B27" s="7">
        <v>600</v>
      </c>
      <c r="C27" s="7">
        <v>60014</v>
      </c>
      <c r="D27" s="132" t="s">
        <v>276</v>
      </c>
      <c r="E27" s="50">
        <v>12000</v>
      </c>
      <c r="F27" s="50">
        <v>12000</v>
      </c>
      <c r="G27" s="50">
        <v>0</v>
      </c>
      <c r="H27" s="50">
        <v>0</v>
      </c>
      <c r="I27" s="50">
        <v>0</v>
      </c>
      <c r="J27" s="49" t="s">
        <v>172</v>
      </c>
      <c r="K27" s="48">
        <v>0</v>
      </c>
      <c r="L27" s="47" t="s">
        <v>175</v>
      </c>
    </row>
    <row r="28" spans="1:12" ht="72.75" customHeight="1">
      <c r="A28" s="7" t="s">
        <v>64</v>
      </c>
      <c r="B28" s="7">
        <v>600</v>
      </c>
      <c r="C28" s="7">
        <v>60014</v>
      </c>
      <c r="D28" s="132" t="s">
        <v>277</v>
      </c>
      <c r="E28" s="50">
        <v>12000</v>
      </c>
      <c r="F28" s="50">
        <v>12000</v>
      </c>
      <c r="G28" s="50">
        <v>0</v>
      </c>
      <c r="H28" s="50">
        <v>0</v>
      </c>
      <c r="I28" s="50">
        <v>0</v>
      </c>
      <c r="J28" s="49" t="s">
        <v>172</v>
      </c>
      <c r="K28" s="48">
        <v>0</v>
      </c>
      <c r="L28" s="47" t="s">
        <v>175</v>
      </c>
    </row>
    <row r="29" spans="1:12" ht="66.75" customHeight="1">
      <c r="A29" s="7" t="s">
        <v>63</v>
      </c>
      <c r="B29" s="7">
        <v>600</v>
      </c>
      <c r="C29" s="7">
        <v>60014</v>
      </c>
      <c r="D29" s="131" t="s">
        <v>279</v>
      </c>
      <c r="E29" s="50">
        <v>12000</v>
      </c>
      <c r="F29" s="50">
        <v>12000</v>
      </c>
      <c r="G29" s="50">
        <v>0</v>
      </c>
      <c r="H29" s="50">
        <v>0</v>
      </c>
      <c r="I29" s="50">
        <v>0</v>
      </c>
      <c r="J29" s="49" t="s">
        <v>172</v>
      </c>
      <c r="K29" s="48">
        <v>0</v>
      </c>
      <c r="L29" s="47" t="s">
        <v>175</v>
      </c>
    </row>
    <row r="30" spans="1:12" ht="72.75" customHeight="1">
      <c r="A30" s="7" t="s">
        <v>62</v>
      </c>
      <c r="B30" s="7">
        <v>600</v>
      </c>
      <c r="C30" s="7">
        <v>60014</v>
      </c>
      <c r="D30" s="131" t="s">
        <v>280</v>
      </c>
      <c r="E30" s="50">
        <v>12000</v>
      </c>
      <c r="F30" s="50">
        <v>12000</v>
      </c>
      <c r="G30" s="50">
        <v>0</v>
      </c>
      <c r="H30" s="50">
        <v>0</v>
      </c>
      <c r="I30" s="50">
        <v>0</v>
      </c>
      <c r="J30" s="49" t="s">
        <v>172</v>
      </c>
      <c r="K30" s="48">
        <v>0</v>
      </c>
      <c r="L30" s="47" t="s">
        <v>175</v>
      </c>
    </row>
    <row r="31" spans="1:12" ht="60.75" customHeight="1">
      <c r="A31" s="7" t="s">
        <v>61</v>
      </c>
      <c r="B31" s="7">
        <v>700</v>
      </c>
      <c r="C31" s="7">
        <v>70005</v>
      </c>
      <c r="D31" s="49" t="s">
        <v>314</v>
      </c>
      <c r="E31" s="50">
        <v>3600</v>
      </c>
      <c r="F31" s="50">
        <v>3600</v>
      </c>
      <c r="G31" s="50">
        <v>0</v>
      </c>
      <c r="H31" s="50">
        <v>0</v>
      </c>
      <c r="I31" s="50">
        <v>0</v>
      </c>
      <c r="J31" s="49" t="s">
        <v>58</v>
      </c>
      <c r="K31" s="48">
        <v>0</v>
      </c>
      <c r="L31" s="47" t="s">
        <v>57</v>
      </c>
    </row>
    <row r="32" spans="1:12" ht="53.25" customHeight="1">
      <c r="A32" s="7" t="s">
        <v>60</v>
      </c>
      <c r="B32" s="7">
        <v>710</v>
      </c>
      <c r="C32" s="7">
        <v>71012</v>
      </c>
      <c r="D32" s="49" t="s">
        <v>222</v>
      </c>
      <c r="E32" s="50">
        <v>50000</v>
      </c>
      <c r="F32" s="50">
        <v>50000</v>
      </c>
      <c r="G32" s="50">
        <v>0</v>
      </c>
      <c r="H32" s="50">
        <v>0</v>
      </c>
      <c r="I32" s="50">
        <v>0</v>
      </c>
      <c r="J32" s="49" t="s">
        <v>58</v>
      </c>
      <c r="K32" s="48">
        <v>0</v>
      </c>
      <c r="L32" s="47" t="s">
        <v>57</v>
      </c>
    </row>
    <row r="33" spans="1:12" ht="52.5" customHeight="1">
      <c r="A33" s="7" t="s">
        <v>59</v>
      </c>
      <c r="B33" s="7">
        <v>750</v>
      </c>
      <c r="C33" s="7">
        <v>75020</v>
      </c>
      <c r="D33" s="49" t="s">
        <v>221</v>
      </c>
      <c r="E33" s="50">
        <f>F33</f>
        <v>30000</v>
      </c>
      <c r="F33" s="50">
        <v>30000</v>
      </c>
      <c r="G33" s="50">
        <v>0</v>
      </c>
      <c r="H33" s="50">
        <v>0</v>
      </c>
      <c r="I33" s="50">
        <v>0</v>
      </c>
      <c r="J33" s="49" t="s">
        <v>58</v>
      </c>
      <c r="K33" s="48">
        <v>0</v>
      </c>
      <c r="L33" s="47" t="s">
        <v>57</v>
      </c>
    </row>
    <row r="34" spans="1:12" ht="52.5" customHeight="1">
      <c r="A34" s="7" t="s">
        <v>92</v>
      </c>
      <c r="B34" s="7">
        <v>801</v>
      </c>
      <c r="C34" s="7">
        <v>80115</v>
      </c>
      <c r="D34" s="49" t="s">
        <v>379</v>
      </c>
      <c r="E34" s="50">
        <f>F34</f>
        <v>39360</v>
      </c>
      <c r="F34" s="50">
        <v>39360</v>
      </c>
      <c r="G34" s="50">
        <v>0</v>
      </c>
      <c r="H34" s="50">
        <v>0</v>
      </c>
      <c r="I34" s="50">
        <v>0</v>
      </c>
      <c r="J34" s="49" t="s">
        <v>58</v>
      </c>
      <c r="K34" s="48">
        <v>0</v>
      </c>
      <c r="L34" s="47" t="s">
        <v>319</v>
      </c>
    </row>
    <row r="35" spans="1:12" ht="69" customHeight="1">
      <c r="A35" s="7" t="s">
        <v>261</v>
      </c>
      <c r="B35" s="7">
        <v>801</v>
      </c>
      <c r="C35" s="7">
        <v>80195</v>
      </c>
      <c r="D35" s="49" t="s">
        <v>220</v>
      </c>
      <c r="E35" s="50">
        <v>609136</v>
      </c>
      <c r="F35" s="50">
        <v>459136</v>
      </c>
      <c r="G35" s="50">
        <v>0</v>
      </c>
      <c r="H35" s="50">
        <v>0</v>
      </c>
      <c r="I35" s="50">
        <v>0</v>
      </c>
      <c r="J35" s="49" t="s">
        <v>371</v>
      </c>
      <c r="K35" s="48">
        <v>0</v>
      </c>
      <c r="L35" s="47" t="s">
        <v>219</v>
      </c>
    </row>
    <row r="36" spans="1:12" ht="39">
      <c r="A36" s="7" t="s">
        <v>262</v>
      </c>
      <c r="B36" s="7">
        <v>801</v>
      </c>
      <c r="C36" s="7">
        <v>80120</v>
      </c>
      <c r="D36" s="49" t="s">
        <v>218</v>
      </c>
      <c r="E36" s="50">
        <f>F36</f>
        <v>472201</v>
      </c>
      <c r="F36" s="50">
        <v>472201</v>
      </c>
      <c r="G36" s="50">
        <v>0</v>
      </c>
      <c r="H36" s="50">
        <v>0</v>
      </c>
      <c r="I36" s="50">
        <v>0</v>
      </c>
      <c r="J36" s="49" t="s">
        <v>58</v>
      </c>
      <c r="K36" s="48">
        <v>0</v>
      </c>
      <c r="L36" s="47" t="s">
        <v>57</v>
      </c>
    </row>
    <row r="37" spans="1:12" ht="40.5" customHeight="1">
      <c r="A37" s="7" t="s">
        <v>263</v>
      </c>
      <c r="B37" s="7">
        <v>801</v>
      </c>
      <c r="C37" s="7">
        <v>80120</v>
      </c>
      <c r="D37" s="49" t="s">
        <v>217</v>
      </c>
      <c r="E37" s="50">
        <v>203773</v>
      </c>
      <c r="F37" s="50">
        <v>93898</v>
      </c>
      <c r="G37" s="50">
        <v>0</v>
      </c>
      <c r="H37" s="50">
        <v>0</v>
      </c>
      <c r="I37" s="50">
        <v>0</v>
      </c>
      <c r="J37" s="49" t="s">
        <v>370</v>
      </c>
      <c r="K37" s="48">
        <v>0</v>
      </c>
      <c r="L37" s="47" t="s">
        <v>57</v>
      </c>
    </row>
    <row r="38" spans="1:12" ht="40.5" customHeight="1">
      <c r="A38" s="7" t="s">
        <v>264</v>
      </c>
      <c r="B38" s="7">
        <v>801</v>
      </c>
      <c r="C38" s="7">
        <v>80195</v>
      </c>
      <c r="D38" s="49" t="s">
        <v>377</v>
      </c>
      <c r="E38" s="50">
        <f>F38</f>
        <v>32550</v>
      </c>
      <c r="F38" s="50">
        <v>32550</v>
      </c>
      <c r="G38" s="50">
        <v>0</v>
      </c>
      <c r="H38" s="50">
        <v>0</v>
      </c>
      <c r="I38" s="50">
        <v>0</v>
      </c>
      <c r="J38" s="49" t="s">
        <v>58</v>
      </c>
      <c r="K38" s="48">
        <v>0</v>
      </c>
      <c r="L38" s="47" t="s">
        <v>57</v>
      </c>
    </row>
    <row r="39" spans="1:12" ht="39.75" customHeight="1">
      <c r="A39" s="7" t="s">
        <v>265</v>
      </c>
      <c r="B39" s="7">
        <v>852</v>
      </c>
      <c r="C39" s="7">
        <v>85202</v>
      </c>
      <c r="D39" s="49" t="s">
        <v>216</v>
      </c>
      <c r="E39" s="50">
        <v>70000</v>
      </c>
      <c r="F39" s="50">
        <v>70000</v>
      </c>
      <c r="G39" s="50">
        <v>0</v>
      </c>
      <c r="H39" s="50">
        <v>0</v>
      </c>
      <c r="I39" s="50">
        <v>0</v>
      </c>
      <c r="J39" s="49" t="s">
        <v>173</v>
      </c>
      <c r="K39" s="50">
        <v>0</v>
      </c>
      <c r="L39" s="47" t="s">
        <v>174</v>
      </c>
    </row>
    <row r="40" spans="1:12" ht="39.75" customHeight="1">
      <c r="A40" s="7" t="s">
        <v>266</v>
      </c>
      <c r="B40" s="7">
        <v>852</v>
      </c>
      <c r="C40" s="7">
        <v>85202</v>
      </c>
      <c r="D40" s="49" t="s">
        <v>216</v>
      </c>
      <c r="E40" s="50">
        <v>151790</v>
      </c>
      <c r="F40" s="50">
        <v>40000</v>
      </c>
      <c r="G40" s="50">
        <v>0</v>
      </c>
      <c r="H40" s="50">
        <v>0</v>
      </c>
      <c r="I40" s="50">
        <v>0</v>
      </c>
      <c r="J40" s="49" t="s">
        <v>372</v>
      </c>
      <c r="K40" s="50">
        <v>0</v>
      </c>
      <c r="L40" s="47" t="s">
        <v>278</v>
      </c>
    </row>
    <row r="41" spans="1:12" ht="55.5" customHeight="1">
      <c r="A41" s="7" t="s">
        <v>267</v>
      </c>
      <c r="B41" s="7">
        <v>852</v>
      </c>
      <c r="C41" s="7">
        <v>85202</v>
      </c>
      <c r="D41" s="49" t="s">
        <v>216</v>
      </c>
      <c r="E41" s="50">
        <v>170000</v>
      </c>
      <c r="F41" s="50">
        <v>50000</v>
      </c>
      <c r="G41" s="50">
        <v>0</v>
      </c>
      <c r="H41" s="50">
        <v>0</v>
      </c>
      <c r="I41" s="50">
        <v>0</v>
      </c>
      <c r="J41" s="49" t="s">
        <v>373</v>
      </c>
      <c r="K41" s="50">
        <v>0</v>
      </c>
      <c r="L41" s="47" t="s">
        <v>248</v>
      </c>
    </row>
    <row r="42" spans="1:12" ht="55.5" customHeight="1">
      <c r="A42" s="7" t="s">
        <v>281</v>
      </c>
      <c r="B42" s="7">
        <v>852</v>
      </c>
      <c r="C42" s="7">
        <v>85202</v>
      </c>
      <c r="D42" s="49" t="s">
        <v>285</v>
      </c>
      <c r="E42" s="50">
        <v>100000</v>
      </c>
      <c r="F42" s="50">
        <v>100000</v>
      </c>
      <c r="G42" s="50">
        <v>0</v>
      </c>
      <c r="H42" s="50">
        <v>0</v>
      </c>
      <c r="I42" s="50">
        <v>0</v>
      </c>
      <c r="J42" s="49" t="s">
        <v>173</v>
      </c>
      <c r="K42" s="50">
        <v>0</v>
      </c>
      <c r="L42" s="47" t="s">
        <v>248</v>
      </c>
    </row>
    <row r="43" spans="1:12" ht="55.5" customHeight="1">
      <c r="A43" s="7" t="s">
        <v>282</v>
      </c>
      <c r="B43" s="7">
        <v>853</v>
      </c>
      <c r="C43" s="7">
        <v>85311</v>
      </c>
      <c r="D43" s="49" t="s">
        <v>369</v>
      </c>
      <c r="E43" s="50">
        <v>50000</v>
      </c>
      <c r="F43" s="50">
        <v>50000</v>
      </c>
      <c r="G43" s="50">
        <v>0</v>
      </c>
      <c r="H43" s="50">
        <v>0</v>
      </c>
      <c r="I43" s="50">
        <v>0</v>
      </c>
      <c r="J43" s="49" t="s">
        <v>172</v>
      </c>
      <c r="K43" s="48">
        <v>0</v>
      </c>
      <c r="L43" s="47" t="s">
        <v>248</v>
      </c>
    </row>
    <row r="44" spans="1:12" ht="39">
      <c r="A44" s="7" t="s">
        <v>299</v>
      </c>
      <c r="B44" s="7">
        <v>853</v>
      </c>
      <c r="C44" s="7">
        <v>85311</v>
      </c>
      <c r="D44" s="49" t="s">
        <v>238</v>
      </c>
      <c r="E44" s="50">
        <v>86000</v>
      </c>
      <c r="F44" s="50">
        <v>86000</v>
      </c>
      <c r="G44" s="50">
        <v>0</v>
      </c>
      <c r="H44" s="50">
        <v>0</v>
      </c>
      <c r="I44" s="50">
        <v>0</v>
      </c>
      <c r="J44" s="49" t="s">
        <v>172</v>
      </c>
      <c r="K44" s="48">
        <v>0</v>
      </c>
      <c r="L44" s="47" t="s">
        <v>174</v>
      </c>
    </row>
    <row r="45" spans="1:12" ht="39">
      <c r="A45" s="7" t="s">
        <v>318</v>
      </c>
      <c r="B45" s="7">
        <v>853</v>
      </c>
      <c r="C45" s="7">
        <v>85333</v>
      </c>
      <c r="D45" s="49" t="s">
        <v>215</v>
      </c>
      <c r="E45" s="50">
        <v>80000</v>
      </c>
      <c r="F45" s="50">
        <v>80000</v>
      </c>
      <c r="G45" s="50">
        <v>0</v>
      </c>
      <c r="H45" s="50">
        <v>0</v>
      </c>
      <c r="I45" s="50">
        <v>0</v>
      </c>
      <c r="J45" s="49" t="s">
        <v>172</v>
      </c>
      <c r="K45" s="48">
        <v>0</v>
      </c>
      <c r="L45" s="47" t="s">
        <v>214</v>
      </c>
    </row>
    <row r="46" spans="1:12" ht="68.25">
      <c r="A46" s="7" t="s">
        <v>450</v>
      </c>
      <c r="B46" s="7">
        <v>853</v>
      </c>
      <c r="C46" s="7">
        <v>85395</v>
      </c>
      <c r="D46" s="49" t="s">
        <v>288</v>
      </c>
      <c r="E46" s="50">
        <v>50000</v>
      </c>
      <c r="F46" s="50">
        <v>50000</v>
      </c>
      <c r="G46" s="50">
        <v>0</v>
      </c>
      <c r="H46" s="50">
        <v>0</v>
      </c>
      <c r="I46" s="50">
        <v>0</v>
      </c>
      <c r="J46" s="49" t="s">
        <v>172</v>
      </c>
      <c r="K46" s="48">
        <v>0</v>
      </c>
      <c r="L46" s="47" t="s">
        <v>57</v>
      </c>
    </row>
    <row r="47" spans="1:12" ht="54.75" customHeight="1">
      <c r="A47" s="7" t="s">
        <v>451</v>
      </c>
      <c r="B47" s="7">
        <v>854</v>
      </c>
      <c r="C47" s="7">
        <v>85403</v>
      </c>
      <c r="D47" s="49" t="s">
        <v>216</v>
      </c>
      <c r="E47" s="50">
        <v>200000</v>
      </c>
      <c r="F47" s="50">
        <v>80000</v>
      </c>
      <c r="G47" s="50">
        <v>0</v>
      </c>
      <c r="H47" s="50">
        <v>0</v>
      </c>
      <c r="I47" s="50">
        <v>0</v>
      </c>
      <c r="J47" s="49" t="s">
        <v>374</v>
      </c>
      <c r="K47" s="50">
        <v>0</v>
      </c>
      <c r="L47" s="47" t="s">
        <v>236</v>
      </c>
    </row>
    <row r="48" spans="1:12" ht="78" customHeight="1">
      <c r="A48" s="7" t="s">
        <v>452</v>
      </c>
      <c r="B48" s="7">
        <v>900</v>
      </c>
      <c r="C48" s="7">
        <v>90019</v>
      </c>
      <c r="D48" s="49" t="s">
        <v>213</v>
      </c>
      <c r="E48" s="50">
        <v>100000</v>
      </c>
      <c r="F48" s="50">
        <v>100000</v>
      </c>
      <c r="G48" s="50">
        <v>0</v>
      </c>
      <c r="H48" s="50">
        <v>0</v>
      </c>
      <c r="I48" s="50">
        <v>0</v>
      </c>
      <c r="J48" s="49" t="s">
        <v>172</v>
      </c>
      <c r="K48" s="48">
        <v>0</v>
      </c>
      <c r="L48" s="47" t="s">
        <v>57</v>
      </c>
    </row>
    <row r="49" spans="1:12" ht="42" customHeight="1">
      <c r="A49" s="7" t="s">
        <v>453</v>
      </c>
      <c r="B49" s="7">
        <v>921</v>
      </c>
      <c r="C49" s="7">
        <v>92195</v>
      </c>
      <c r="D49" s="49" t="s">
        <v>212</v>
      </c>
      <c r="E49" s="50">
        <v>61500</v>
      </c>
      <c r="F49" s="50">
        <v>61500</v>
      </c>
      <c r="G49" s="50">
        <v>0</v>
      </c>
      <c r="H49" s="50">
        <v>0</v>
      </c>
      <c r="I49" s="50">
        <v>0</v>
      </c>
      <c r="J49" s="49" t="s">
        <v>211</v>
      </c>
      <c r="K49" s="48">
        <v>0</v>
      </c>
      <c r="L49" s="47" t="s">
        <v>57</v>
      </c>
    </row>
    <row r="50" spans="1:12" ht="37.5" customHeight="1">
      <c r="A50" s="233" t="s">
        <v>171</v>
      </c>
      <c r="B50" s="234"/>
      <c r="C50" s="234"/>
      <c r="D50" s="235"/>
      <c r="E50" s="46">
        <f>SUM(E10:E49)</f>
        <v>9188374</v>
      </c>
      <c r="F50" s="46">
        <f>SUM(F10:F49)</f>
        <v>6269894</v>
      </c>
      <c r="G50" s="46">
        <f>SUM(G10:G49)</f>
        <v>545133</v>
      </c>
      <c r="H50" s="46">
        <f>SUM(H10:H49)</f>
        <v>0</v>
      </c>
      <c r="I50" s="46">
        <f>SUM(I10:I49)</f>
        <v>0</v>
      </c>
      <c r="J50" s="141">
        <v>2373347</v>
      </c>
      <c r="K50" s="46">
        <f>SUM(K10:K49)</f>
        <v>0</v>
      </c>
      <c r="L50" s="45" t="s">
        <v>56</v>
      </c>
    </row>
    <row r="51" spans="1:12" ht="16.5" customHeight="1">
      <c r="A51" s="42"/>
      <c r="B51" s="42"/>
      <c r="C51" s="42"/>
      <c r="D51" s="42"/>
      <c r="E51" s="44"/>
      <c r="F51" s="42"/>
      <c r="G51" s="42"/>
      <c r="H51" s="42"/>
      <c r="I51" s="42"/>
      <c r="J51" s="42"/>
      <c r="K51" s="42"/>
      <c r="L51" s="42"/>
    </row>
    <row r="52" spans="1:12" ht="12.75">
      <c r="A52" s="42" t="s">
        <v>170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 t="s">
        <v>55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 t="s">
        <v>169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 t="s">
        <v>53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3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9" ht="12.75">
      <c r="A63" s="42"/>
      <c r="B63" s="42"/>
      <c r="C63" s="42"/>
      <c r="D63" s="42"/>
      <c r="E63" s="42"/>
      <c r="F63" s="42"/>
      <c r="G63" s="42"/>
      <c r="H63" s="42"/>
      <c r="I63" s="42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50:D50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LXV.65.2022
z dnia 19 lipca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selection activeCell="U9" sqref="U9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150"/>
      <c r="B1" s="150"/>
      <c r="C1" s="150"/>
      <c r="D1" s="150"/>
      <c r="E1" s="150"/>
      <c r="F1" s="150"/>
      <c r="G1" s="277" t="s">
        <v>458</v>
      </c>
      <c r="H1" s="277"/>
      <c r="I1" s="277"/>
    </row>
    <row r="2" spans="1:9" ht="12.75">
      <c r="A2" s="278" t="s">
        <v>368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/>
      <c r="B3" s="278"/>
      <c r="C3" s="278"/>
      <c r="D3" s="278"/>
      <c r="E3" s="278"/>
      <c r="F3" s="278"/>
      <c r="G3" s="278"/>
      <c r="H3" s="278"/>
      <c r="I3" s="278"/>
    </row>
    <row r="4" spans="1:9" ht="12.75">
      <c r="A4" s="278"/>
      <c r="B4" s="278"/>
      <c r="C4" s="278"/>
      <c r="D4" s="278"/>
      <c r="E4" s="278"/>
      <c r="F4" s="278"/>
      <c r="G4" s="278"/>
      <c r="H4" s="278"/>
      <c r="I4" s="278"/>
    </row>
    <row r="5" spans="1:9" ht="12.75">
      <c r="A5" s="130"/>
      <c r="B5" s="130"/>
      <c r="C5" s="130"/>
      <c r="D5" s="130"/>
      <c r="E5" s="130"/>
      <c r="F5" s="130"/>
      <c r="G5" s="130"/>
      <c r="H5" s="130"/>
      <c r="I5" s="130"/>
    </row>
    <row r="6" spans="1:9" ht="22.5" customHeight="1">
      <c r="A6" s="268" t="s">
        <v>367</v>
      </c>
      <c r="B6" s="268" t="s">
        <v>366</v>
      </c>
      <c r="C6" s="268" t="s">
        <v>365</v>
      </c>
      <c r="D6" s="268" t="s">
        <v>88</v>
      </c>
      <c r="E6" s="268" t="s">
        <v>1</v>
      </c>
      <c r="F6" s="268" t="s">
        <v>2</v>
      </c>
      <c r="G6" s="268" t="s">
        <v>364</v>
      </c>
      <c r="H6" s="268"/>
      <c r="I6" s="268" t="s">
        <v>363</v>
      </c>
    </row>
    <row r="7" spans="1:9" ht="52.5" customHeight="1">
      <c r="A7" s="268"/>
      <c r="B7" s="268"/>
      <c r="C7" s="268"/>
      <c r="D7" s="268"/>
      <c r="E7" s="268"/>
      <c r="F7" s="268"/>
      <c r="G7" s="151" t="s">
        <v>362</v>
      </c>
      <c r="H7" s="151" t="s">
        <v>361</v>
      </c>
      <c r="I7" s="268"/>
    </row>
    <row r="8" spans="1:9" ht="12.75">
      <c r="A8" s="152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</row>
    <row r="9" spans="1:9" ht="44.25" customHeight="1">
      <c r="A9" s="276" t="s">
        <v>82</v>
      </c>
      <c r="B9" s="153" t="s">
        <v>355</v>
      </c>
      <c r="C9" s="265" t="s">
        <v>360</v>
      </c>
      <c r="D9" s="265" t="s">
        <v>57</v>
      </c>
      <c r="E9" s="259" t="s">
        <v>359</v>
      </c>
      <c r="F9" s="259" t="s">
        <v>358</v>
      </c>
      <c r="G9" s="154" t="s">
        <v>349</v>
      </c>
      <c r="H9" s="155">
        <f>H10+H14</f>
        <v>3002600</v>
      </c>
      <c r="I9" s="155">
        <f>I10+I14</f>
        <v>1380952</v>
      </c>
    </row>
    <row r="10" spans="1:9" ht="27" customHeight="1">
      <c r="A10" s="260"/>
      <c r="B10" s="153" t="s">
        <v>357</v>
      </c>
      <c r="C10" s="266"/>
      <c r="D10" s="266"/>
      <c r="E10" s="260"/>
      <c r="F10" s="260"/>
      <c r="G10" s="154" t="s">
        <v>345</v>
      </c>
      <c r="H10" s="155">
        <f>H11+H12+H13</f>
        <v>18000</v>
      </c>
      <c r="I10" s="155">
        <f>I11+I12+I13</f>
        <v>18000</v>
      </c>
    </row>
    <row r="11" spans="1:9" ht="15" customHeight="1">
      <c r="A11" s="260"/>
      <c r="B11" s="262" t="s">
        <v>356</v>
      </c>
      <c r="C11" s="266"/>
      <c r="D11" s="266"/>
      <c r="E11" s="260"/>
      <c r="F11" s="260"/>
      <c r="G11" s="156" t="s">
        <v>343</v>
      </c>
      <c r="H11" s="157">
        <v>2700</v>
      </c>
      <c r="I11" s="157">
        <v>2700</v>
      </c>
    </row>
    <row r="12" spans="1:9" ht="24.75" customHeight="1">
      <c r="A12" s="260"/>
      <c r="B12" s="263"/>
      <c r="C12" s="266"/>
      <c r="D12" s="266"/>
      <c r="E12" s="260"/>
      <c r="F12" s="260"/>
      <c r="G12" s="158" t="s">
        <v>342</v>
      </c>
      <c r="H12" s="157">
        <v>0</v>
      </c>
      <c r="I12" s="157">
        <v>0</v>
      </c>
    </row>
    <row r="13" spans="1:9" ht="36" customHeight="1">
      <c r="A13" s="260"/>
      <c r="B13" s="263"/>
      <c r="C13" s="266"/>
      <c r="D13" s="266"/>
      <c r="E13" s="260"/>
      <c r="F13" s="260"/>
      <c r="G13" s="158" t="s">
        <v>341</v>
      </c>
      <c r="H13" s="157">
        <v>15300</v>
      </c>
      <c r="I13" s="157">
        <v>15300</v>
      </c>
    </row>
    <row r="14" spans="1:9" ht="14.25" customHeight="1">
      <c r="A14" s="260"/>
      <c r="B14" s="263"/>
      <c r="C14" s="266"/>
      <c r="D14" s="266"/>
      <c r="E14" s="260"/>
      <c r="F14" s="260"/>
      <c r="G14" s="154" t="s">
        <v>344</v>
      </c>
      <c r="H14" s="155">
        <f>H15+H16+H17+H18</f>
        <v>2984600</v>
      </c>
      <c r="I14" s="155">
        <f>I15+I16+I17+I18</f>
        <v>1362952</v>
      </c>
    </row>
    <row r="15" spans="1:9" ht="16.5" customHeight="1">
      <c r="A15" s="260"/>
      <c r="B15" s="263"/>
      <c r="C15" s="266"/>
      <c r="D15" s="266"/>
      <c r="E15" s="260"/>
      <c r="F15" s="260"/>
      <c r="G15" s="156" t="s">
        <v>343</v>
      </c>
      <c r="H15" s="157">
        <v>447690</v>
      </c>
      <c r="I15" s="157">
        <v>204443</v>
      </c>
    </row>
    <row r="16" spans="1:9" ht="24.75" customHeight="1">
      <c r="A16" s="260"/>
      <c r="B16" s="263"/>
      <c r="C16" s="266"/>
      <c r="D16" s="266"/>
      <c r="E16" s="260"/>
      <c r="F16" s="260"/>
      <c r="G16" s="158" t="s">
        <v>342</v>
      </c>
      <c r="H16" s="157">
        <v>0</v>
      </c>
      <c r="I16" s="157">
        <v>0</v>
      </c>
    </row>
    <row r="17" spans="1:9" ht="36" customHeight="1">
      <c r="A17" s="260"/>
      <c r="B17" s="263"/>
      <c r="C17" s="266"/>
      <c r="D17" s="266"/>
      <c r="E17" s="260"/>
      <c r="F17" s="260"/>
      <c r="G17" s="158" t="s">
        <v>341</v>
      </c>
      <c r="H17" s="157">
        <v>2536910</v>
      </c>
      <c r="I17" s="157">
        <v>1158509</v>
      </c>
    </row>
    <row r="18" spans="1:9" ht="48.75" customHeight="1">
      <c r="A18" s="261"/>
      <c r="B18" s="264"/>
      <c r="C18" s="267"/>
      <c r="D18" s="267"/>
      <c r="E18" s="261"/>
      <c r="F18" s="261"/>
      <c r="G18" s="153" t="s">
        <v>340</v>
      </c>
      <c r="H18" s="157">
        <v>0</v>
      </c>
      <c r="I18" s="157">
        <v>0</v>
      </c>
    </row>
    <row r="19" spans="1:9" ht="14.25" customHeight="1">
      <c r="A19" s="245" t="s">
        <v>81</v>
      </c>
      <c r="B19" s="248" t="s">
        <v>355</v>
      </c>
      <c r="C19" s="159" t="s">
        <v>354</v>
      </c>
      <c r="D19" s="248" t="s">
        <v>57</v>
      </c>
      <c r="E19" s="160">
        <v>801</v>
      </c>
      <c r="F19" s="160">
        <v>80102</v>
      </c>
      <c r="G19" s="161" t="s">
        <v>349</v>
      </c>
      <c r="H19" s="162">
        <f>SUM(H20+H24)</f>
        <v>383810</v>
      </c>
      <c r="I19" s="162">
        <f>SUM(I20+I24)</f>
        <v>146487</v>
      </c>
    </row>
    <row r="20" spans="1:9" ht="12.75" customHeight="1">
      <c r="A20" s="246"/>
      <c r="B20" s="249"/>
      <c r="C20" s="163"/>
      <c r="D20" s="251"/>
      <c r="E20" s="164"/>
      <c r="F20" s="164"/>
      <c r="G20" s="161" t="s">
        <v>345</v>
      </c>
      <c r="H20" s="162">
        <f>SUM(H21:H23)</f>
        <v>383810</v>
      </c>
      <c r="I20" s="162">
        <f>SUM(I21:I23)</f>
        <v>146487</v>
      </c>
    </row>
    <row r="21" spans="1:9" ht="14.25" customHeight="1">
      <c r="A21" s="246"/>
      <c r="B21" s="249"/>
      <c r="C21" s="163"/>
      <c r="D21" s="251"/>
      <c r="E21" s="164"/>
      <c r="F21" s="164"/>
      <c r="G21" s="165" t="s">
        <v>343</v>
      </c>
      <c r="H21" s="166">
        <v>0</v>
      </c>
      <c r="I21" s="166">
        <v>0</v>
      </c>
    </row>
    <row r="22" spans="1:9" ht="23.25" customHeight="1">
      <c r="A22" s="246"/>
      <c r="B22" s="250"/>
      <c r="C22" s="163"/>
      <c r="D22" s="251"/>
      <c r="E22" s="164"/>
      <c r="F22" s="164"/>
      <c r="G22" s="167" t="s">
        <v>342</v>
      </c>
      <c r="H22" s="166">
        <v>20443.28</v>
      </c>
      <c r="I22" s="166">
        <v>7802.28</v>
      </c>
    </row>
    <row r="23" spans="1:9" ht="36" customHeight="1">
      <c r="A23" s="246"/>
      <c r="B23" s="159" t="s">
        <v>353</v>
      </c>
      <c r="C23" s="163"/>
      <c r="D23" s="251"/>
      <c r="E23" s="164"/>
      <c r="F23" s="164"/>
      <c r="G23" s="167" t="s">
        <v>341</v>
      </c>
      <c r="H23" s="166">
        <v>363366.72</v>
      </c>
      <c r="I23" s="166">
        <v>138684.72</v>
      </c>
    </row>
    <row r="24" spans="1:9" ht="18.75" customHeight="1">
      <c r="A24" s="246"/>
      <c r="B24" s="251" t="s">
        <v>352</v>
      </c>
      <c r="C24" s="163"/>
      <c r="D24" s="251"/>
      <c r="E24" s="164"/>
      <c r="F24" s="164"/>
      <c r="G24" s="161" t="s">
        <v>344</v>
      </c>
      <c r="H24" s="162">
        <f>SUM(H25:H28)</f>
        <v>0</v>
      </c>
      <c r="I24" s="162">
        <f>SUM(I25:I28)</f>
        <v>0</v>
      </c>
    </row>
    <row r="25" spans="1:9" ht="20.25" customHeight="1">
      <c r="A25" s="246"/>
      <c r="B25" s="251"/>
      <c r="C25" s="163"/>
      <c r="D25" s="251"/>
      <c r="E25" s="164"/>
      <c r="F25" s="164"/>
      <c r="G25" s="165" t="s">
        <v>343</v>
      </c>
      <c r="H25" s="166">
        <v>0</v>
      </c>
      <c r="I25" s="166">
        <v>0</v>
      </c>
    </row>
    <row r="26" spans="1:9" ht="35.25" customHeight="1">
      <c r="A26" s="246"/>
      <c r="B26" s="251"/>
      <c r="C26" s="163"/>
      <c r="D26" s="251"/>
      <c r="E26" s="164"/>
      <c r="F26" s="164"/>
      <c r="G26" s="167" t="s">
        <v>342</v>
      </c>
      <c r="H26" s="166">
        <v>0</v>
      </c>
      <c r="I26" s="166">
        <v>0</v>
      </c>
    </row>
    <row r="27" spans="1:9" ht="39" customHeight="1">
      <c r="A27" s="246"/>
      <c r="B27" s="251" t="s">
        <v>351</v>
      </c>
      <c r="C27" s="163"/>
      <c r="D27" s="251"/>
      <c r="E27" s="164"/>
      <c r="F27" s="164"/>
      <c r="G27" s="167" t="s">
        <v>341</v>
      </c>
      <c r="H27" s="166">
        <v>0</v>
      </c>
      <c r="I27" s="166">
        <v>0</v>
      </c>
    </row>
    <row r="28" spans="1:9" ht="48.75" customHeight="1">
      <c r="A28" s="247"/>
      <c r="B28" s="252"/>
      <c r="C28" s="168"/>
      <c r="D28" s="252"/>
      <c r="E28" s="169"/>
      <c r="F28" s="169"/>
      <c r="G28" s="170" t="s">
        <v>340</v>
      </c>
      <c r="H28" s="166">
        <v>0</v>
      </c>
      <c r="I28" s="166">
        <v>0</v>
      </c>
    </row>
    <row r="29" spans="1:9" ht="17.25" customHeight="1">
      <c r="A29" s="245" t="s">
        <v>80</v>
      </c>
      <c r="B29" s="248" t="s">
        <v>350</v>
      </c>
      <c r="C29" s="160">
        <v>2022</v>
      </c>
      <c r="D29" s="248" t="s">
        <v>57</v>
      </c>
      <c r="E29" s="160">
        <v>853</v>
      </c>
      <c r="F29" s="160">
        <v>85395</v>
      </c>
      <c r="G29" s="161" t="s">
        <v>349</v>
      </c>
      <c r="H29" s="162">
        <f>SUM(H30+H34)</f>
        <v>50000</v>
      </c>
      <c r="I29" s="162">
        <f>SUM(I30+I34)</f>
        <v>50000</v>
      </c>
    </row>
    <row r="30" spans="1:9" ht="18.75" customHeight="1">
      <c r="A30" s="246"/>
      <c r="B30" s="249"/>
      <c r="C30" s="163"/>
      <c r="D30" s="251"/>
      <c r="E30" s="164"/>
      <c r="F30" s="164"/>
      <c r="G30" s="161" t="s">
        <v>345</v>
      </c>
      <c r="H30" s="162">
        <f>SUM(H31:H33)</f>
        <v>0</v>
      </c>
      <c r="I30" s="162">
        <f>SUM(I31:I33)</f>
        <v>0</v>
      </c>
    </row>
    <row r="31" spans="1:9" ht="18.75" customHeight="1">
      <c r="A31" s="246"/>
      <c r="B31" s="249"/>
      <c r="C31" s="163"/>
      <c r="D31" s="251"/>
      <c r="E31" s="164"/>
      <c r="F31" s="164"/>
      <c r="G31" s="165" t="s">
        <v>343</v>
      </c>
      <c r="H31" s="166">
        <v>0</v>
      </c>
      <c r="I31" s="166">
        <v>0</v>
      </c>
    </row>
    <row r="32" spans="1:9" ht="26.25" customHeight="1">
      <c r="A32" s="246"/>
      <c r="B32" s="250"/>
      <c r="C32" s="163"/>
      <c r="D32" s="251"/>
      <c r="E32" s="164"/>
      <c r="F32" s="164"/>
      <c r="G32" s="167" t="s">
        <v>342</v>
      </c>
      <c r="H32" s="166">
        <v>0</v>
      </c>
      <c r="I32" s="166">
        <v>0</v>
      </c>
    </row>
    <row r="33" spans="1:9" ht="48.75" customHeight="1">
      <c r="A33" s="246"/>
      <c r="B33" s="159" t="s">
        <v>348</v>
      </c>
      <c r="C33" s="163"/>
      <c r="D33" s="251"/>
      <c r="E33" s="164"/>
      <c r="F33" s="164"/>
      <c r="G33" s="167" t="s">
        <v>341</v>
      </c>
      <c r="H33" s="166">
        <v>0</v>
      </c>
      <c r="I33" s="166">
        <v>0</v>
      </c>
    </row>
    <row r="34" spans="1:9" ht="15" customHeight="1">
      <c r="A34" s="246"/>
      <c r="B34" s="251" t="s">
        <v>347</v>
      </c>
      <c r="C34" s="163"/>
      <c r="D34" s="251"/>
      <c r="E34" s="164"/>
      <c r="F34" s="164"/>
      <c r="G34" s="161" t="s">
        <v>344</v>
      </c>
      <c r="H34" s="162">
        <f>SUM(H35:H38)</f>
        <v>50000</v>
      </c>
      <c r="I34" s="162">
        <f>SUM(I35:I38)</f>
        <v>50000</v>
      </c>
    </row>
    <row r="35" spans="1:9" ht="13.5" customHeight="1">
      <c r="A35" s="246"/>
      <c r="B35" s="251"/>
      <c r="C35" s="163"/>
      <c r="D35" s="251"/>
      <c r="E35" s="164"/>
      <c r="F35" s="164"/>
      <c r="G35" s="165" t="s">
        <v>343</v>
      </c>
      <c r="H35" s="166">
        <v>50000</v>
      </c>
      <c r="I35" s="166">
        <v>50000</v>
      </c>
    </row>
    <row r="36" spans="1:9" ht="26.25" customHeight="1">
      <c r="A36" s="246"/>
      <c r="B36" s="251"/>
      <c r="C36" s="163"/>
      <c r="D36" s="251"/>
      <c r="E36" s="164"/>
      <c r="F36" s="164"/>
      <c r="G36" s="167" t="s">
        <v>342</v>
      </c>
      <c r="H36" s="166">
        <v>0</v>
      </c>
      <c r="I36" s="166">
        <v>0</v>
      </c>
    </row>
    <row r="37" spans="1:9" ht="36" customHeight="1">
      <c r="A37" s="246"/>
      <c r="B37" s="251" t="s">
        <v>288</v>
      </c>
      <c r="C37" s="163"/>
      <c r="D37" s="251"/>
      <c r="E37" s="164"/>
      <c r="F37" s="164"/>
      <c r="G37" s="167" t="s">
        <v>341</v>
      </c>
      <c r="H37" s="166">
        <v>0</v>
      </c>
      <c r="I37" s="166">
        <v>0</v>
      </c>
    </row>
    <row r="38" spans="1:9" ht="48.75" customHeight="1">
      <c r="A38" s="247"/>
      <c r="B38" s="252"/>
      <c r="C38" s="168"/>
      <c r="D38" s="252"/>
      <c r="E38" s="169"/>
      <c r="F38" s="169"/>
      <c r="G38" s="170" t="s">
        <v>340</v>
      </c>
      <c r="H38" s="166">
        <v>0</v>
      </c>
      <c r="I38" s="166">
        <v>0</v>
      </c>
    </row>
    <row r="39" spans="1:9" ht="19.5" customHeight="1">
      <c r="A39" s="171"/>
      <c r="B39" s="154" t="s">
        <v>346</v>
      </c>
      <c r="C39" s="256"/>
      <c r="D39" s="257"/>
      <c r="E39" s="257"/>
      <c r="F39" s="257"/>
      <c r="G39" s="258"/>
      <c r="H39" s="155">
        <f>H40+H45</f>
        <v>3436410</v>
      </c>
      <c r="I39" s="155">
        <f>I40+I45</f>
        <v>1577439</v>
      </c>
    </row>
    <row r="40" spans="1:9" ht="21.75" customHeight="1">
      <c r="A40" s="172"/>
      <c r="B40" s="154" t="s">
        <v>345</v>
      </c>
      <c r="C40" s="256"/>
      <c r="D40" s="257"/>
      <c r="E40" s="257"/>
      <c r="F40" s="257"/>
      <c r="G40" s="258"/>
      <c r="H40" s="155">
        <f aca="true" t="shared" si="0" ref="H40:I43">H10+H20+H30</f>
        <v>401810</v>
      </c>
      <c r="I40" s="155">
        <f t="shared" si="0"/>
        <v>164487</v>
      </c>
    </row>
    <row r="41" spans="1:9" ht="18" customHeight="1">
      <c r="A41" s="172"/>
      <c r="B41" s="156" t="s">
        <v>343</v>
      </c>
      <c r="C41" s="253"/>
      <c r="D41" s="254"/>
      <c r="E41" s="254"/>
      <c r="F41" s="254"/>
      <c r="G41" s="255"/>
      <c r="H41" s="157">
        <f t="shared" si="0"/>
        <v>2700</v>
      </c>
      <c r="I41" s="157">
        <f t="shared" si="0"/>
        <v>2700</v>
      </c>
    </row>
    <row r="42" spans="1:9" ht="19.5" customHeight="1">
      <c r="A42" s="172"/>
      <c r="B42" s="156" t="s">
        <v>342</v>
      </c>
      <c r="C42" s="253"/>
      <c r="D42" s="254"/>
      <c r="E42" s="254"/>
      <c r="F42" s="254"/>
      <c r="G42" s="255"/>
      <c r="H42" s="157">
        <f t="shared" si="0"/>
        <v>20443.28</v>
      </c>
      <c r="I42" s="157">
        <f t="shared" si="0"/>
        <v>7802.28</v>
      </c>
    </row>
    <row r="43" spans="1:9" ht="32.25" customHeight="1">
      <c r="A43" s="172"/>
      <c r="B43" s="158" t="s">
        <v>341</v>
      </c>
      <c r="C43" s="253"/>
      <c r="D43" s="254"/>
      <c r="E43" s="254"/>
      <c r="F43" s="254"/>
      <c r="G43" s="255"/>
      <c r="H43" s="157">
        <f t="shared" si="0"/>
        <v>378666.72</v>
      </c>
      <c r="I43" s="157">
        <f t="shared" si="0"/>
        <v>153984.72</v>
      </c>
    </row>
    <row r="44" spans="1:9" ht="32.25" customHeight="1">
      <c r="A44" s="172"/>
      <c r="B44" s="153" t="s">
        <v>340</v>
      </c>
      <c r="C44" s="253"/>
      <c r="D44" s="254"/>
      <c r="E44" s="254"/>
      <c r="F44" s="254"/>
      <c r="G44" s="255"/>
      <c r="H44" s="155">
        <v>0</v>
      </c>
      <c r="I44" s="155">
        <v>0</v>
      </c>
    </row>
    <row r="45" spans="1:9" ht="16.5" customHeight="1">
      <c r="A45" s="172"/>
      <c r="B45" s="173" t="s">
        <v>344</v>
      </c>
      <c r="C45" s="256"/>
      <c r="D45" s="257"/>
      <c r="E45" s="257"/>
      <c r="F45" s="257"/>
      <c r="G45" s="258"/>
      <c r="H45" s="155">
        <f aca="true" t="shared" si="1" ref="H45:I48">H14+H24+H34</f>
        <v>3034600</v>
      </c>
      <c r="I45" s="155">
        <f t="shared" si="1"/>
        <v>1412952</v>
      </c>
    </row>
    <row r="46" spans="1:9" ht="18.75" customHeight="1">
      <c r="A46" s="172"/>
      <c r="B46" s="174" t="s">
        <v>343</v>
      </c>
      <c r="C46" s="253"/>
      <c r="D46" s="254"/>
      <c r="E46" s="254"/>
      <c r="F46" s="254"/>
      <c r="G46" s="255"/>
      <c r="H46" s="157">
        <f t="shared" si="1"/>
        <v>497690</v>
      </c>
      <c r="I46" s="157">
        <f t="shared" si="1"/>
        <v>254443</v>
      </c>
    </row>
    <row r="47" spans="1:9" ht="20.25" customHeight="1">
      <c r="A47" s="172"/>
      <c r="B47" s="174" t="s">
        <v>342</v>
      </c>
      <c r="C47" s="253"/>
      <c r="D47" s="271"/>
      <c r="E47" s="271"/>
      <c r="F47" s="271"/>
      <c r="G47" s="272"/>
      <c r="H47" s="157">
        <f t="shared" si="1"/>
        <v>0</v>
      </c>
      <c r="I47" s="157">
        <f t="shared" si="1"/>
        <v>0</v>
      </c>
    </row>
    <row r="48" spans="1:9" ht="32.25" customHeight="1">
      <c r="A48" s="172"/>
      <c r="B48" s="175" t="s">
        <v>341</v>
      </c>
      <c r="C48" s="253"/>
      <c r="D48" s="271"/>
      <c r="E48" s="271"/>
      <c r="F48" s="271"/>
      <c r="G48" s="272"/>
      <c r="H48" s="157">
        <f t="shared" si="1"/>
        <v>2536910</v>
      </c>
      <c r="I48" s="157">
        <f t="shared" si="1"/>
        <v>1158509</v>
      </c>
    </row>
    <row r="49" spans="1:9" ht="33" customHeight="1">
      <c r="A49" s="172"/>
      <c r="B49" s="176" t="s">
        <v>340</v>
      </c>
      <c r="C49" s="274"/>
      <c r="D49" s="275"/>
      <c r="E49" s="275"/>
      <c r="F49" s="275"/>
      <c r="G49" s="275"/>
      <c r="H49" s="157">
        <f>H18+H38</f>
        <v>0</v>
      </c>
      <c r="I49" s="157">
        <f>I18+I38</f>
        <v>0</v>
      </c>
    </row>
    <row r="50" spans="1:9" ht="12.75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ht="12.75" customHeight="1" hidden="1">
      <c r="A51" s="128"/>
      <c r="B51" s="273"/>
      <c r="C51" s="273"/>
      <c r="D51" s="273"/>
      <c r="E51" s="273"/>
      <c r="F51" s="273"/>
      <c r="G51" s="273"/>
      <c r="H51" s="273"/>
      <c r="I51" s="273"/>
    </row>
    <row r="52" spans="1:9" ht="8.25" customHeight="1">
      <c r="A52" s="269"/>
      <c r="B52" s="270"/>
      <c r="C52" s="270"/>
      <c r="D52" s="270"/>
      <c r="E52" s="270"/>
      <c r="F52" s="270"/>
      <c r="G52" s="270"/>
      <c r="H52" s="270"/>
      <c r="I52" s="270"/>
    </row>
    <row r="53" spans="1:9" ht="39" customHeight="1">
      <c r="A53" s="269"/>
      <c r="B53" s="270"/>
      <c r="C53" s="270"/>
      <c r="D53" s="270"/>
      <c r="E53" s="270"/>
      <c r="F53" s="270"/>
      <c r="G53" s="270"/>
      <c r="H53" s="270"/>
      <c r="I53" s="270"/>
    </row>
    <row r="54" spans="1:9" ht="12.75" customHeight="1" hidden="1">
      <c r="A54" s="269"/>
      <c r="B54" s="270"/>
      <c r="C54" s="270"/>
      <c r="D54" s="270"/>
      <c r="E54" s="270"/>
      <c r="F54" s="270"/>
      <c r="G54" s="270"/>
      <c r="H54" s="270"/>
      <c r="I54" s="270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</sheetData>
  <sheetProtection/>
  <mergeCells count="40">
    <mergeCell ref="G6:H6"/>
    <mergeCell ref="D6:D7"/>
    <mergeCell ref="A9:A18"/>
    <mergeCell ref="D19:D28"/>
    <mergeCell ref="G1:I1"/>
    <mergeCell ref="A2:I4"/>
    <mergeCell ref="A6:A7"/>
    <mergeCell ref="B6:B7"/>
    <mergeCell ref="C6:C7"/>
    <mergeCell ref="I6:I7"/>
    <mergeCell ref="E6:E7"/>
    <mergeCell ref="F6:F7"/>
    <mergeCell ref="A52:A54"/>
    <mergeCell ref="B52:I54"/>
    <mergeCell ref="C45:G45"/>
    <mergeCell ref="C46:G46"/>
    <mergeCell ref="C47:G47"/>
    <mergeCell ref="B51:I51"/>
    <mergeCell ref="C48:G48"/>
    <mergeCell ref="C49:G49"/>
    <mergeCell ref="F9:F18"/>
    <mergeCell ref="B11:B18"/>
    <mergeCell ref="C9:C18"/>
    <mergeCell ref="D9:D18"/>
    <mergeCell ref="C41:G41"/>
    <mergeCell ref="C42:G42"/>
    <mergeCell ref="E9:E18"/>
    <mergeCell ref="B29:B32"/>
    <mergeCell ref="D29:D38"/>
    <mergeCell ref="B34:B36"/>
    <mergeCell ref="A19:A28"/>
    <mergeCell ref="B19:B22"/>
    <mergeCell ref="B24:B26"/>
    <mergeCell ref="B27:B28"/>
    <mergeCell ref="C44:G44"/>
    <mergeCell ref="C40:G40"/>
    <mergeCell ref="C39:G39"/>
    <mergeCell ref="C43:G43"/>
    <mergeCell ref="A29:A38"/>
    <mergeCell ref="B37:B3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3" sqref="E13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2"/>
      <c r="B1" s="52"/>
      <c r="C1" s="52"/>
      <c r="D1" s="52"/>
    </row>
    <row r="2" spans="1:4" ht="18">
      <c r="A2" s="280" t="s">
        <v>206</v>
      </c>
      <c r="B2" s="280"/>
      <c r="C2" s="280"/>
      <c r="D2" s="280"/>
    </row>
    <row r="3" spans="1:4" ht="12.75">
      <c r="A3" s="41"/>
      <c r="B3" s="53"/>
      <c r="C3" s="53"/>
      <c r="D3" s="53"/>
    </row>
    <row r="4" spans="1:8" ht="12.75">
      <c r="A4" s="53"/>
      <c r="B4" s="53"/>
      <c r="C4" s="53"/>
      <c r="D4" s="40" t="s">
        <v>0</v>
      </c>
      <c r="H4" s="39"/>
    </row>
    <row r="5" spans="1:4" ht="12.75">
      <c r="A5" s="281" t="s">
        <v>91</v>
      </c>
      <c r="B5" s="281" t="s">
        <v>165</v>
      </c>
      <c r="C5" s="282" t="s">
        <v>164</v>
      </c>
      <c r="D5" s="283" t="s">
        <v>205</v>
      </c>
    </row>
    <row r="6" spans="1:4" ht="12.75">
      <c r="A6" s="281"/>
      <c r="B6" s="281"/>
      <c r="C6" s="281"/>
      <c r="D6" s="283"/>
    </row>
    <row r="7" spans="1:4" ht="12.75">
      <c r="A7" s="281"/>
      <c r="B7" s="281"/>
      <c r="C7" s="281"/>
      <c r="D7" s="283"/>
    </row>
    <row r="8" spans="1:4" ht="12.75">
      <c r="A8" s="33">
        <v>1</v>
      </c>
      <c r="B8" s="33">
        <v>2</v>
      </c>
      <c r="C8" s="33">
        <v>3</v>
      </c>
      <c r="D8" s="33">
        <v>4</v>
      </c>
    </row>
    <row r="9" spans="1:4" ht="12.75">
      <c r="A9" s="284" t="s">
        <v>163</v>
      </c>
      <c r="B9" s="284"/>
      <c r="C9" s="24"/>
      <c r="D9" s="142">
        <f>SUM(D10:D28)</f>
        <v>17319797</v>
      </c>
    </row>
    <row r="10" spans="1:4" ht="12.75">
      <c r="A10" s="34" t="s">
        <v>82</v>
      </c>
      <c r="B10" s="38" t="s">
        <v>204</v>
      </c>
      <c r="C10" s="33" t="s">
        <v>162</v>
      </c>
      <c r="D10" s="23">
        <v>0</v>
      </c>
    </row>
    <row r="11" spans="1:4" ht="22.5">
      <c r="A11" s="36" t="s">
        <v>139</v>
      </c>
      <c r="B11" s="25" t="s">
        <v>156</v>
      </c>
      <c r="C11" s="37" t="s">
        <v>162</v>
      </c>
      <c r="D11" s="23">
        <v>0</v>
      </c>
    </row>
    <row r="12" spans="1:4" ht="12.75">
      <c r="A12" s="34" t="s">
        <v>81</v>
      </c>
      <c r="B12" s="25" t="s">
        <v>203</v>
      </c>
      <c r="C12" s="33" t="s">
        <v>162</v>
      </c>
      <c r="D12" s="23">
        <v>0</v>
      </c>
    </row>
    <row r="13" spans="1:4" ht="22.5">
      <c r="A13" s="34" t="s">
        <v>80</v>
      </c>
      <c r="B13" s="25" t="s">
        <v>161</v>
      </c>
      <c r="C13" s="33" t="s">
        <v>160</v>
      </c>
      <c r="D13" s="23">
        <v>0</v>
      </c>
    </row>
    <row r="14" spans="1:4" ht="22.5">
      <c r="A14" s="34" t="s">
        <v>79</v>
      </c>
      <c r="B14" s="25" t="s">
        <v>159</v>
      </c>
      <c r="C14" s="33" t="s">
        <v>158</v>
      </c>
      <c r="D14" s="23">
        <v>0</v>
      </c>
    </row>
    <row r="15" spans="1:4" ht="12.75">
      <c r="A15" s="34" t="s">
        <v>78</v>
      </c>
      <c r="B15" s="25" t="s">
        <v>157</v>
      </c>
      <c r="C15" s="33" t="s">
        <v>155</v>
      </c>
      <c r="D15" s="23">
        <v>0</v>
      </c>
    </row>
    <row r="16" spans="1:4" ht="22.5">
      <c r="A16" s="34" t="s">
        <v>130</v>
      </c>
      <c r="B16" s="25" t="s">
        <v>156</v>
      </c>
      <c r="C16" s="33" t="s">
        <v>155</v>
      </c>
      <c r="D16" s="23">
        <v>0</v>
      </c>
    </row>
    <row r="17" spans="1:4" ht="22.5">
      <c r="A17" s="34" t="s">
        <v>77</v>
      </c>
      <c r="B17" s="25" t="s">
        <v>202</v>
      </c>
      <c r="C17" s="33" t="s">
        <v>153</v>
      </c>
      <c r="D17" s="23">
        <v>0</v>
      </c>
    </row>
    <row r="18" spans="1:4" ht="22.5">
      <c r="A18" s="34" t="s">
        <v>127</v>
      </c>
      <c r="B18" s="25" t="s">
        <v>154</v>
      </c>
      <c r="C18" s="33" t="s">
        <v>153</v>
      </c>
      <c r="D18" s="23">
        <v>0</v>
      </c>
    </row>
    <row r="19" spans="1:4" ht="22.5">
      <c r="A19" s="34" t="s">
        <v>76</v>
      </c>
      <c r="B19" s="25" t="s">
        <v>201</v>
      </c>
      <c r="C19" s="33" t="s">
        <v>153</v>
      </c>
      <c r="D19" s="23">
        <v>0</v>
      </c>
    </row>
    <row r="20" spans="1:4" ht="22.5">
      <c r="A20" s="36" t="s">
        <v>75</v>
      </c>
      <c r="B20" s="25" t="s">
        <v>200</v>
      </c>
      <c r="C20" s="35" t="s">
        <v>152</v>
      </c>
      <c r="D20" s="23">
        <v>0</v>
      </c>
    </row>
    <row r="21" spans="1:4" ht="22.5">
      <c r="A21" s="34" t="s">
        <v>74</v>
      </c>
      <c r="B21" s="25" t="s">
        <v>199</v>
      </c>
      <c r="C21" s="33" t="s">
        <v>151</v>
      </c>
      <c r="D21" s="23">
        <v>14888301</v>
      </c>
    </row>
    <row r="22" spans="1:4" ht="12.75">
      <c r="A22" s="34" t="s">
        <v>73</v>
      </c>
      <c r="B22" s="25" t="s">
        <v>198</v>
      </c>
      <c r="C22" s="33" t="s">
        <v>150</v>
      </c>
      <c r="D22" s="23">
        <v>0</v>
      </c>
    </row>
    <row r="23" spans="1:4" ht="12.75">
      <c r="A23" s="34" t="s">
        <v>72</v>
      </c>
      <c r="B23" s="27" t="s">
        <v>149</v>
      </c>
      <c r="C23" s="33" t="s">
        <v>148</v>
      </c>
      <c r="D23" s="23">
        <v>0</v>
      </c>
    </row>
    <row r="24" spans="1:4" ht="45">
      <c r="A24" s="34" t="s">
        <v>71</v>
      </c>
      <c r="B24" s="25" t="s">
        <v>197</v>
      </c>
      <c r="C24" s="29" t="s">
        <v>147</v>
      </c>
      <c r="D24" s="23">
        <v>2431496</v>
      </c>
    </row>
    <row r="25" spans="1:4" ht="33.75">
      <c r="A25" s="34" t="s">
        <v>70</v>
      </c>
      <c r="B25" s="25" t="s">
        <v>196</v>
      </c>
      <c r="C25" s="29" t="s">
        <v>146</v>
      </c>
      <c r="D25" s="23">
        <v>0</v>
      </c>
    </row>
    <row r="26" spans="1:4" ht="12.75">
      <c r="A26" s="34" t="s">
        <v>69</v>
      </c>
      <c r="B26" s="31" t="s">
        <v>145</v>
      </c>
      <c r="C26" s="33" t="s">
        <v>118</v>
      </c>
      <c r="D26" s="23">
        <v>0</v>
      </c>
    </row>
    <row r="27" spans="1:4" ht="12.75">
      <c r="A27" s="34" t="s">
        <v>68</v>
      </c>
      <c r="B27" s="31" t="s">
        <v>144</v>
      </c>
      <c r="C27" s="33" t="s">
        <v>143</v>
      </c>
      <c r="D27" s="23">
        <v>0</v>
      </c>
    </row>
    <row r="28" spans="1:4" ht="12.75">
      <c r="A28" s="34" t="s">
        <v>67</v>
      </c>
      <c r="B28" s="25" t="s">
        <v>142</v>
      </c>
      <c r="C28" s="33" t="s">
        <v>116</v>
      </c>
      <c r="D28" s="23">
        <v>0</v>
      </c>
    </row>
    <row r="29" spans="1:4" ht="12.75">
      <c r="A29" s="279" t="s">
        <v>141</v>
      </c>
      <c r="B29" s="279"/>
      <c r="C29" s="24"/>
      <c r="D29" s="32">
        <f>SUM(D30:D36)</f>
        <v>0</v>
      </c>
    </row>
    <row r="30" spans="1:4" ht="12.75">
      <c r="A30" s="28" t="s">
        <v>82</v>
      </c>
      <c r="B30" s="31" t="s">
        <v>140</v>
      </c>
      <c r="C30" s="24" t="s">
        <v>137</v>
      </c>
      <c r="D30" s="23">
        <v>0</v>
      </c>
    </row>
    <row r="31" spans="1:4" ht="22.5">
      <c r="A31" s="28" t="s">
        <v>139</v>
      </c>
      <c r="B31" s="30" t="s">
        <v>129</v>
      </c>
      <c r="C31" s="24" t="s">
        <v>137</v>
      </c>
      <c r="D31" s="23">
        <v>0</v>
      </c>
    </row>
    <row r="32" spans="1:4" ht="12.75">
      <c r="A32" s="28" t="s">
        <v>81</v>
      </c>
      <c r="B32" s="27" t="s">
        <v>138</v>
      </c>
      <c r="C32" s="24" t="s">
        <v>137</v>
      </c>
      <c r="D32" s="23">
        <v>0</v>
      </c>
    </row>
    <row r="33" spans="1:4" ht="22.5">
      <c r="A33" s="28" t="s">
        <v>136</v>
      </c>
      <c r="B33" s="30" t="s">
        <v>135</v>
      </c>
      <c r="C33" s="24" t="s">
        <v>134</v>
      </c>
      <c r="D33" s="23">
        <v>0</v>
      </c>
    </row>
    <row r="34" spans="1:4" ht="22.5">
      <c r="A34" s="28" t="s">
        <v>79</v>
      </c>
      <c r="B34" s="30" t="s">
        <v>133</v>
      </c>
      <c r="C34" s="24" t="s">
        <v>132</v>
      </c>
      <c r="D34" s="23">
        <v>0</v>
      </c>
    </row>
    <row r="35" spans="1:4" ht="12.75">
      <c r="A35" s="28" t="s">
        <v>78</v>
      </c>
      <c r="B35" s="30" t="s">
        <v>131</v>
      </c>
      <c r="C35" s="24" t="s">
        <v>128</v>
      </c>
      <c r="D35" s="23">
        <v>0</v>
      </c>
    </row>
    <row r="36" spans="1:4" ht="22.5">
      <c r="A36" s="28" t="s">
        <v>130</v>
      </c>
      <c r="B36" s="30" t="s">
        <v>129</v>
      </c>
      <c r="C36" s="24" t="s">
        <v>128</v>
      </c>
      <c r="D36" s="23">
        <v>0</v>
      </c>
    </row>
    <row r="37" spans="1:4" ht="22.5">
      <c r="A37" s="28" t="s">
        <v>77</v>
      </c>
      <c r="B37" s="25" t="s">
        <v>195</v>
      </c>
      <c r="C37" s="24" t="s">
        <v>124</v>
      </c>
      <c r="D37" s="23">
        <v>0</v>
      </c>
    </row>
    <row r="38" spans="1:4" ht="22.5">
      <c r="A38" s="28" t="s">
        <v>127</v>
      </c>
      <c r="B38" s="30" t="s">
        <v>126</v>
      </c>
      <c r="C38" s="24" t="s">
        <v>124</v>
      </c>
      <c r="D38" s="23">
        <v>0</v>
      </c>
    </row>
    <row r="39" spans="1:4" ht="22.5">
      <c r="A39" s="28" t="s">
        <v>76</v>
      </c>
      <c r="B39" s="30" t="s">
        <v>125</v>
      </c>
      <c r="C39" s="24" t="s">
        <v>124</v>
      </c>
      <c r="D39" s="23">
        <v>0</v>
      </c>
    </row>
    <row r="40" spans="1:4" ht="12.75">
      <c r="A40" s="28" t="s">
        <v>75</v>
      </c>
      <c r="B40" s="25" t="s">
        <v>123</v>
      </c>
      <c r="C40" s="29" t="s">
        <v>122</v>
      </c>
      <c r="D40" s="23">
        <v>0</v>
      </c>
    </row>
    <row r="41" spans="1:4" ht="12.75">
      <c r="A41" s="28" t="s">
        <v>74</v>
      </c>
      <c r="B41" s="27" t="s">
        <v>121</v>
      </c>
      <c r="C41" s="24" t="s">
        <v>120</v>
      </c>
      <c r="D41" s="23">
        <v>0</v>
      </c>
    </row>
    <row r="42" spans="1:4" ht="12.75">
      <c r="A42" s="26" t="s">
        <v>73</v>
      </c>
      <c r="B42" s="27" t="s">
        <v>119</v>
      </c>
      <c r="C42" s="24" t="s">
        <v>118</v>
      </c>
      <c r="D42" s="23">
        <v>0</v>
      </c>
    </row>
    <row r="43" spans="1:4" ht="12.75">
      <c r="A43" s="26" t="s">
        <v>72</v>
      </c>
      <c r="B43" s="25" t="s">
        <v>117</v>
      </c>
      <c r="C43" s="24" t="s">
        <v>116</v>
      </c>
      <c r="D43" s="23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LXV.65.2022
z dnia 19 lipca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zoomScale="90" zoomScalePageLayoutView="90" workbookViewId="0" topLeftCell="A1">
      <selection activeCell="S5" sqref="S5"/>
    </sheetView>
  </sheetViews>
  <sheetFormatPr defaultColWidth="9.33203125" defaultRowHeight="12.75"/>
  <cols>
    <col min="1" max="1" width="5.66015625" style="98" customWidth="1"/>
    <col min="2" max="2" width="11" style="98" customWidth="1"/>
    <col min="3" max="3" width="8.66015625" style="98" customWidth="1"/>
    <col min="4" max="4" width="15" style="98" customWidth="1"/>
    <col min="5" max="5" width="16.83203125" style="98" customWidth="1"/>
    <col min="6" max="6" width="14.16015625" style="98" customWidth="1"/>
    <col min="7" max="7" width="14.33203125" style="98" customWidth="1"/>
    <col min="8" max="8" width="14.5" style="98" customWidth="1"/>
    <col min="9" max="9" width="10.66015625" style="98" customWidth="1"/>
    <col min="10" max="10" width="12.66015625" style="98" customWidth="1"/>
    <col min="11" max="11" width="10.83203125" style="97" customWidth="1"/>
    <col min="12" max="12" width="15" style="97" customWidth="1"/>
    <col min="13" max="14" width="12.33203125" style="97" bestFit="1" customWidth="1"/>
    <col min="15" max="15" width="12.16015625" style="97" customWidth="1"/>
    <col min="16" max="16384" width="9.33203125" style="97" customWidth="1"/>
  </cols>
  <sheetData>
    <row r="1" spans="1:17" ht="27" customHeight="1">
      <c r="A1" s="286" t="s">
        <v>339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127"/>
    </row>
    <row r="2" spans="1:7" ht="18.75">
      <c r="A2" s="126"/>
      <c r="B2" s="126"/>
      <c r="C2" s="126"/>
      <c r="D2" s="126"/>
      <c r="E2" s="126"/>
      <c r="F2" s="126"/>
      <c r="G2" s="126"/>
    </row>
    <row r="3" spans="1:16" ht="18.75" customHeight="1">
      <c r="A3" s="102"/>
      <c r="B3" s="102"/>
      <c r="C3" s="102"/>
      <c r="D3" s="102"/>
      <c r="E3" s="102"/>
      <c r="F3" s="102"/>
      <c r="K3" s="98"/>
      <c r="P3" s="125" t="s">
        <v>338</v>
      </c>
    </row>
    <row r="4" spans="1:16" ht="12.75">
      <c r="A4" s="287" t="s">
        <v>1</v>
      </c>
      <c r="B4" s="287" t="s">
        <v>2</v>
      </c>
      <c r="C4" s="287" t="s">
        <v>3</v>
      </c>
      <c r="D4" s="287" t="s">
        <v>337</v>
      </c>
      <c r="E4" s="290" t="s">
        <v>336</v>
      </c>
      <c r="F4" s="293" t="s">
        <v>20</v>
      </c>
      <c r="G4" s="294"/>
      <c r="H4" s="294"/>
      <c r="I4" s="294"/>
      <c r="J4" s="294"/>
      <c r="K4" s="294"/>
      <c r="L4" s="294"/>
      <c r="M4" s="294"/>
      <c r="N4" s="294"/>
      <c r="O4" s="294"/>
      <c r="P4" s="295"/>
    </row>
    <row r="5" spans="1:16" ht="12.75">
      <c r="A5" s="288"/>
      <c r="B5" s="288"/>
      <c r="C5" s="288"/>
      <c r="D5" s="288"/>
      <c r="E5" s="291"/>
      <c r="F5" s="290" t="s">
        <v>26</v>
      </c>
      <c r="G5" s="296" t="s">
        <v>20</v>
      </c>
      <c r="H5" s="296"/>
      <c r="I5" s="296"/>
      <c r="J5" s="296"/>
      <c r="K5" s="296"/>
      <c r="L5" s="290" t="s">
        <v>335</v>
      </c>
      <c r="M5" s="297" t="s">
        <v>20</v>
      </c>
      <c r="N5" s="298"/>
      <c r="O5" s="298"/>
      <c r="P5" s="299"/>
    </row>
    <row r="6" spans="1:16" ht="25.5" customHeight="1">
      <c r="A6" s="288"/>
      <c r="B6" s="288"/>
      <c r="C6" s="288"/>
      <c r="D6" s="288"/>
      <c r="E6" s="291"/>
      <c r="F6" s="291"/>
      <c r="G6" s="293" t="s">
        <v>334</v>
      </c>
      <c r="H6" s="295"/>
      <c r="I6" s="290" t="s">
        <v>333</v>
      </c>
      <c r="J6" s="290" t="s">
        <v>332</v>
      </c>
      <c r="K6" s="290" t="s">
        <v>331</v>
      </c>
      <c r="L6" s="291"/>
      <c r="M6" s="293" t="s">
        <v>22</v>
      </c>
      <c r="N6" s="124" t="s">
        <v>21</v>
      </c>
      <c r="O6" s="296" t="s">
        <v>25</v>
      </c>
      <c r="P6" s="296" t="s">
        <v>330</v>
      </c>
    </row>
    <row r="7" spans="1:16" ht="72">
      <c r="A7" s="289"/>
      <c r="B7" s="289"/>
      <c r="C7" s="289"/>
      <c r="D7" s="289"/>
      <c r="E7" s="292"/>
      <c r="F7" s="292"/>
      <c r="G7" s="123" t="s">
        <v>15</v>
      </c>
      <c r="H7" s="123" t="s">
        <v>329</v>
      </c>
      <c r="I7" s="292"/>
      <c r="J7" s="292"/>
      <c r="K7" s="292"/>
      <c r="L7" s="292"/>
      <c r="M7" s="296"/>
      <c r="N7" s="122" t="s">
        <v>17</v>
      </c>
      <c r="O7" s="296"/>
      <c r="P7" s="296"/>
    </row>
    <row r="8" spans="1:16" ht="10.5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</row>
    <row r="9" spans="1:16" ht="12.75">
      <c r="A9" s="117" t="s">
        <v>328</v>
      </c>
      <c r="B9" s="120"/>
      <c r="C9" s="110"/>
      <c r="D9" s="114">
        <f>SUM(D10:D10)</f>
        <v>5000</v>
      </c>
      <c r="E9" s="114">
        <f>SUM(E10:E10)</f>
        <v>5000</v>
      </c>
      <c r="F9" s="114">
        <f>SUM(F10:F10)</f>
        <v>5000</v>
      </c>
      <c r="G9" s="114">
        <f>SUM(G10:G10)</f>
        <v>0</v>
      </c>
      <c r="H9" s="114">
        <f>SUM(H10:H10)</f>
        <v>5000</v>
      </c>
      <c r="I9" s="114">
        <v>0</v>
      </c>
      <c r="J9" s="114">
        <v>0</v>
      </c>
      <c r="K9" s="114">
        <v>0</v>
      </c>
      <c r="L9" s="114">
        <f>SUM(L10:L10)</f>
        <v>0</v>
      </c>
      <c r="M9" s="114">
        <f>SUM(M10:M10)</f>
        <v>0</v>
      </c>
      <c r="N9" s="114">
        <f>SUM(N10:N10)</f>
        <v>0</v>
      </c>
      <c r="O9" s="114">
        <v>0</v>
      </c>
      <c r="P9" s="114">
        <v>0</v>
      </c>
    </row>
    <row r="10" spans="1:16" ht="12.75">
      <c r="A10" s="119" t="s">
        <v>328</v>
      </c>
      <c r="B10" s="118" t="s">
        <v>327</v>
      </c>
      <c r="C10" s="106">
        <v>2110</v>
      </c>
      <c r="D10" s="105">
        <v>5000</v>
      </c>
      <c r="E10" s="105">
        <f>F10+L10</f>
        <v>5000</v>
      </c>
      <c r="F10" s="105">
        <f>H10</f>
        <v>5000</v>
      </c>
      <c r="G10" s="104">
        <v>0</v>
      </c>
      <c r="H10" s="104">
        <v>5000</v>
      </c>
      <c r="I10" s="104">
        <v>0</v>
      </c>
      <c r="J10" s="104">
        <v>0</v>
      </c>
      <c r="K10" s="104">
        <f>-T10</f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</row>
    <row r="11" spans="1:16" ht="12.75">
      <c r="A11" s="112">
        <v>600</v>
      </c>
      <c r="B11" s="115"/>
      <c r="C11" s="110"/>
      <c r="D11" s="114">
        <f aca="true" t="shared" si="0" ref="D11:N11">SUM(D12:D12)</f>
        <v>1870</v>
      </c>
      <c r="E11" s="114">
        <f t="shared" si="0"/>
        <v>1870</v>
      </c>
      <c r="F11" s="114">
        <f t="shared" si="0"/>
        <v>1870</v>
      </c>
      <c r="G11" s="114">
        <f t="shared" si="0"/>
        <v>1870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>O13+O15</f>
        <v>0</v>
      </c>
      <c r="P11" s="114">
        <f>P13+P15</f>
        <v>0</v>
      </c>
    </row>
    <row r="12" spans="1:16" ht="12.75">
      <c r="A12" s="108">
        <v>600</v>
      </c>
      <c r="B12" s="107">
        <v>60095</v>
      </c>
      <c r="C12" s="106">
        <v>2110</v>
      </c>
      <c r="D12" s="105">
        <v>1870</v>
      </c>
      <c r="E12" s="105">
        <f>SUM(F12)</f>
        <v>1870</v>
      </c>
      <c r="F12" s="105">
        <f>SUM(G12:H12)</f>
        <v>1870</v>
      </c>
      <c r="G12" s="104">
        <v>1870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f>SUM(O12+Q12+R12)</f>
        <v>0</v>
      </c>
      <c r="O12" s="104">
        <v>0</v>
      </c>
      <c r="P12" s="104">
        <v>0</v>
      </c>
    </row>
    <row r="13" spans="1:16" ht="12.75">
      <c r="A13" s="117" t="s">
        <v>237</v>
      </c>
      <c r="B13" s="116"/>
      <c r="C13" s="110"/>
      <c r="D13" s="114">
        <f aca="true" t="shared" si="1" ref="D13:M13">SUM(D14)</f>
        <v>72000</v>
      </c>
      <c r="E13" s="114">
        <f t="shared" si="1"/>
        <v>72000</v>
      </c>
      <c r="F13" s="114">
        <f t="shared" si="1"/>
        <v>72000</v>
      </c>
      <c r="G13" s="114">
        <f t="shared" si="1"/>
        <v>48856</v>
      </c>
      <c r="H13" s="114">
        <f t="shared" si="1"/>
        <v>23144</v>
      </c>
      <c r="I13" s="114">
        <f t="shared" si="1"/>
        <v>0</v>
      </c>
      <c r="J13" s="114">
        <f t="shared" si="1"/>
        <v>0</v>
      </c>
      <c r="K13" s="114">
        <f t="shared" si="1"/>
        <v>0</v>
      </c>
      <c r="L13" s="114">
        <f t="shared" si="1"/>
        <v>0</v>
      </c>
      <c r="M13" s="114">
        <f t="shared" si="1"/>
        <v>0</v>
      </c>
      <c r="N13" s="114">
        <v>0</v>
      </c>
      <c r="O13" s="114">
        <f>SUM(O14)</f>
        <v>0</v>
      </c>
      <c r="P13" s="114">
        <f>SUM(P14)</f>
        <v>0</v>
      </c>
    </row>
    <row r="14" spans="1:18" ht="12.75">
      <c r="A14" s="108">
        <v>700</v>
      </c>
      <c r="B14" s="107">
        <v>70005</v>
      </c>
      <c r="C14" s="106">
        <v>2110</v>
      </c>
      <c r="D14" s="105">
        <v>72000</v>
      </c>
      <c r="E14" s="105">
        <f>SUM(F14)</f>
        <v>72000</v>
      </c>
      <c r="F14" s="105">
        <f>SUM(G14:H14)</f>
        <v>72000</v>
      </c>
      <c r="G14" s="104">
        <v>48856</v>
      </c>
      <c r="H14" s="104">
        <v>23144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f>SUM(O14+Q14+R14)</f>
        <v>0</v>
      </c>
      <c r="O14" s="104">
        <v>0</v>
      </c>
      <c r="P14" s="104">
        <v>0</v>
      </c>
      <c r="Q14" s="113"/>
      <c r="R14" s="113"/>
    </row>
    <row r="15" spans="1:16" ht="12.75">
      <c r="A15" s="112">
        <v>710</v>
      </c>
      <c r="B15" s="115"/>
      <c r="C15" s="110"/>
      <c r="D15" s="114">
        <f aca="true" t="shared" si="2" ref="D15:P15">SUM(D16:D17)</f>
        <v>685670</v>
      </c>
      <c r="E15" s="114">
        <f t="shared" si="2"/>
        <v>685670</v>
      </c>
      <c r="F15" s="114">
        <f t="shared" si="2"/>
        <v>685670</v>
      </c>
      <c r="G15" s="114">
        <f t="shared" si="2"/>
        <v>457488</v>
      </c>
      <c r="H15" s="114">
        <f t="shared" si="2"/>
        <v>228182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114">
        <f t="shared" si="2"/>
        <v>0</v>
      </c>
      <c r="P15" s="114">
        <f t="shared" si="2"/>
        <v>0</v>
      </c>
    </row>
    <row r="16" spans="1:18" ht="12.75">
      <c r="A16" s="108">
        <v>710</v>
      </c>
      <c r="B16" s="107">
        <v>71012</v>
      </c>
      <c r="C16" s="106">
        <v>2110</v>
      </c>
      <c r="D16" s="105">
        <v>261000</v>
      </c>
      <c r="E16" s="105">
        <f>SUM(N16+F16)</f>
        <v>261000</v>
      </c>
      <c r="F16" s="105">
        <f>SUM(G16:K16)</f>
        <v>261000</v>
      </c>
      <c r="G16" s="104">
        <v>100000</v>
      </c>
      <c r="H16" s="104">
        <v>161000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f>SUM(O16+Q16+R16)</f>
        <v>0</v>
      </c>
      <c r="O16" s="104">
        <v>0</v>
      </c>
      <c r="P16" s="104">
        <v>0</v>
      </c>
      <c r="Q16" s="113"/>
      <c r="R16" s="113"/>
    </row>
    <row r="17" spans="1:16" ht="12.75">
      <c r="A17" s="108">
        <v>710</v>
      </c>
      <c r="B17" s="107">
        <v>71015</v>
      </c>
      <c r="C17" s="106">
        <v>2110</v>
      </c>
      <c r="D17" s="105">
        <v>424670</v>
      </c>
      <c r="E17" s="105">
        <f>SUM(F17)</f>
        <v>424670</v>
      </c>
      <c r="F17" s="105">
        <f>SUM(G17:H17)</f>
        <v>424670</v>
      </c>
      <c r="G17" s="104">
        <v>357488</v>
      </c>
      <c r="H17" s="104">
        <v>67182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f>SUM(O17+Q17+R17)</f>
        <v>0</v>
      </c>
      <c r="O17" s="104">
        <v>0</v>
      </c>
      <c r="P17" s="104">
        <v>0</v>
      </c>
    </row>
    <row r="18" spans="1:16" ht="12.75">
      <c r="A18" s="112">
        <v>750</v>
      </c>
      <c r="B18" s="115"/>
      <c r="C18" s="110"/>
      <c r="D18" s="114">
        <f aca="true" t="shared" si="3" ref="D18:P18">SUM(D19:D19)</f>
        <v>25200</v>
      </c>
      <c r="E18" s="114">
        <f t="shared" si="3"/>
        <v>25200</v>
      </c>
      <c r="F18" s="114">
        <f t="shared" si="3"/>
        <v>25200</v>
      </c>
      <c r="G18" s="114">
        <f t="shared" si="3"/>
        <v>16422.34</v>
      </c>
      <c r="H18" s="114">
        <f t="shared" si="3"/>
        <v>8777.66</v>
      </c>
      <c r="I18" s="114">
        <f t="shared" si="3"/>
        <v>0</v>
      </c>
      <c r="J18" s="114">
        <f t="shared" si="3"/>
        <v>0</v>
      </c>
      <c r="K18" s="114">
        <f t="shared" si="3"/>
        <v>0</v>
      </c>
      <c r="L18" s="114">
        <f t="shared" si="3"/>
        <v>0</v>
      </c>
      <c r="M18" s="114">
        <f t="shared" si="3"/>
        <v>0</v>
      </c>
      <c r="N18" s="114">
        <f t="shared" si="3"/>
        <v>0</v>
      </c>
      <c r="O18" s="114">
        <f t="shared" si="3"/>
        <v>0</v>
      </c>
      <c r="P18" s="114">
        <f t="shared" si="3"/>
        <v>0</v>
      </c>
    </row>
    <row r="19" spans="1:16" ht="12.75">
      <c r="A19" s="108">
        <v>750</v>
      </c>
      <c r="B19" s="107">
        <v>75045</v>
      </c>
      <c r="C19" s="106">
        <v>2110</v>
      </c>
      <c r="D19" s="105">
        <v>25200</v>
      </c>
      <c r="E19" s="105">
        <f>SUM(F19)</f>
        <v>25200</v>
      </c>
      <c r="F19" s="105">
        <f>SUM(G19:H19)</f>
        <v>25200</v>
      </c>
      <c r="G19" s="104">
        <v>16422.34</v>
      </c>
      <c r="H19" s="104">
        <v>8777.66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f>SUM(O19+Q19+R19)</f>
        <v>0</v>
      </c>
      <c r="O19" s="104">
        <v>0</v>
      </c>
      <c r="P19" s="104">
        <v>0</v>
      </c>
    </row>
    <row r="20" spans="1:16" s="102" customFormat="1" ht="14.25" customHeight="1">
      <c r="A20" s="112">
        <v>754</v>
      </c>
      <c r="B20" s="115"/>
      <c r="C20" s="110"/>
      <c r="D20" s="114">
        <f>SUM(D21:D21)</f>
        <v>5343225</v>
      </c>
      <c r="E20" s="114">
        <f>E21</f>
        <v>5343225</v>
      </c>
      <c r="F20" s="114">
        <f aca="true" t="shared" si="4" ref="F20:K20">SUM(F21)</f>
        <v>5343225</v>
      </c>
      <c r="G20" s="114">
        <f t="shared" si="4"/>
        <v>4835825</v>
      </c>
      <c r="H20" s="114">
        <f t="shared" si="4"/>
        <v>319100</v>
      </c>
      <c r="I20" s="114">
        <f t="shared" si="4"/>
        <v>0</v>
      </c>
      <c r="J20" s="114">
        <f t="shared" si="4"/>
        <v>188300</v>
      </c>
      <c r="K20" s="114">
        <f t="shared" si="4"/>
        <v>0</v>
      </c>
      <c r="L20" s="114">
        <f>SUM(L21:L21)</f>
        <v>0</v>
      </c>
      <c r="M20" s="114">
        <f>SUM(M21:M21)</f>
        <v>0</v>
      </c>
      <c r="N20" s="114">
        <f>SUM(N21)</f>
        <v>0</v>
      </c>
      <c r="O20" s="114">
        <f>SUM(O21)</f>
        <v>0</v>
      </c>
      <c r="P20" s="114">
        <f>SUM(P21)</f>
        <v>0</v>
      </c>
    </row>
    <row r="21" spans="1:16" ht="12.75" customHeight="1">
      <c r="A21" s="108">
        <v>754</v>
      </c>
      <c r="B21" s="107">
        <v>75411</v>
      </c>
      <c r="C21" s="106">
        <v>2110</v>
      </c>
      <c r="D21" s="105">
        <v>5343225</v>
      </c>
      <c r="E21" s="105">
        <f>SUM(F21)</f>
        <v>5343225</v>
      </c>
      <c r="F21" s="105">
        <f>SUM(G21:J21)</f>
        <v>5343225</v>
      </c>
      <c r="G21" s="104">
        <v>4835825</v>
      </c>
      <c r="H21" s="104">
        <v>319100</v>
      </c>
      <c r="I21" s="104">
        <v>0</v>
      </c>
      <c r="J21" s="104">
        <v>188300</v>
      </c>
      <c r="K21" s="104">
        <v>0</v>
      </c>
      <c r="L21" s="104">
        <v>0</v>
      </c>
      <c r="M21" s="104">
        <v>0</v>
      </c>
      <c r="N21" s="104">
        <f>SUM(O21+Q21+R21)</f>
        <v>0</v>
      </c>
      <c r="O21" s="104">
        <v>0</v>
      </c>
      <c r="P21" s="104">
        <v>0</v>
      </c>
    </row>
    <row r="22" spans="1:16" ht="12.75" customHeight="1">
      <c r="A22" s="112">
        <v>755</v>
      </c>
      <c r="B22" s="115"/>
      <c r="C22" s="110"/>
      <c r="D22" s="114">
        <f>SUM(D23:D23)</f>
        <v>132000</v>
      </c>
      <c r="E22" s="114">
        <f>E23</f>
        <v>132000</v>
      </c>
      <c r="F22" s="114">
        <f aca="true" t="shared" si="5" ref="F22:K22">SUM(F23)</f>
        <v>132000</v>
      </c>
      <c r="G22" s="114">
        <f t="shared" si="5"/>
        <v>30030</v>
      </c>
      <c r="H22" s="114">
        <f t="shared" si="5"/>
        <v>37950</v>
      </c>
      <c r="I22" s="114">
        <f t="shared" si="5"/>
        <v>64020</v>
      </c>
      <c r="J22" s="114">
        <f t="shared" si="5"/>
        <v>0</v>
      </c>
      <c r="K22" s="114">
        <f t="shared" si="5"/>
        <v>0</v>
      </c>
      <c r="L22" s="114">
        <f>SUM(L23:L23)</f>
        <v>0</v>
      </c>
      <c r="M22" s="114">
        <f>SUM(M23:M23)</f>
        <v>0</v>
      </c>
      <c r="N22" s="114">
        <f>SUM(N23)</f>
        <v>0</v>
      </c>
      <c r="O22" s="114">
        <f>SUM(O23)</f>
        <v>0</v>
      </c>
      <c r="P22" s="114">
        <f>SUM(P23)</f>
        <v>0</v>
      </c>
    </row>
    <row r="23" spans="1:16" ht="17.25" customHeight="1">
      <c r="A23" s="108">
        <v>755</v>
      </c>
      <c r="B23" s="107">
        <v>75515</v>
      </c>
      <c r="C23" s="106">
        <v>2110</v>
      </c>
      <c r="D23" s="105">
        <v>132000</v>
      </c>
      <c r="E23" s="105">
        <f>SUM(F23)</f>
        <v>132000</v>
      </c>
      <c r="F23" s="105">
        <f>SUM(G23:J23)</f>
        <v>132000</v>
      </c>
      <c r="G23" s="104">
        <v>30030</v>
      </c>
      <c r="H23" s="104">
        <v>37950</v>
      </c>
      <c r="I23" s="104">
        <v>64020</v>
      </c>
      <c r="J23" s="104">
        <v>0</v>
      </c>
      <c r="K23" s="104">
        <v>0</v>
      </c>
      <c r="L23" s="104">
        <v>0</v>
      </c>
      <c r="M23" s="104">
        <v>0</v>
      </c>
      <c r="N23" s="104">
        <f>SUM(O23+Q23+R23)</f>
        <v>0</v>
      </c>
      <c r="O23" s="104">
        <v>0</v>
      </c>
      <c r="P23" s="104">
        <v>0</v>
      </c>
    </row>
    <row r="24" spans="1:16" ht="12.75">
      <c r="A24" s="112">
        <v>851</v>
      </c>
      <c r="B24" s="111"/>
      <c r="C24" s="110"/>
      <c r="D24" s="109">
        <f>D25</f>
        <v>2397521</v>
      </c>
      <c r="E24" s="109">
        <f aca="true" t="shared" si="6" ref="E24:P24">SUM(E25)</f>
        <v>2397521</v>
      </c>
      <c r="F24" s="109">
        <f t="shared" si="6"/>
        <v>2397521</v>
      </c>
      <c r="G24" s="109">
        <f t="shared" si="6"/>
        <v>0</v>
      </c>
      <c r="H24" s="109">
        <f t="shared" si="6"/>
        <v>2397521</v>
      </c>
      <c r="I24" s="109">
        <f t="shared" si="6"/>
        <v>0</v>
      </c>
      <c r="J24" s="109">
        <f t="shared" si="6"/>
        <v>0</v>
      </c>
      <c r="K24" s="109">
        <f t="shared" si="6"/>
        <v>0</v>
      </c>
      <c r="L24" s="109">
        <f t="shared" si="6"/>
        <v>0</v>
      </c>
      <c r="M24" s="109">
        <f t="shared" si="6"/>
        <v>0</v>
      </c>
      <c r="N24" s="109">
        <f t="shared" si="6"/>
        <v>0</v>
      </c>
      <c r="O24" s="109">
        <f t="shared" si="6"/>
        <v>0</v>
      </c>
      <c r="P24" s="109">
        <f t="shared" si="6"/>
        <v>0</v>
      </c>
    </row>
    <row r="25" spans="1:17" ht="12.75">
      <c r="A25" s="108">
        <v>851</v>
      </c>
      <c r="B25" s="107">
        <v>85156</v>
      </c>
      <c r="C25" s="106">
        <v>2110</v>
      </c>
      <c r="D25" s="104">
        <v>2397521</v>
      </c>
      <c r="E25" s="105">
        <f>SUM(H25)</f>
        <v>2397521</v>
      </c>
      <c r="F25" s="105">
        <f>SUM(H25)</f>
        <v>2397521</v>
      </c>
      <c r="G25" s="104">
        <v>0</v>
      </c>
      <c r="H25" s="104">
        <v>2397521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f>SUM(O25+Q25+R25)</f>
        <v>0</v>
      </c>
      <c r="O25" s="104">
        <v>0</v>
      </c>
      <c r="P25" s="104">
        <v>0</v>
      </c>
      <c r="Q25" s="113"/>
    </row>
    <row r="26" spans="1:17" ht="12.75">
      <c r="A26" s="112">
        <v>852</v>
      </c>
      <c r="B26" s="111"/>
      <c r="C26" s="110"/>
      <c r="D26" s="109">
        <f aca="true" t="shared" si="7" ref="D26:P26">SUM(D27:D28)</f>
        <v>1169400</v>
      </c>
      <c r="E26" s="109">
        <f t="shared" si="7"/>
        <v>1169400</v>
      </c>
      <c r="F26" s="109">
        <f t="shared" si="7"/>
        <v>1169400</v>
      </c>
      <c r="G26" s="109">
        <f t="shared" si="7"/>
        <v>664499</v>
      </c>
      <c r="H26" s="109">
        <f t="shared" si="7"/>
        <v>504601</v>
      </c>
      <c r="I26" s="109">
        <f t="shared" si="7"/>
        <v>0</v>
      </c>
      <c r="J26" s="109">
        <f t="shared" si="7"/>
        <v>300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0</v>
      </c>
      <c r="O26" s="109">
        <f t="shared" si="7"/>
        <v>0</v>
      </c>
      <c r="P26" s="109">
        <f t="shared" si="7"/>
        <v>0</v>
      </c>
      <c r="Q26" s="113"/>
    </row>
    <row r="27" spans="1:17" ht="12.75">
      <c r="A27" s="108">
        <v>852</v>
      </c>
      <c r="B27" s="107">
        <v>85203</v>
      </c>
      <c r="C27" s="106">
        <v>2110</v>
      </c>
      <c r="D27" s="104">
        <v>1164000</v>
      </c>
      <c r="E27" s="105">
        <f>SUM(F27)</f>
        <v>1164000</v>
      </c>
      <c r="F27" s="105">
        <f>SUM(G27:J27)</f>
        <v>1164000</v>
      </c>
      <c r="G27" s="104">
        <v>659499</v>
      </c>
      <c r="H27" s="104">
        <v>504201</v>
      </c>
      <c r="I27" s="104">
        <v>0</v>
      </c>
      <c r="J27" s="104">
        <v>300</v>
      </c>
      <c r="K27" s="104">
        <v>0</v>
      </c>
      <c r="L27" s="104">
        <v>0</v>
      </c>
      <c r="M27" s="104">
        <v>0</v>
      </c>
      <c r="N27" s="104">
        <f>SUM(O27+Q27+R27)</f>
        <v>0</v>
      </c>
      <c r="O27" s="104">
        <v>0</v>
      </c>
      <c r="P27" s="104">
        <v>0</v>
      </c>
      <c r="Q27" s="113"/>
    </row>
    <row r="28" spans="1:17" ht="12.75">
      <c r="A28" s="108">
        <v>852</v>
      </c>
      <c r="B28" s="107">
        <v>85205</v>
      </c>
      <c r="C28" s="106">
        <v>2110</v>
      </c>
      <c r="D28" s="104">
        <v>5400</v>
      </c>
      <c r="E28" s="105">
        <f>SUM(F28)</f>
        <v>5400</v>
      </c>
      <c r="F28" s="105">
        <f>SUM(G28:J28)</f>
        <v>5400</v>
      </c>
      <c r="G28" s="104">
        <v>5000</v>
      </c>
      <c r="H28" s="104">
        <v>400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f>SUM(O28+Q28+R28)</f>
        <v>0</v>
      </c>
      <c r="O28" s="104">
        <v>0</v>
      </c>
      <c r="P28" s="104">
        <v>0</v>
      </c>
      <c r="Q28" s="113"/>
    </row>
    <row r="29" spans="1:16" ht="12.75">
      <c r="A29" s="112">
        <v>853</v>
      </c>
      <c r="B29" s="111"/>
      <c r="C29" s="110"/>
      <c r="D29" s="109">
        <f>SUM(D30)</f>
        <v>716988.5</v>
      </c>
      <c r="E29" s="109">
        <f>E30</f>
        <v>716988.5</v>
      </c>
      <c r="F29" s="109">
        <f>F30</f>
        <v>716988.5</v>
      </c>
      <c r="G29" s="109">
        <f>G30</f>
        <v>572400</v>
      </c>
      <c r="H29" s="109">
        <f>H30</f>
        <v>143588.5</v>
      </c>
      <c r="I29" s="109">
        <f aca="true" t="shared" si="8" ref="I29:P29">SUM(I30)</f>
        <v>0</v>
      </c>
      <c r="J29" s="109">
        <f t="shared" si="8"/>
        <v>1000</v>
      </c>
      <c r="K29" s="109">
        <f t="shared" si="8"/>
        <v>0</v>
      </c>
      <c r="L29" s="109">
        <f t="shared" si="8"/>
        <v>0</v>
      </c>
      <c r="M29" s="109">
        <f t="shared" si="8"/>
        <v>0</v>
      </c>
      <c r="N29" s="109">
        <f t="shared" si="8"/>
        <v>0</v>
      </c>
      <c r="O29" s="109">
        <f t="shared" si="8"/>
        <v>0</v>
      </c>
      <c r="P29" s="109">
        <f t="shared" si="8"/>
        <v>0</v>
      </c>
    </row>
    <row r="30" spans="1:16" ht="12.75">
      <c r="A30" s="108">
        <v>853</v>
      </c>
      <c r="B30" s="107">
        <v>85321</v>
      </c>
      <c r="C30" s="106">
        <v>2110</v>
      </c>
      <c r="D30" s="104">
        <v>716988.5</v>
      </c>
      <c r="E30" s="105">
        <f>SUM(H30+G30+E38+J30)</f>
        <v>716988.5</v>
      </c>
      <c r="F30" s="104">
        <f>SUM(G30:K30)</f>
        <v>716988.5</v>
      </c>
      <c r="G30" s="104">
        <v>572400</v>
      </c>
      <c r="H30" s="104">
        <v>143588.5</v>
      </c>
      <c r="I30" s="104">
        <v>0</v>
      </c>
      <c r="J30" s="104">
        <v>1000</v>
      </c>
      <c r="K30" s="104">
        <v>0</v>
      </c>
      <c r="L30" s="104">
        <v>0</v>
      </c>
      <c r="M30" s="104">
        <f>SUM(N30+P30+Q30)</f>
        <v>0</v>
      </c>
      <c r="N30" s="104">
        <v>0</v>
      </c>
      <c r="O30" s="104">
        <v>0</v>
      </c>
      <c r="P30" s="104">
        <v>0</v>
      </c>
    </row>
    <row r="31" spans="1:16" ht="12.75">
      <c r="A31" s="112">
        <v>855</v>
      </c>
      <c r="B31" s="111"/>
      <c r="C31" s="110"/>
      <c r="D31" s="109">
        <f aca="true" t="shared" si="9" ref="D31:P31">SUM(D32:D33)</f>
        <v>220798</v>
      </c>
      <c r="E31" s="109">
        <f t="shared" si="9"/>
        <v>220798</v>
      </c>
      <c r="F31" s="109">
        <f t="shared" si="9"/>
        <v>220798</v>
      </c>
      <c r="G31" s="109">
        <f t="shared" si="9"/>
        <v>2170</v>
      </c>
      <c r="H31" s="109">
        <f t="shared" si="9"/>
        <v>37</v>
      </c>
      <c r="I31" s="109">
        <f t="shared" si="9"/>
        <v>0</v>
      </c>
      <c r="J31" s="109">
        <f t="shared" si="9"/>
        <v>218591</v>
      </c>
      <c r="K31" s="109">
        <f t="shared" si="9"/>
        <v>0</v>
      </c>
      <c r="L31" s="109">
        <f t="shared" si="9"/>
        <v>0</v>
      </c>
      <c r="M31" s="109">
        <f t="shared" si="9"/>
        <v>0</v>
      </c>
      <c r="N31" s="109">
        <f t="shared" si="9"/>
        <v>0</v>
      </c>
      <c r="O31" s="109">
        <f t="shared" si="9"/>
        <v>0</v>
      </c>
      <c r="P31" s="109">
        <f t="shared" si="9"/>
        <v>0</v>
      </c>
    </row>
    <row r="32" spans="1:16" ht="12.75">
      <c r="A32" s="108">
        <v>855</v>
      </c>
      <c r="B32" s="107">
        <v>85508</v>
      </c>
      <c r="C32" s="106">
        <v>2160</v>
      </c>
      <c r="D32" s="104">
        <v>83727</v>
      </c>
      <c r="E32" s="105">
        <f>SUM(H32+G32+J32)</f>
        <v>83727</v>
      </c>
      <c r="F32" s="104">
        <f>SUM(G32:K32)</f>
        <v>83727</v>
      </c>
      <c r="G32" s="104">
        <v>800</v>
      </c>
      <c r="H32" s="104">
        <v>37</v>
      </c>
      <c r="I32" s="104">
        <v>0</v>
      </c>
      <c r="J32" s="104">
        <v>82890</v>
      </c>
      <c r="K32" s="104">
        <v>0</v>
      </c>
      <c r="L32" s="104">
        <v>0</v>
      </c>
      <c r="M32" s="104">
        <f>SUM(N32+P32+Q32)</f>
        <v>0</v>
      </c>
      <c r="N32" s="104">
        <v>0</v>
      </c>
      <c r="O32" s="104">
        <v>0</v>
      </c>
      <c r="P32" s="104">
        <v>0</v>
      </c>
    </row>
    <row r="33" spans="1:16" ht="12.75">
      <c r="A33" s="108">
        <v>855</v>
      </c>
      <c r="B33" s="107">
        <v>85510</v>
      </c>
      <c r="C33" s="106">
        <v>2160</v>
      </c>
      <c r="D33" s="104">
        <v>137071</v>
      </c>
      <c r="E33" s="105">
        <f>SUM(H33+G33+J33)</f>
        <v>137071</v>
      </c>
      <c r="F33" s="104">
        <f>SUM(G33:K33)</f>
        <v>137071</v>
      </c>
      <c r="G33" s="104">
        <v>1370</v>
      </c>
      <c r="H33" s="104">
        <v>0</v>
      </c>
      <c r="I33" s="104">
        <v>0</v>
      </c>
      <c r="J33" s="104">
        <v>135701</v>
      </c>
      <c r="K33" s="104">
        <v>0</v>
      </c>
      <c r="L33" s="104">
        <v>0</v>
      </c>
      <c r="M33" s="104">
        <f>SUM(N33+P33+Q33)</f>
        <v>0</v>
      </c>
      <c r="N33" s="104">
        <v>0</v>
      </c>
      <c r="O33" s="104">
        <v>0</v>
      </c>
      <c r="P33" s="104">
        <v>0</v>
      </c>
    </row>
    <row r="34" spans="1:16" ht="15">
      <c r="A34" s="285" t="s">
        <v>93</v>
      </c>
      <c r="B34" s="285"/>
      <c r="C34" s="285"/>
      <c r="D34" s="103">
        <f aca="true" t="shared" si="10" ref="D34:P34">SUM(D9+D11+D13+D15+D18+D20+D22+D24+D26+D29+D31)</f>
        <v>10769672.5</v>
      </c>
      <c r="E34" s="103">
        <f t="shared" si="10"/>
        <v>10769672.5</v>
      </c>
      <c r="F34" s="103">
        <f t="shared" si="10"/>
        <v>10769672.5</v>
      </c>
      <c r="G34" s="103">
        <f t="shared" si="10"/>
        <v>6629560.34</v>
      </c>
      <c r="H34" s="103">
        <f t="shared" si="10"/>
        <v>3667901.16</v>
      </c>
      <c r="I34" s="103">
        <f t="shared" si="10"/>
        <v>64020</v>
      </c>
      <c r="J34" s="103">
        <f t="shared" si="10"/>
        <v>408191</v>
      </c>
      <c r="K34" s="103">
        <f t="shared" si="10"/>
        <v>0</v>
      </c>
      <c r="L34" s="103">
        <f t="shared" si="10"/>
        <v>0</v>
      </c>
      <c r="M34" s="103">
        <f t="shared" si="10"/>
        <v>0</v>
      </c>
      <c r="N34" s="103">
        <f t="shared" si="10"/>
        <v>0</v>
      </c>
      <c r="O34" s="103">
        <f t="shared" si="10"/>
        <v>0</v>
      </c>
      <c r="P34" s="103">
        <f t="shared" si="10"/>
        <v>0</v>
      </c>
    </row>
    <row r="35" ht="12.75">
      <c r="E35" s="102"/>
    </row>
    <row r="37" spans="7:8" ht="12.75">
      <c r="G37" s="99"/>
      <c r="H37" s="99"/>
    </row>
    <row r="38" spans="1:16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0"/>
      <c r="L38" s="100"/>
      <c r="M38" s="100"/>
      <c r="N38" s="100"/>
      <c r="O38" s="100"/>
      <c r="P38" s="100"/>
    </row>
    <row r="44" spans="1:10" ht="12.75">
      <c r="A44" s="97"/>
      <c r="B44" s="97"/>
      <c r="C44" s="97"/>
      <c r="D44" s="97"/>
      <c r="E44" s="97"/>
      <c r="F44" s="97"/>
      <c r="G44" s="97"/>
      <c r="H44" s="97"/>
      <c r="I44" s="97"/>
      <c r="J44" s="99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Rady Powiatu w Opatowie Nr LXV.65.2022 
z dnia 19 lipca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Layout" workbookViewId="0" topLeftCell="A1">
      <selection activeCell="K11" sqref="K11"/>
    </sheetView>
  </sheetViews>
  <sheetFormatPr defaultColWidth="9.33203125" defaultRowHeight="12.75"/>
  <cols>
    <col min="1" max="1" width="5.5" style="8" customWidth="1"/>
    <col min="2" max="2" width="22" style="8" customWidth="1"/>
    <col min="3" max="3" width="8.66015625" style="8" customWidth="1"/>
    <col min="4" max="4" width="11" style="8" customWidth="1"/>
    <col min="5" max="5" width="16" style="8" customWidth="1"/>
    <col min="6" max="7" width="14.83203125" style="8" customWidth="1"/>
    <col min="8" max="8" width="15.33203125" style="8" customWidth="1"/>
    <col min="9" max="16384" width="9.33203125" style="8" customWidth="1"/>
  </cols>
  <sheetData>
    <row r="1" spans="1:8" ht="35.25" customHeight="1">
      <c r="A1" s="300" t="s">
        <v>326</v>
      </c>
      <c r="B1" s="300"/>
      <c r="C1" s="300"/>
      <c r="D1" s="300"/>
      <c r="E1" s="300"/>
      <c r="F1" s="300"/>
      <c r="G1" s="300"/>
      <c r="H1" s="300"/>
    </row>
    <row r="2" spans="1:8" ht="16.5">
      <c r="A2" s="301"/>
      <c r="B2" s="301"/>
      <c r="C2" s="301"/>
      <c r="D2" s="301"/>
      <c r="E2" s="301"/>
      <c r="F2" s="301"/>
      <c r="G2" s="301"/>
      <c r="H2" s="301"/>
    </row>
    <row r="3" spans="1:8" ht="12.75">
      <c r="A3" s="6"/>
      <c r="B3" s="6"/>
      <c r="C3" s="6"/>
      <c r="D3" s="6"/>
      <c r="E3" s="6"/>
      <c r="F3" s="6"/>
      <c r="G3" s="6"/>
      <c r="H3" s="96" t="s">
        <v>0</v>
      </c>
    </row>
    <row r="4" spans="1:8" s="92" customFormat="1" ht="55.5" customHeight="1">
      <c r="A4" s="95" t="s">
        <v>91</v>
      </c>
      <c r="B4" s="95" t="s">
        <v>325</v>
      </c>
      <c r="C4" s="93" t="s">
        <v>1</v>
      </c>
      <c r="D4" s="94" t="s">
        <v>2</v>
      </c>
      <c r="E4" s="93" t="s">
        <v>324</v>
      </c>
      <c r="F4" s="93" t="s">
        <v>323</v>
      </c>
      <c r="G4" s="93" t="s">
        <v>322</v>
      </c>
      <c r="H4" s="93" t="s">
        <v>321</v>
      </c>
    </row>
    <row r="5" spans="1:8" ht="7.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ht="33.75" customHeight="1">
      <c r="A6" s="90" t="s">
        <v>82</v>
      </c>
      <c r="B6" s="91" t="s">
        <v>219</v>
      </c>
      <c r="C6" s="90">
        <v>801</v>
      </c>
      <c r="D6" s="90">
        <v>80115</v>
      </c>
      <c r="E6" s="88">
        <v>0</v>
      </c>
      <c r="F6" s="89">
        <v>80000</v>
      </c>
      <c r="G6" s="89">
        <v>80000</v>
      </c>
      <c r="H6" s="88">
        <v>0</v>
      </c>
    </row>
    <row r="7" spans="1:8" ht="21.75" customHeight="1">
      <c r="A7" s="90"/>
      <c r="B7" s="91"/>
      <c r="C7" s="90">
        <v>854</v>
      </c>
      <c r="D7" s="90">
        <v>85410</v>
      </c>
      <c r="E7" s="88">
        <v>0</v>
      </c>
      <c r="F7" s="89">
        <v>615360</v>
      </c>
      <c r="G7" s="89">
        <v>615360</v>
      </c>
      <c r="H7" s="88">
        <v>0</v>
      </c>
    </row>
    <row r="8" spans="1:8" ht="21.75" customHeight="1">
      <c r="A8" s="90"/>
      <c r="B8" s="91"/>
      <c r="C8" s="90"/>
      <c r="D8" s="90">
        <v>85417</v>
      </c>
      <c r="E8" s="88">
        <v>0</v>
      </c>
      <c r="F8" s="89">
        <v>10000</v>
      </c>
      <c r="G8" s="89">
        <v>10000</v>
      </c>
      <c r="H8" s="88">
        <v>0</v>
      </c>
    </row>
    <row r="9" spans="1:8" ht="30" customHeight="1">
      <c r="A9" s="90" t="s">
        <v>81</v>
      </c>
      <c r="B9" s="91" t="s">
        <v>320</v>
      </c>
      <c r="C9" s="90">
        <v>801</v>
      </c>
      <c r="D9" s="90">
        <v>80120</v>
      </c>
      <c r="E9" s="88">
        <v>0</v>
      </c>
      <c r="F9" s="89">
        <v>160700</v>
      </c>
      <c r="G9" s="89">
        <v>160700</v>
      </c>
      <c r="H9" s="88">
        <v>0</v>
      </c>
    </row>
    <row r="10" spans="1:8" ht="30" customHeight="1">
      <c r="A10" s="90" t="s">
        <v>80</v>
      </c>
      <c r="B10" s="91" t="s">
        <v>319</v>
      </c>
      <c r="C10" s="90">
        <v>801</v>
      </c>
      <c r="D10" s="90">
        <v>80115</v>
      </c>
      <c r="E10" s="88">
        <v>0</v>
      </c>
      <c r="F10" s="89">
        <v>36400</v>
      </c>
      <c r="G10" s="89">
        <v>36400</v>
      </c>
      <c r="H10" s="88">
        <v>0</v>
      </c>
    </row>
    <row r="11" spans="1:8" ht="31.5" customHeight="1">
      <c r="A11" s="90"/>
      <c r="B11" s="91"/>
      <c r="C11" s="90">
        <v>801</v>
      </c>
      <c r="D11" s="90">
        <v>80148</v>
      </c>
      <c r="E11" s="88">
        <v>0</v>
      </c>
      <c r="F11" s="89">
        <v>147300</v>
      </c>
      <c r="G11" s="89">
        <v>147300</v>
      </c>
      <c r="H11" s="88">
        <v>0</v>
      </c>
    </row>
    <row r="12" spans="1:8" ht="21.75" customHeight="1">
      <c r="A12" s="143"/>
      <c r="B12" s="144"/>
      <c r="C12" s="143">
        <v>854</v>
      </c>
      <c r="D12" s="143">
        <v>85410</v>
      </c>
      <c r="E12" s="145">
        <v>0</v>
      </c>
      <c r="F12" s="146">
        <v>116120</v>
      </c>
      <c r="G12" s="146">
        <v>116120</v>
      </c>
      <c r="H12" s="145">
        <v>0</v>
      </c>
    </row>
    <row r="13" spans="1:8" s="84" customFormat="1" ht="21.75" customHeight="1">
      <c r="A13" s="281" t="s">
        <v>93</v>
      </c>
      <c r="B13" s="281"/>
      <c r="C13" s="87"/>
      <c r="D13" s="87"/>
      <c r="E13" s="85">
        <f>SUM(E6:E11)</f>
        <v>0</v>
      </c>
      <c r="F13" s="86">
        <f>SUM(F6:F12)</f>
        <v>1165880</v>
      </c>
      <c r="G13" s="86">
        <f>SUM(G6:G12)</f>
        <v>1165880</v>
      </c>
      <c r="H13" s="85">
        <f>SUM(H6:H11)</f>
        <v>0</v>
      </c>
    </row>
    <row r="14" ht="4.5" customHeight="1"/>
  </sheetData>
  <sheetProtection/>
  <mergeCells count="3">
    <mergeCell ref="A1:H1"/>
    <mergeCell ref="A2:H2"/>
    <mergeCell ref="A13:B13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8
do uchwały Rady Powiatu w Opatowie nr LXV.65.2022
z dnia 19 lipca 2022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2022-07-12T09:17:28Z</cp:lastPrinted>
  <dcterms:created xsi:type="dcterms:W3CDTF">2014-11-12T06:55:05Z</dcterms:created>
  <dcterms:modified xsi:type="dcterms:W3CDTF">2022-07-28T07:08:13Z</dcterms:modified>
  <cp:category/>
  <cp:version/>
  <cp:contentType/>
  <cp:contentStatus/>
</cp:coreProperties>
</file>