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<sst xmlns="http://schemas.openxmlformats.org/spreadsheetml/2006/main" count="280" uniqueCount="116">
  <si>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</si>
  <si>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</si>
  <si>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</si>
  <si>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</si>
  <si>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</si>
  <si>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</si>
  <si>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</si>
  <si>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</si>
  <si>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</si>
  <si>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</si>
  <si>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</si>
  <si>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</si>
  <si>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</si>
  <si>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</si>
  <si>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</si>
  <si>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</si>
  <si>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</si>
  <si>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</si>
  <si>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</si>
  <si>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</si>
  <si>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</si>
  <si>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</si>
  <si>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</si>
  <si>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</si>
  <si>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</si>
  <si>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</si>
  <si>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</si>
  <si>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</si>
  <si>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</si>
  <si>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</si>
  <si>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</si>
  <si>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</si>
  <si>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</si>
  <si>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</si>
  <si>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</si>
  <si>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</si>
  <si>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</si>
  <si>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</si>
  <si>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</si>
  <si>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</si>
  <si>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</si>
  <si>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</si>
  <si>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</si>
  <si>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</si>
  <si>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</si>
  <si>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</si>
  <si>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</si>
  <si>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</si>
  <si>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01005</t>
  </si>
  <si>
    <t>010</t>
  </si>
  <si>
    <t>Zmiany w planie wydatków budżetowych w 2022 roku</t>
  </si>
  <si>
    <t>852</t>
  </si>
  <si>
    <t>Pomoc społeczna</t>
  </si>
  <si>
    <t>85218</t>
  </si>
  <si>
    <t>Powiatowe centra pomocy rodzinie</t>
  </si>
  <si>
    <t>(* kol 2 do wykorzystania fakultatywnego)</t>
  </si>
  <si>
    <t>1 320 296,00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</si>
  <si>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</si>
  <si>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</si>
  <si>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</si>
  <si>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1 158 509,00</t>
  </si>
  <si>
    <t>9 668 009,00</t>
  </si>
  <si>
    <t>razem:</t>
  </si>
  <si>
    <t>majątkowe</t>
  </si>
  <si>
    <t>161 787,00</t>
  </si>
  <si>
    <t>bieżące</t>
  </si>
  <si>
    <t>Dotacja celowa otrzymana z budżetu państwa na zadania bieżące z zakresu administracji rządowej oraz inne zadania zlecone ustawami realizowane przez powiat</t>
  </si>
  <si>
    <t>2110</t>
  </si>
  <si>
    <t>5 088 375,00</t>
  </si>
  <si>
    <t>Komendy powiatowe Państwowej Straży Pożarnej</t>
  </si>
  <si>
    <t>75411</t>
  </si>
  <si>
    <t>Bezpieczeństwo publiczne i ochrona przeciwpożarowa</t>
  </si>
  <si>
    <t>754</t>
  </si>
  <si>
    <t>60 000,00</t>
  </si>
  <si>
    <t>Prace geodezyjno-urządzeniowe na potrzeby rolnictwa</t>
  </si>
  <si>
    <t>Rolnictwo i łowiectwo</t>
  </si>
  <si>
    <t>Plan po zmianach 
(5+6+7)</t>
  </si>
  <si>
    <t>Zwiększenie</t>
  </si>
  <si>
    <t>Zmniejszenie</t>
  </si>
  <si>
    <t>Plan przed zmianą</t>
  </si>
  <si>
    <t>w złotych</t>
  </si>
  <si>
    <t>Dochody budżetu powiatu na 2022 rok</t>
  </si>
  <si>
    <t>Ogółem</t>
  </si>
  <si>
    <t>700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</si>
  <si>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</si>
  <si>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</si>
  <si>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</si>
  <si>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</si>
  <si>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</si>
  <si>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</si>
  <si>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</si>
  <si>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</si>
  <si>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</si>
  <si>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</si>
  <si>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Dochody i wydatki związane z realizacją zadań z zakresu administracji rządowej i innych zadań zleconych odrębnymi ustawami w  2022 r.</t>
  </si>
  <si>
    <t>-15 000,00</t>
  </si>
  <si>
    <t>45 000,00</t>
  </si>
  <si>
    <t>71 000,00</t>
  </si>
  <si>
    <t>5 159 375,00</t>
  </si>
  <si>
    <t>801</t>
  </si>
  <si>
    <t>Oświata i wychowanie</t>
  </si>
  <si>
    <t>203 398,00</t>
  </si>
  <si>
    <t>1 506,00</t>
  </si>
  <si>
    <t>204 904,00</t>
  </si>
  <si>
    <t>146 487,00</t>
  </si>
  <si>
    <t>80105</t>
  </si>
  <si>
    <t>Przedszkola specjalne</t>
  </si>
  <si>
    <t>2130</t>
  </si>
  <si>
    <t>Dotacja celowa otrzymana z budżetu państwa na realizację bieżących zadań własnych powiatu</t>
  </si>
  <si>
    <t>107 337 587,50</t>
  </si>
  <si>
    <t>72 506,00</t>
  </si>
  <si>
    <t>107 395 093,50</t>
  </si>
  <si>
    <t>117 005 596,50</t>
  </si>
  <si>
    <t>117 063 102,50</t>
  </si>
  <si>
    <t>Załącznik Nr 2                                                                                                                                        do uchwały Zarządu Powiatu w Opatowie Nr 175.40.2022                                                                             z dnia 27 kwietnia 2022 r.</t>
  </si>
  <si>
    <t>Załącznik Nr 1                                                                                                          do uchwały Zarządu Powiatu w Opatowie Nr 175.40.2022                                                     z dnia 27 kwietnia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</si>
</sst>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7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b/>
      <sz val="14"/>
      <name val="Arial CE"/>
      <family val="2"/>
    </font>
    <font>
      <b/>
      <sz val="11"/>
      <color indexed="8"/>
      <name val="Times New Roman"/>
      <family val="1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sz val="10"/>
      <color rgb="FFFF0000"/>
      <name val="Arial CE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0" fillId="27" borderId="1" applyNumberFormat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5" fillId="32" borderId="0" applyNumberFormat="0" applyBorder="0" applyAlignment="0" applyProtection="0"/>
  </cellStyleXfs>
  <cellXfs count="9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12" fillId="33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3" borderId="0" xfId="49" applyNumberFormat="1" applyFont="1" applyFill="1" applyAlignment="1" applyProtection="1">
      <alignment horizontal="center" vertical="center" wrapText="1"/>
      <protection locked="0"/>
    </xf>
    <xf numFmtId="0" fontId="66" fillId="35" borderId="12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164" fontId="4" fillId="0" borderId="0" xfId="50" applyNumberFormat="1" applyAlignment="1">
      <alignment vertical="center"/>
      <protection/>
    </xf>
    <xf numFmtId="0" fontId="68" fillId="0" borderId="0" xfId="50" applyFont="1">
      <alignment/>
      <protection/>
    </xf>
    <xf numFmtId="0" fontId="68" fillId="0" borderId="0" xfId="50" applyFont="1" applyAlignment="1">
      <alignment vertical="center"/>
      <protection/>
    </xf>
    <xf numFmtId="0" fontId="4" fillId="0" borderId="0" xfId="50" applyAlignment="1">
      <alignment horizontal="center" vertical="center"/>
      <protection/>
    </xf>
    <xf numFmtId="170" fontId="14" fillId="0" borderId="13" xfId="50" applyNumberFormat="1" applyFont="1" applyBorder="1" applyAlignment="1">
      <alignment vertical="center"/>
      <protection/>
    </xf>
    <xf numFmtId="170" fontId="5" fillId="36" borderId="13" xfId="50" applyNumberFormat="1" applyFont="1" applyFill="1" applyBorder="1" applyAlignment="1">
      <alignment vertical="center"/>
      <protection/>
    </xf>
    <xf numFmtId="170" fontId="5" fillId="36" borderId="13" xfId="50" applyNumberFormat="1" applyFont="1" applyFill="1" applyBorder="1" applyAlignment="1">
      <alignment vertical="center" wrapText="1"/>
      <protection/>
    </xf>
    <xf numFmtId="0" fontId="5" fillId="36" borderId="13" xfId="50" applyFont="1" applyFill="1" applyBorder="1" applyAlignment="1">
      <alignment horizontal="center" vertical="center"/>
      <protection/>
    </xf>
    <xf numFmtId="0" fontId="5" fillId="36" borderId="13" xfId="50" applyFont="1" applyFill="1" applyBorder="1" applyAlignment="1">
      <alignment horizontal="center" vertical="center" wrapText="1"/>
      <protection/>
    </xf>
    <xf numFmtId="0" fontId="6" fillId="36" borderId="13" xfId="50" applyFont="1" applyFill="1" applyBorder="1" applyAlignment="1">
      <alignment horizontal="center" vertical="center" wrapText="1"/>
      <protection/>
    </xf>
    <xf numFmtId="170" fontId="14" fillId="36" borderId="13" xfId="50" applyNumberFormat="1" applyFont="1" applyFill="1" applyBorder="1" applyAlignment="1">
      <alignment vertical="center"/>
      <protection/>
    </xf>
    <xf numFmtId="0" fontId="14" fillId="36" borderId="13" xfId="50" applyFont="1" applyFill="1" applyBorder="1" applyAlignment="1">
      <alignment horizontal="center" vertical="center"/>
      <protection/>
    </xf>
    <xf numFmtId="0" fontId="14" fillId="36" borderId="13" xfId="50" applyFont="1" applyFill="1" applyBorder="1" applyAlignment="1">
      <alignment horizontal="center" vertical="center" wrapText="1"/>
      <protection/>
    </xf>
    <xf numFmtId="0" fontId="16" fillId="36" borderId="13" xfId="50" applyFont="1" applyFill="1" applyBorder="1" applyAlignment="1">
      <alignment horizontal="center" vertical="center" wrapText="1"/>
      <protection/>
    </xf>
    <xf numFmtId="164" fontId="17" fillId="0" borderId="0" xfId="50" applyNumberFormat="1" applyFont="1">
      <alignment/>
      <protection/>
    </xf>
    <xf numFmtId="170" fontId="14" fillId="36" borderId="13" xfId="50" applyNumberFormat="1" applyFont="1" applyFill="1" applyBorder="1" applyAlignment="1">
      <alignment vertical="center" wrapText="1"/>
      <protection/>
    </xf>
    <xf numFmtId="0" fontId="18" fillId="36" borderId="13" xfId="50" applyFont="1" applyFill="1" applyBorder="1" applyAlignment="1">
      <alignment horizontal="center" vertical="center" wrapText="1"/>
      <protection/>
    </xf>
    <xf numFmtId="0" fontId="19" fillId="0" borderId="0" xfId="50" applyFont="1" applyAlignment="1">
      <alignment horizontal="center" vertical="center"/>
      <protection/>
    </xf>
    <xf numFmtId="0" fontId="19" fillId="0" borderId="0" xfId="50" applyFont="1">
      <alignment/>
      <protection/>
    </xf>
    <xf numFmtId="49" fontId="14" fillId="36" borderId="13" xfId="50" applyNumberFormat="1" applyFont="1" applyFill="1" applyBorder="1" applyAlignment="1">
      <alignment horizontal="center" vertical="center" wrapText="1"/>
      <protection/>
    </xf>
    <xf numFmtId="49" fontId="16" fillId="36" borderId="13" xfId="50" applyNumberFormat="1" applyFont="1" applyFill="1" applyBorder="1" applyAlignment="1">
      <alignment horizontal="center" vertical="center" wrapText="1"/>
      <protection/>
    </xf>
    <xf numFmtId="0" fontId="20" fillId="0" borderId="14" xfId="50" applyFont="1" applyBorder="1" applyAlignment="1">
      <alignment horizontal="center" vertical="center" wrapText="1"/>
      <protection/>
    </xf>
    <xf numFmtId="0" fontId="21" fillId="0" borderId="13" xfId="50" applyFont="1" applyBorder="1" applyAlignment="1">
      <alignment horizontal="center" vertical="center" wrapText="1"/>
      <protection/>
    </xf>
    <xf numFmtId="0" fontId="21" fillId="0" borderId="15" xfId="50" applyFont="1" applyBorder="1" applyAlignment="1">
      <alignment horizontal="center" vertical="center" wrapText="1"/>
      <protection/>
    </xf>
    <xf numFmtId="0" fontId="21" fillId="0" borderId="16" xfId="50" applyFont="1" applyBorder="1" applyAlignment="1">
      <alignment horizontal="center" vertical="center" wrapText="1"/>
      <protection/>
    </xf>
    <xf numFmtId="0" fontId="23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Alignment="1">
      <alignment horizontal="center" vertical="center"/>
      <protection/>
    </xf>
    <xf numFmtId="0" fontId="24" fillId="0" borderId="0" xfId="50" applyFont="1" applyAlignment="1">
      <alignment horizontal="center" vertical="center"/>
      <protection/>
    </xf>
    <xf numFmtId="0" fontId="25" fillId="0" borderId="0" xfId="50" applyFont="1" applyAlignment="1">
      <alignment vertical="center" wrapText="1"/>
      <protection/>
    </xf>
    <xf numFmtId="0" fontId="27" fillId="35" borderId="0" xfId="0" applyFont="1" applyFill="1" applyAlignment="1">
      <alignment horizontal="left" vertical="top" wrapText="1"/>
    </xf>
    <xf numFmtId="39" fontId="67" fillId="35" borderId="12" xfId="0" applyNumberFormat="1" applyFont="1" applyFill="1" applyBorder="1" applyAlignment="1">
      <alignment horizontal="left" vertical="center" wrapText="1"/>
    </xf>
    <xf numFmtId="39" fontId="69" fillId="35" borderId="12" xfId="0" applyNumberFormat="1" applyFont="1" applyFill="1" applyBorder="1" applyAlignment="1">
      <alignment horizontal="left" vertical="center" wrapText="1"/>
    </xf>
    <xf numFmtId="49" fontId="18" fillId="36" borderId="13" xfId="50" applyNumberFormat="1" applyFont="1" applyFill="1" applyBorder="1" applyAlignment="1">
      <alignment horizontal="center" vertical="center" wrapText="1"/>
      <protection/>
    </xf>
    <xf numFmtId="49" fontId="6" fillId="36" borderId="13" xfId="50" applyNumberFormat="1" applyFont="1" applyFill="1" applyBorder="1" applyAlignment="1">
      <alignment horizontal="center" vertical="center" wrapText="1"/>
      <protection/>
    </xf>
    <xf numFmtId="49" fontId="5" fillId="36" borderId="13" xfId="50" applyNumberFormat="1" applyFont="1" applyFill="1" applyBorder="1" applyAlignment="1">
      <alignment horizontal="center" vertical="center" wrapText="1"/>
      <protection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9" applyNumberFormat="1" applyFont="1" applyFill="1" applyBorder="1" applyAlignment="1" applyProtection="1">
      <alignment horizontal="right" wrapText="1"/>
      <protection locked="0"/>
    </xf>
    <xf numFmtId="0" fontId="13" fillId="0" borderId="0" xfId="49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0" fillId="35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left" vertical="center" wrapText="1"/>
    </xf>
    <xf numFmtId="39" fontId="69" fillId="35" borderId="12" xfId="0" applyNumberFormat="1" applyFont="1" applyFill="1" applyBorder="1" applyAlignment="1">
      <alignment horizontal="left" vertical="center" wrapText="1"/>
    </xf>
    <xf numFmtId="39" fontId="67" fillId="35" borderId="12" xfId="0" applyNumberFormat="1" applyFont="1" applyFill="1" applyBorder="1" applyAlignment="1">
      <alignment horizontal="left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1" fillId="0" borderId="18" xfId="50" applyFont="1" applyBorder="1" applyAlignment="1">
      <alignment horizontal="center" vertical="center" wrapText="1"/>
      <protection/>
    </xf>
    <xf numFmtId="0" fontId="21" fillId="0" borderId="14" xfId="50" applyFont="1" applyBorder="1" applyAlignment="1">
      <alignment horizontal="center" vertical="center" wrapText="1"/>
      <protection/>
    </xf>
    <xf numFmtId="0" fontId="21" fillId="0" borderId="15" xfId="50" applyFont="1" applyBorder="1" applyAlignment="1">
      <alignment horizontal="center" vertical="center" wrapText="1"/>
      <protection/>
    </xf>
    <xf numFmtId="0" fontId="22" fillId="0" borderId="19" xfId="50" applyFont="1" applyBorder="1" applyAlignment="1">
      <alignment horizontal="center" vertical="center"/>
      <protection/>
    </xf>
    <xf numFmtId="0" fontId="22" fillId="0" borderId="20" xfId="50" applyFont="1" applyBorder="1" applyAlignment="1">
      <alignment horizontal="center" vertical="center"/>
      <protection/>
    </xf>
    <xf numFmtId="0" fontId="22" fillId="0" borderId="16" xfId="50" applyFont="1" applyBorder="1" applyAlignment="1">
      <alignment horizontal="center" vertical="center"/>
      <protection/>
    </xf>
    <xf numFmtId="0" fontId="21" fillId="0" borderId="19" xfId="50" applyFont="1" applyBorder="1" applyAlignment="1">
      <alignment horizontal="center" vertical="center" wrapText="1"/>
      <protection/>
    </xf>
    <xf numFmtId="0" fontId="21" fillId="0" borderId="16" xfId="50" applyFont="1" applyBorder="1" applyAlignment="1">
      <alignment horizontal="center" vertical="center" wrapText="1"/>
      <protection/>
    </xf>
    <xf numFmtId="0" fontId="21" fillId="0" borderId="13" xfId="50" applyFont="1" applyBorder="1" applyAlignment="1">
      <alignment horizontal="center" vertical="center" wrapText="1"/>
      <protection/>
    </xf>
    <xf numFmtId="0" fontId="15" fillId="0" borderId="13" xfId="50" applyFont="1" applyBorder="1" applyAlignment="1">
      <alignment horizontal="center" vertical="center"/>
      <protection/>
    </xf>
    <xf numFmtId="0" fontId="25" fillId="0" borderId="0" xfId="50" applyFont="1" applyAlignment="1">
      <alignment horizontal="center" vertical="center" wrapText="1"/>
      <protection/>
    </xf>
    <xf numFmtId="0" fontId="14" fillId="0" borderId="18" xfId="50" applyFont="1" applyBorder="1" applyAlignment="1">
      <alignment horizontal="center" vertical="center" wrapText="1"/>
      <protection/>
    </xf>
    <xf numFmtId="0" fontId="14" fillId="0" borderId="14" xfId="50" applyFont="1" applyBorder="1" applyAlignment="1">
      <alignment horizontal="center" vertical="center" wrapText="1"/>
      <protection/>
    </xf>
    <xf numFmtId="0" fontId="14" fillId="0" borderId="15" xfId="50" applyFont="1" applyBorder="1" applyAlignment="1">
      <alignment horizontal="center" vertical="center" wrapText="1"/>
      <protection/>
    </xf>
    <xf numFmtId="0" fontId="21" fillId="0" borderId="20" xfId="50" applyFont="1" applyBorder="1" applyAlignment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41</xdr:row>
      <xdr:rowOff>0</xdr:rowOff>
    </xdr:from>
    <xdr:to>
      <xdr:col>8</xdr:col>
      <xdr:colOff>476250</xdr:colOff>
      <xdr:row>41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34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476250</xdr:colOff>
      <xdr:row>44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7820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GridLines="0" tabSelected="1" zoomScalePageLayoutView="0" workbookViewId="0" topLeftCell="A1">
      <selection activeCell="X9" sqref="X9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59" t="s">
        <v>115</v>
      </c>
      <c r="L1" s="59"/>
      <c r="M1" s="59"/>
      <c r="N1" s="59"/>
      <c r="O1" s="59"/>
      <c r="P1" s="59"/>
      <c r="Q1" s="13"/>
    </row>
    <row r="2" spans="1:17" ht="25.5" customHeight="1">
      <c r="A2" s="60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3"/>
    </row>
    <row r="3" spans="1:17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 t="s">
        <v>80</v>
      </c>
      <c r="O3" s="63"/>
      <c r="P3" s="63"/>
      <c r="Q3" s="13"/>
    </row>
    <row r="4" spans="1:17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"/>
    </row>
    <row r="5" spans="1:17" ht="34.5" customHeight="1">
      <c r="A5" s="12"/>
      <c r="B5" s="11" t="s">
        <v>0</v>
      </c>
      <c r="C5" s="11" t="s">
        <v>1</v>
      </c>
      <c r="D5" s="61" t="s">
        <v>47</v>
      </c>
      <c r="E5" s="61"/>
      <c r="F5" s="61" t="s">
        <v>2</v>
      </c>
      <c r="G5" s="61"/>
      <c r="H5" s="61"/>
      <c r="I5" s="61" t="s">
        <v>79</v>
      </c>
      <c r="J5" s="61"/>
      <c r="K5" s="11" t="s">
        <v>78</v>
      </c>
      <c r="L5" s="11" t="s">
        <v>77</v>
      </c>
      <c r="M5" s="61" t="s">
        <v>76</v>
      </c>
      <c r="N5" s="61"/>
      <c r="O5" s="61"/>
      <c r="P5" s="61"/>
      <c r="Q5" s="61"/>
    </row>
    <row r="6" spans="1:17" ht="11.25" customHeight="1">
      <c r="A6" s="12"/>
      <c r="B6" s="9" t="s">
        <v>26</v>
      </c>
      <c r="C6" s="9" t="s">
        <v>25</v>
      </c>
      <c r="D6" s="62" t="s">
        <v>24</v>
      </c>
      <c r="E6" s="62"/>
      <c r="F6" s="62" t="s">
        <v>23</v>
      </c>
      <c r="G6" s="62"/>
      <c r="H6" s="62"/>
      <c r="I6" s="62" t="s">
        <v>22</v>
      </c>
      <c r="J6" s="62"/>
      <c r="K6" s="9" t="s">
        <v>21</v>
      </c>
      <c r="L6" s="9" t="s">
        <v>20</v>
      </c>
      <c r="M6" s="62" t="s">
        <v>19</v>
      </c>
      <c r="N6" s="62"/>
      <c r="O6" s="62"/>
      <c r="P6" s="62"/>
      <c r="Q6" s="62"/>
    </row>
    <row r="7" spans="1:17" ht="18.75" customHeight="1">
      <c r="A7" s="12"/>
      <c r="B7" s="65" t="s">
        <v>65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21.75" customHeight="1">
      <c r="A8" s="12"/>
      <c r="B8" s="9" t="s">
        <v>49</v>
      </c>
      <c r="C8" s="10"/>
      <c r="D8" s="64"/>
      <c r="E8" s="64"/>
      <c r="F8" s="58" t="s">
        <v>75</v>
      </c>
      <c r="G8" s="58"/>
      <c r="H8" s="58"/>
      <c r="I8" s="57" t="s">
        <v>73</v>
      </c>
      <c r="J8" s="57"/>
      <c r="K8" s="8" t="s">
        <v>95</v>
      </c>
      <c r="L8" s="8" t="s">
        <v>57</v>
      </c>
      <c r="M8" s="57" t="s">
        <v>96</v>
      </c>
      <c r="N8" s="57"/>
      <c r="O8" s="57"/>
      <c r="P8" s="57"/>
      <c r="Q8" s="57"/>
    </row>
    <row r="9" spans="1:17" ht="29.25" customHeight="1">
      <c r="A9" s="12"/>
      <c r="B9" s="11"/>
      <c r="C9" s="10"/>
      <c r="D9" s="64"/>
      <c r="E9" s="64"/>
      <c r="F9" s="58" t="s">
        <v>58</v>
      </c>
      <c r="G9" s="58"/>
      <c r="H9" s="58"/>
      <c r="I9" s="57" t="s">
        <v>57</v>
      </c>
      <c r="J9" s="57"/>
      <c r="K9" s="8" t="s">
        <v>57</v>
      </c>
      <c r="L9" s="8" t="s">
        <v>57</v>
      </c>
      <c r="M9" s="57" t="s">
        <v>57</v>
      </c>
      <c r="N9" s="57"/>
      <c r="O9" s="57"/>
      <c r="P9" s="57"/>
      <c r="Q9" s="57"/>
    </row>
    <row r="10" spans="1:17" ht="21.75" customHeight="1">
      <c r="A10" s="12"/>
      <c r="B10" s="10"/>
      <c r="C10" s="9" t="s">
        <v>48</v>
      </c>
      <c r="D10" s="64"/>
      <c r="E10" s="64"/>
      <c r="F10" s="58" t="s">
        <v>74</v>
      </c>
      <c r="G10" s="58"/>
      <c r="H10" s="58"/>
      <c r="I10" s="57" t="s">
        <v>73</v>
      </c>
      <c r="J10" s="57"/>
      <c r="K10" s="8" t="s">
        <v>95</v>
      </c>
      <c r="L10" s="8" t="s">
        <v>57</v>
      </c>
      <c r="M10" s="57" t="s">
        <v>96</v>
      </c>
      <c r="N10" s="57"/>
      <c r="O10" s="57"/>
      <c r="P10" s="57"/>
      <c r="Q10" s="57"/>
    </row>
    <row r="11" spans="1:17" ht="27" customHeight="1">
      <c r="A11" s="12"/>
      <c r="B11" s="10"/>
      <c r="C11" s="11"/>
      <c r="D11" s="64"/>
      <c r="E11" s="64"/>
      <c r="F11" s="58" t="s">
        <v>58</v>
      </c>
      <c r="G11" s="58"/>
      <c r="H11" s="58"/>
      <c r="I11" s="57" t="s">
        <v>57</v>
      </c>
      <c r="J11" s="57"/>
      <c r="K11" s="8" t="s">
        <v>57</v>
      </c>
      <c r="L11" s="8" t="s">
        <v>57</v>
      </c>
      <c r="M11" s="57" t="s">
        <v>57</v>
      </c>
      <c r="N11" s="57"/>
      <c r="O11" s="57"/>
      <c r="P11" s="57"/>
      <c r="Q11" s="57"/>
    </row>
    <row r="12" spans="1:17" ht="39" customHeight="1">
      <c r="A12" s="12"/>
      <c r="B12" s="10"/>
      <c r="C12" s="10"/>
      <c r="D12" s="62" t="s">
        <v>67</v>
      </c>
      <c r="E12" s="62"/>
      <c r="F12" s="58" t="s">
        <v>66</v>
      </c>
      <c r="G12" s="58"/>
      <c r="H12" s="58"/>
      <c r="I12" s="57" t="s">
        <v>73</v>
      </c>
      <c r="J12" s="57"/>
      <c r="K12" s="8" t="s">
        <v>95</v>
      </c>
      <c r="L12" s="8" t="s">
        <v>57</v>
      </c>
      <c r="M12" s="57" t="s">
        <v>96</v>
      </c>
      <c r="N12" s="57"/>
      <c r="O12" s="57"/>
      <c r="P12" s="57"/>
      <c r="Q12" s="57"/>
    </row>
    <row r="13" spans="1:17" ht="18.75" customHeight="1">
      <c r="A13" s="12"/>
      <c r="B13" s="9" t="s">
        <v>72</v>
      </c>
      <c r="C13" s="10"/>
      <c r="D13" s="64"/>
      <c r="E13" s="64"/>
      <c r="F13" s="58" t="s">
        <v>71</v>
      </c>
      <c r="G13" s="58"/>
      <c r="H13" s="58"/>
      <c r="I13" s="57" t="s">
        <v>68</v>
      </c>
      <c r="J13" s="57"/>
      <c r="K13" s="8" t="s">
        <v>57</v>
      </c>
      <c r="L13" s="8" t="s">
        <v>97</v>
      </c>
      <c r="M13" s="57" t="s">
        <v>98</v>
      </c>
      <c r="N13" s="57"/>
      <c r="O13" s="57"/>
      <c r="P13" s="57"/>
      <c r="Q13" s="57"/>
    </row>
    <row r="14" spans="1:17" ht="27" customHeight="1">
      <c r="A14" s="12"/>
      <c r="B14" s="11"/>
      <c r="C14" s="10"/>
      <c r="D14" s="64"/>
      <c r="E14" s="64"/>
      <c r="F14" s="58" t="s">
        <v>58</v>
      </c>
      <c r="G14" s="58"/>
      <c r="H14" s="58"/>
      <c r="I14" s="57" t="s">
        <v>57</v>
      </c>
      <c r="J14" s="57"/>
      <c r="K14" s="8" t="s">
        <v>57</v>
      </c>
      <c r="L14" s="8" t="s">
        <v>57</v>
      </c>
      <c r="M14" s="57" t="s">
        <v>57</v>
      </c>
      <c r="N14" s="57"/>
      <c r="O14" s="57"/>
      <c r="P14" s="57"/>
      <c r="Q14" s="57"/>
    </row>
    <row r="15" spans="1:17" ht="20.25" customHeight="1">
      <c r="A15" s="12"/>
      <c r="B15" s="10"/>
      <c r="C15" s="9" t="s">
        <v>70</v>
      </c>
      <c r="D15" s="64"/>
      <c r="E15" s="64"/>
      <c r="F15" s="58" t="s">
        <v>69</v>
      </c>
      <c r="G15" s="58"/>
      <c r="H15" s="58"/>
      <c r="I15" s="57" t="s">
        <v>68</v>
      </c>
      <c r="J15" s="57"/>
      <c r="K15" s="8" t="s">
        <v>57</v>
      </c>
      <c r="L15" s="8" t="s">
        <v>97</v>
      </c>
      <c r="M15" s="57" t="s">
        <v>98</v>
      </c>
      <c r="N15" s="57"/>
      <c r="O15" s="57"/>
      <c r="P15" s="57"/>
      <c r="Q15" s="57"/>
    </row>
    <row r="16" spans="1:17" ht="28.5" customHeight="1">
      <c r="A16" s="12"/>
      <c r="B16" s="10"/>
      <c r="C16" s="11"/>
      <c r="D16" s="64"/>
      <c r="E16" s="64"/>
      <c r="F16" s="58" t="s">
        <v>58</v>
      </c>
      <c r="G16" s="58"/>
      <c r="H16" s="58"/>
      <c r="I16" s="57" t="s">
        <v>57</v>
      </c>
      <c r="J16" s="57"/>
      <c r="K16" s="8" t="s">
        <v>57</v>
      </c>
      <c r="L16" s="8" t="s">
        <v>57</v>
      </c>
      <c r="M16" s="57" t="s">
        <v>57</v>
      </c>
      <c r="N16" s="57"/>
      <c r="O16" s="57"/>
      <c r="P16" s="57"/>
      <c r="Q16" s="57"/>
    </row>
    <row r="17" spans="1:17" ht="29.25" customHeight="1">
      <c r="A17" s="12"/>
      <c r="B17" s="10"/>
      <c r="C17" s="10"/>
      <c r="D17" s="62" t="s">
        <v>67</v>
      </c>
      <c r="E17" s="62"/>
      <c r="F17" s="58" t="s">
        <v>66</v>
      </c>
      <c r="G17" s="58"/>
      <c r="H17" s="58"/>
      <c r="I17" s="57" t="s">
        <v>68</v>
      </c>
      <c r="J17" s="57"/>
      <c r="K17" s="8" t="s">
        <v>57</v>
      </c>
      <c r="L17" s="8" t="s">
        <v>97</v>
      </c>
      <c r="M17" s="57" t="s">
        <v>98</v>
      </c>
      <c r="N17" s="57"/>
      <c r="O17" s="57"/>
      <c r="P17" s="57"/>
      <c r="Q17" s="57"/>
    </row>
    <row r="18" spans="1:17" ht="21.75" customHeight="1">
      <c r="A18" s="12"/>
      <c r="B18" s="9" t="s">
        <v>99</v>
      </c>
      <c r="C18" s="10"/>
      <c r="D18" s="64"/>
      <c r="E18" s="64"/>
      <c r="F18" s="58" t="s">
        <v>100</v>
      </c>
      <c r="G18" s="58"/>
      <c r="H18" s="58"/>
      <c r="I18" s="57" t="s">
        <v>101</v>
      </c>
      <c r="J18" s="57"/>
      <c r="K18" s="8" t="s">
        <v>57</v>
      </c>
      <c r="L18" s="8" t="s">
        <v>102</v>
      </c>
      <c r="M18" s="57" t="s">
        <v>103</v>
      </c>
      <c r="N18" s="57"/>
      <c r="O18" s="57"/>
      <c r="P18" s="57"/>
      <c r="Q18" s="57"/>
    </row>
    <row r="19" spans="1:17" ht="28.5" customHeight="1">
      <c r="A19" s="12"/>
      <c r="B19" s="11"/>
      <c r="C19" s="10"/>
      <c r="D19" s="64"/>
      <c r="E19" s="64"/>
      <c r="F19" s="58" t="s">
        <v>58</v>
      </c>
      <c r="G19" s="58"/>
      <c r="H19" s="58"/>
      <c r="I19" s="57" t="s">
        <v>104</v>
      </c>
      <c r="J19" s="57"/>
      <c r="K19" s="8" t="s">
        <v>57</v>
      </c>
      <c r="L19" s="8" t="s">
        <v>57</v>
      </c>
      <c r="M19" s="57" t="s">
        <v>104</v>
      </c>
      <c r="N19" s="57"/>
      <c r="O19" s="57"/>
      <c r="P19" s="57"/>
      <c r="Q19" s="57"/>
    </row>
    <row r="20" spans="1:17" ht="21.75" customHeight="1">
      <c r="A20" s="12"/>
      <c r="B20" s="10"/>
      <c r="C20" s="9" t="s">
        <v>105</v>
      </c>
      <c r="D20" s="64"/>
      <c r="E20" s="64"/>
      <c r="F20" s="58" t="s">
        <v>106</v>
      </c>
      <c r="G20" s="58"/>
      <c r="H20" s="58"/>
      <c r="I20" s="57" t="s">
        <v>57</v>
      </c>
      <c r="J20" s="57"/>
      <c r="K20" s="8" t="s">
        <v>57</v>
      </c>
      <c r="L20" s="8" t="s">
        <v>102</v>
      </c>
      <c r="M20" s="57" t="s">
        <v>102</v>
      </c>
      <c r="N20" s="57"/>
      <c r="O20" s="57"/>
      <c r="P20" s="57"/>
      <c r="Q20" s="57"/>
    </row>
    <row r="21" spans="2:17" ht="29.25" customHeight="1">
      <c r="B21" s="10"/>
      <c r="C21" s="11"/>
      <c r="D21" s="64"/>
      <c r="E21" s="64"/>
      <c r="F21" s="58" t="s">
        <v>58</v>
      </c>
      <c r="G21" s="58"/>
      <c r="H21" s="58"/>
      <c r="I21" s="57" t="s">
        <v>57</v>
      </c>
      <c r="J21" s="57"/>
      <c r="K21" s="8" t="s">
        <v>57</v>
      </c>
      <c r="L21" s="8" t="s">
        <v>57</v>
      </c>
      <c r="M21" s="57" t="s">
        <v>57</v>
      </c>
      <c r="N21" s="57"/>
      <c r="O21" s="57"/>
      <c r="P21" s="57"/>
      <c r="Q21" s="57"/>
    </row>
    <row r="22" spans="2:17" ht="27.75" customHeight="1">
      <c r="B22" s="10"/>
      <c r="C22" s="10"/>
      <c r="D22" s="62" t="s">
        <v>107</v>
      </c>
      <c r="E22" s="62"/>
      <c r="F22" s="58" t="s">
        <v>108</v>
      </c>
      <c r="G22" s="58"/>
      <c r="H22" s="58"/>
      <c r="I22" s="57" t="s">
        <v>57</v>
      </c>
      <c r="J22" s="57"/>
      <c r="K22" s="8" t="s">
        <v>57</v>
      </c>
      <c r="L22" s="8" t="s">
        <v>102</v>
      </c>
      <c r="M22" s="57" t="s">
        <v>102</v>
      </c>
      <c r="N22" s="57"/>
      <c r="O22" s="57"/>
      <c r="P22" s="57"/>
      <c r="Q22" s="57"/>
    </row>
    <row r="23" spans="2:17" ht="20.25" customHeight="1">
      <c r="B23" s="70" t="s">
        <v>65</v>
      </c>
      <c r="C23" s="70"/>
      <c r="D23" s="70"/>
      <c r="E23" s="70"/>
      <c r="F23" s="70"/>
      <c r="G23" s="70"/>
      <c r="H23" s="7" t="s">
        <v>62</v>
      </c>
      <c r="I23" s="66" t="s">
        <v>109</v>
      </c>
      <c r="J23" s="66"/>
      <c r="K23" s="5" t="s">
        <v>95</v>
      </c>
      <c r="L23" s="5" t="s">
        <v>110</v>
      </c>
      <c r="M23" s="66" t="s">
        <v>111</v>
      </c>
      <c r="N23" s="66"/>
      <c r="O23" s="66"/>
      <c r="P23" s="66"/>
      <c r="Q23" s="66"/>
    </row>
    <row r="24" spans="2:17" ht="27.75" customHeight="1">
      <c r="B24" s="68"/>
      <c r="C24" s="68"/>
      <c r="D24" s="68"/>
      <c r="E24" s="68"/>
      <c r="F24" s="69" t="s">
        <v>58</v>
      </c>
      <c r="G24" s="69"/>
      <c r="H24" s="69"/>
      <c r="I24" s="67" t="s">
        <v>64</v>
      </c>
      <c r="J24" s="67"/>
      <c r="K24" s="6" t="s">
        <v>57</v>
      </c>
      <c r="L24" s="6" t="s">
        <v>57</v>
      </c>
      <c r="M24" s="67" t="s">
        <v>64</v>
      </c>
      <c r="N24" s="67"/>
      <c r="O24" s="67"/>
      <c r="P24" s="67"/>
      <c r="Q24" s="67"/>
    </row>
    <row r="25" spans="2:17" ht="23.25" customHeight="1">
      <c r="B25" s="65" t="s">
        <v>63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2:17" ht="15" customHeight="1">
      <c r="B26" s="70" t="s">
        <v>63</v>
      </c>
      <c r="C26" s="70"/>
      <c r="D26" s="70"/>
      <c r="E26" s="70"/>
      <c r="F26" s="70"/>
      <c r="G26" s="70"/>
      <c r="H26" s="7" t="s">
        <v>62</v>
      </c>
      <c r="I26" s="66" t="s">
        <v>61</v>
      </c>
      <c r="J26" s="66"/>
      <c r="K26" s="5" t="s">
        <v>57</v>
      </c>
      <c r="L26" s="5" t="s">
        <v>57</v>
      </c>
      <c r="M26" s="66" t="s">
        <v>61</v>
      </c>
      <c r="N26" s="66"/>
      <c r="O26" s="66"/>
      <c r="P26" s="66"/>
      <c r="Q26" s="66"/>
    </row>
    <row r="27" spans="2:17" ht="26.25" customHeight="1">
      <c r="B27" s="68"/>
      <c r="C27" s="68"/>
      <c r="D27" s="68"/>
      <c r="E27" s="68"/>
      <c r="F27" s="69" t="s">
        <v>58</v>
      </c>
      <c r="G27" s="69"/>
      <c r="H27" s="69"/>
      <c r="I27" s="67" t="s">
        <v>60</v>
      </c>
      <c r="J27" s="67"/>
      <c r="K27" s="6" t="s">
        <v>57</v>
      </c>
      <c r="L27" s="6" t="s">
        <v>57</v>
      </c>
      <c r="M27" s="67" t="s">
        <v>60</v>
      </c>
      <c r="N27" s="67"/>
      <c r="O27" s="67"/>
      <c r="P27" s="67"/>
      <c r="Q27" s="67"/>
    </row>
    <row r="28" spans="2:17" ht="22.5" customHeight="1">
      <c r="B28" s="65" t="s">
        <v>59</v>
      </c>
      <c r="C28" s="65"/>
      <c r="D28" s="65"/>
      <c r="E28" s="65"/>
      <c r="F28" s="65"/>
      <c r="G28" s="65"/>
      <c r="H28" s="65"/>
      <c r="I28" s="66" t="s">
        <v>112</v>
      </c>
      <c r="J28" s="66"/>
      <c r="K28" s="5" t="s">
        <v>95</v>
      </c>
      <c r="L28" s="5" t="s">
        <v>110</v>
      </c>
      <c r="M28" s="66" t="s">
        <v>113</v>
      </c>
      <c r="N28" s="66"/>
      <c r="O28" s="66"/>
      <c r="P28" s="66"/>
      <c r="Q28" s="66"/>
    </row>
    <row r="29" spans="2:17" ht="37.5" customHeight="1">
      <c r="B29" s="65"/>
      <c r="C29" s="65"/>
      <c r="D29" s="65"/>
      <c r="E29" s="65"/>
      <c r="F29" s="73" t="s">
        <v>58</v>
      </c>
      <c r="G29" s="73"/>
      <c r="H29" s="73"/>
      <c r="I29" s="74" t="s">
        <v>56</v>
      </c>
      <c r="J29" s="74"/>
      <c r="K29" s="4" t="s">
        <v>57</v>
      </c>
      <c r="L29" s="4" t="s">
        <v>57</v>
      </c>
      <c r="M29" s="74" t="s">
        <v>56</v>
      </c>
      <c r="N29" s="74"/>
      <c r="O29" s="74"/>
      <c r="P29" s="74"/>
      <c r="Q29" s="74"/>
    </row>
    <row r="30" spans="2:17" ht="31.5" customHeight="1">
      <c r="B30" s="71" t="s">
        <v>55</v>
      </c>
      <c r="C30" s="71"/>
      <c r="D30" s="71"/>
      <c r="E30" s="71"/>
      <c r="F30" s="7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</sheetData>
  <sheetProtection/>
  <mergeCells count="96">
    <mergeCell ref="B30:F30"/>
    <mergeCell ref="G30:Q30"/>
    <mergeCell ref="I28:J28"/>
    <mergeCell ref="M28:Q28"/>
    <mergeCell ref="F29:H29"/>
    <mergeCell ref="I29:J29"/>
    <mergeCell ref="M29:Q29"/>
    <mergeCell ref="B28:H28"/>
    <mergeCell ref="B29:E29"/>
    <mergeCell ref="I26:J26"/>
    <mergeCell ref="M26:Q26"/>
    <mergeCell ref="F27:H27"/>
    <mergeCell ref="I27:J27"/>
    <mergeCell ref="M27:Q27"/>
    <mergeCell ref="B26:G26"/>
    <mergeCell ref="B27:E27"/>
    <mergeCell ref="D21:E21"/>
    <mergeCell ref="F21:H21"/>
    <mergeCell ref="D22:E22"/>
    <mergeCell ref="F24:H24"/>
    <mergeCell ref="F22:H22"/>
    <mergeCell ref="B23:G23"/>
    <mergeCell ref="I24:J24"/>
    <mergeCell ref="M24:Q24"/>
    <mergeCell ref="B24:E24"/>
    <mergeCell ref="B25:Q25"/>
    <mergeCell ref="F18:H18"/>
    <mergeCell ref="D19:E19"/>
    <mergeCell ref="D20:E20"/>
    <mergeCell ref="F20:H20"/>
    <mergeCell ref="I20:J20"/>
    <mergeCell ref="M20:Q20"/>
    <mergeCell ref="F16:H16"/>
    <mergeCell ref="D17:E17"/>
    <mergeCell ref="I18:J18"/>
    <mergeCell ref="M18:Q18"/>
    <mergeCell ref="F19:H19"/>
    <mergeCell ref="M16:Q16"/>
    <mergeCell ref="I16:J16"/>
    <mergeCell ref="D16:E16"/>
    <mergeCell ref="M19:Q19"/>
    <mergeCell ref="I19:J19"/>
    <mergeCell ref="I22:J22"/>
    <mergeCell ref="M22:Q22"/>
    <mergeCell ref="I23:J23"/>
    <mergeCell ref="M23:Q23"/>
    <mergeCell ref="I21:J21"/>
    <mergeCell ref="M21:Q21"/>
    <mergeCell ref="I17:J17"/>
    <mergeCell ref="F17:H17"/>
    <mergeCell ref="M17:Q17"/>
    <mergeCell ref="D18:E18"/>
    <mergeCell ref="I14:J14"/>
    <mergeCell ref="M15:Q15"/>
    <mergeCell ref="M14:Q14"/>
    <mergeCell ref="D14:E14"/>
    <mergeCell ref="D15:E15"/>
    <mergeCell ref="F15:H15"/>
    <mergeCell ref="D12:E12"/>
    <mergeCell ref="M10:Q10"/>
    <mergeCell ref="I11:J11"/>
    <mergeCell ref="M11:Q11"/>
    <mergeCell ref="I12:J12"/>
    <mergeCell ref="D13:E13"/>
    <mergeCell ref="F13:H13"/>
    <mergeCell ref="D10:E10"/>
    <mergeCell ref="F10:H10"/>
    <mergeCell ref="D11:E11"/>
    <mergeCell ref="F5:H5"/>
    <mergeCell ref="I6:J6"/>
    <mergeCell ref="D8:E8"/>
    <mergeCell ref="F8:H8"/>
    <mergeCell ref="F9:H9"/>
    <mergeCell ref="I9:J9"/>
    <mergeCell ref="B7:Q7"/>
    <mergeCell ref="F6:H6"/>
    <mergeCell ref="D9:E9"/>
    <mergeCell ref="K1:P1"/>
    <mergeCell ref="A2:P2"/>
    <mergeCell ref="I8:J8"/>
    <mergeCell ref="D5:E5"/>
    <mergeCell ref="M5:Q5"/>
    <mergeCell ref="M6:Q6"/>
    <mergeCell ref="O3:P3"/>
    <mergeCell ref="I5:J5"/>
    <mergeCell ref="M8:Q8"/>
    <mergeCell ref="D6:E6"/>
    <mergeCell ref="I15:J15"/>
    <mergeCell ref="F14:H14"/>
    <mergeCell ref="M9:Q9"/>
    <mergeCell ref="M12:Q12"/>
    <mergeCell ref="M13:Q13"/>
    <mergeCell ref="I10:J10"/>
    <mergeCell ref="I13:J13"/>
    <mergeCell ref="F12:H12"/>
    <mergeCell ref="F11:H11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view="pageLayout" workbookViewId="0" topLeftCell="A1">
      <selection activeCell="AC14" sqref="AC14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1" t="s">
        <v>114</v>
      </c>
      <c r="P1" s="81"/>
      <c r="Q1" s="81"/>
      <c r="R1" s="81"/>
      <c r="S1" s="81"/>
      <c r="T1" s="81"/>
      <c r="U1" s="81"/>
      <c r="V1" s="81"/>
      <c r="W1" s="81"/>
    </row>
    <row r="2" spans="1:23" ht="9.75" customHeight="1">
      <c r="A2" s="82" t="s">
        <v>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5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ht="6" customHeight="1"/>
    <row r="5" spans="1:23" ht="12.75" customHeight="1">
      <c r="A5" s="79" t="s">
        <v>0</v>
      </c>
      <c r="B5" s="79" t="s">
        <v>1</v>
      </c>
      <c r="C5" s="79" t="s">
        <v>27</v>
      </c>
      <c r="D5" s="79" t="s">
        <v>2</v>
      </c>
      <c r="E5" s="79"/>
      <c r="F5" s="79"/>
      <c r="G5" s="79"/>
      <c r="H5" s="79" t="s">
        <v>3</v>
      </c>
      <c r="I5" s="79" t="s">
        <v>28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ht="12.75" customHeight="1">
      <c r="A6" s="79"/>
      <c r="B6" s="79"/>
      <c r="C6" s="79"/>
      <c r="D6" s="79"/>
      <c r="E6" s="79"/>
      <c r="F6" s="79"/>
      <c r="G6" s="79"/>
      <c r="H6" s="79"/>
      <c r="I6" s="79" t="s">
        <v>29</v>
      </c>
      <c r="J6" s="79" t="s">
        <v>4</v>
      </c>
      <c r="K6" s="79"/>
      <c r="L6" s="79"/>
      <c r="M6" s="79"/>
      <c r="N6" s="79"/>
      <c r="O6" s="79"/>
      <c r="P6" s="79"/>
      <c r="Q6" s="79"/>
      <c r="R6" s="79" t="s">
        <v>5</v>
      </c>
      <c r="S6" s="79" t="s">
        <v>4</v>
      </c>
      <c r="T6" s="79"/>
      <c r="U6" s="79"/>
      <c r="V6" s="79"/>
      <c r="W6" s="79"/>
    </row>
    <row r="7" spans="1:23" ht="12.75" customHeight="1">
      <c r="A7" s="79"/>
      <c r="B7" s="79"/>
      <c r="C7" s="79"/>
      <c r="D7" s="79"/>
      <c r="E7" s="79"/>
      <c r="F7" s="79"/>
      <c r="G7" s="79"/>
      <c r="H7" s="79"/>
      <c r="I7" s="79"/>
      <c r="J7" s="79" t="s">
        <v>30</v>
      </c>
      <c r="K7" s="79" t="s">
        <v>4</v>
      </c>
      <c r="L7" s="79"/>
      <c r="M7" s="79" t="s">
        <v>8</v>
      </c>
      <c r="N7" s="79" t="s">
        <v>9</v>
      </c>
      <c r="O7" s="79" t="s">
        <v>10</v>
      </c>
      <c r="P7" s="79" t="s">
        <v>31</v>
      </c>
      <c r="Q7" s="79" t="s">
        <v>32</v>
      </c>
      <c r="R7" s="79"/>
      <c r="S7" s="79" t="s">
        <v>6</v>
      </c>
      <c r="T7" s="79" t="s">
        <v>7</v>
      </c>
      <c r="U7" s="79"/>
      <c r="V7" s="79" t="s">
        <v>33</v>
      </c>
      <c r="W7" s="79" t="s">
        <v>34</v>
      </c>
    </row>
    <row r="8" spans="1:23" ht="65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16" t="s">
        <v>11</v>
      </c>
      <c r="L8" s="16" t="s">
        <v>12</v>
      </c>
      <c r="M8" s="79"/>
      <c r="N8" s="79"/>
      <c r="O8" s="79"/>
      <c r="P8" s="79"/>
      <c r="Q8" s="79"/>
      <c r="R8" s="79"/>
      <c r="S8" s="79"/>
      <c r="T8" s="79" t="s">
        <v>18</v>
      </c>
      <c r="U8" s="79"/>
      <c r="V8" s="79"/>
      <c r="W8" s="79"/>
    </row>
    <row r="9" spans="1:23" ht="8.25" customHeight="1">
      <c r="A9" s="17" t="s">
        <v>26</v>
      </c>
      <c r="B9" s="17" t="s">
        <v>25</v>
      </c>
      <c r="C9" s="17" t="s">
        <v>24</v>
      </c>
      <c r="D9" s="80" t="s">
        <v>23</v>
      </c>
      <c r="E9" s="80"/>
      <c r="F9" s="80"/>
      <c r="G9" s="80"/>
      <c r="H9" s="17" t="s">
        <v>22</v>
      </c>
      <c r="I9" s="17" t="s">
        <v>21</v>
      </c>
      <c r="J9" s="17" t="s">
        <v>20</v>
      </c>
      <c r="K9" s="17" t="s">
        <v>19</v>
      </c>
      <c r="L9" s="17" t="s">
        <v>35</v>
      </c>
      <c r="M9" s="17" t="s">
        <v>36</v>
      </c>
      <c r="N9" s="17" t="s">
        <v>37</v>
      </c>
      <c r="O9" s="17" t="s">
        <v>38</v>
      </c>
      <c r="P9" s="17" t="s">
        <v>39</v>
      </c>
      <c r="Q9" s="17" t="s">
        <v>40</v>
      </c>
      <c r="R9" s="17" t="s">
        <v>41</v>
      </c>
      <c r="S9" s="17" t="s">
        <v>42</v>
      </c>
      <c r="T9" s="80" t="s">
        <v>43</v>
      </c>
      <c r="U9" s="80"/>
      <c r="V9" s="17" t="s">
        <v>44</v>
      </c>
      <c r="W9" s="17" t="s">
        <v>45</v>
      </c>
    </row>
    <row r="10" spans="1:23" ht="12.75" customHeight="1">
      <c r="A10" s="79" t="s">
        <v>49</v>
      </c>
      <c r="B10" s="79" t="s">
        <v>46</v>
      </c>
      <c r="C10" s="79" t="s">
        <v>46</v>
      </c>
      <c r="D10" s="76" t="s">
        <v>75</v>
      </c>
      <c r="E10" s="76"/>
      <c r="F10" s="76" t="s">
        <v>13</v>
      </c>
      <c r="G10" s="76"/>
      <c r="H10" s="52">
        <v>92250</v>
      </c>
      <c r="I10" s="52">
        <v>92250</v>
      </c>
      <c r="J10" s="52">
        <v>89250</v>
      </c>
      <c r="K10" s="52">
        <v>7000</v>
      </c>
      <c r="L10" s="52">
        <v>82250</v>
      </c>
      <c r="M10" s="52">
        <v>0</v>
      </c>
      <c r="N10" s="52">
        <v>3000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78">
        <v>0</v>
      </c>
      <c r="U10" s="78"/>
      <c r="V10" s="52">
        <v>0</v>
      </c>
      <c r="W10" s="52">
        <v>0</v>
      </c>
    </row>
    <row r="11" spans="1:23" ht="12.75" customHeight="1">
      <c r="A11" s="79"/>
      <c r="B11" s="79"/>
      <c r="C11" s="79"/>
      <c r="D11" s="76"/>
      <c r="E11" s="76"/>
      <c r="F11" s="76" t="s">
        <v>14</v>
      </c>
      <c r="G11" s="76"/>
      <c r="H11" s="52">
        <v>-15000</v>
      </c>
      <c r="I11" s="52">
        <v>-15000</v>
      </c>
      <c r="J11" s="52">
        <v>-15000</v>
      </c>
      <c r="K11" s="52">
        <v>0</v>
      </c>
      <c r="L11" s="52">
        <v>-15000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78">
        <v>0</v>
      </c>
      <c r="U11" s="78"/>
      <c r="V11" s="52">
        <v>0</v>
      </c>
      <c r="W11" s="52">
        <v>0</v>
      </c>
    </row>
    <row r="12" spans="1:23" ht="12.75" customHeight="1">
      <c r="A12" s="79"/>
      <c r="B12" s="79"/>
      <c r="C12" s="79"/>
      <c r="D12" s="76"/>
      <c r="E12" s="76"/>
      <c r="F12" s="76" t="s">
        <v>15</v>
      </c>
      <c r="G12" s="76"/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78">
        <v>0</v>
      </c>
      <c r="U12" s="78"/>
      <c r="V12" s="52">
        <v>0</v>
      </c>
      <c r="W12" s="52">
        <v>0</v>
      </c>
    </row>
    <row r="13" spans="1:23" ht="12.75" customHeight="1">
      <c r="A13" s="79"/>
      <c r="B13" s="79"/>
      <c r="C13" s="79"/>
      <c r="D13" s="76"/>
      <c r="E13" s="76"/>
      <c r="F13" s="76" t="s">
        <v>16</v>
      </c>
      <c r="G13" s="76"/>
      <c r="H13" s="52">
        <v>77250</v>
      </c>
      <c r="I13" s="52">
        <v>77250</v>
      </c>
      <c r="J13" s="52">
        <v>74250</v>
      </c>
      <c r="K13" s="52">
        <v>7000</v>
      </c>
      <c r="L13" s="52">
        <v>67250</v>
      </c>
      <c r="M13" s="52">
        <v>0</v>
      </c>
      <c r="N13" s="52">
        <v>3000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78">
        <v>0</v>
      </c>
      <c r="U13" s="78"/>
      <c r="V13" s="52">
        <v>0</v>
      </c>
      <c r="W13" s="52">
        <v>0</v>
      </c>
    </row>
    <row r="14" spans="1:23" ht="12.75" customHeight="1">
      <c r="A14" s="79" t="s">
        <v>46</v>
      </c>
      <c r="B14" s="79" t="s">
        <v>48</v>
      </c>
      <c r="C14" s="79" t="s">
        <v>46</v>
      </c>
      <c r="D14" s="76" t="s">
        <v>74</v>
      </c>
      <c r="E14" s="76"/>
      <c r="F14" s="76" t="s">
        <v>13</v>
      </c>
      <c r="G14" s="76"/>
      <c r="H14" s="52">
        <v>60000</v>
      </c>
      <c r="I14" s="52">
        <v>60000</v>
      </c>
      <c r="J14" s="52">
        <v>60000</v>
      </c>
      <c r="K14" s="52">
        <v>0</v>
      </c>
      <c r="L14" s="52">
        <v>60000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78">
        <v>0</v>
      </c>
      <c r="U14" s="78"/>
      <c r="V14" s="52">
        <v>0</v>
      </c>
      <c r="W14" s="52">
        <v>0</v>
      </c>
    </row>
    <row r="15" spans="1:23" ht="12.75" customHeight="1">
      <c r="A15" s="79"/>
      <c r="B15" s="79"/>
      <c r="C15" s="79"/>
      <c r="D15" s="76"/>
      <c r="E15" s="76"/>
      <c r="F15" s="76" t="s">
        <v>14</v>
      </c>
      <c r="G15" s="76"/>
      <c r="H15" s="52">
        <v>-15000</v>
      </c>
      <c r="I15" s="52">
        <v>-15000</v>
      </c>
      <c r="J15" s="52">
        <v>-15000</v>
      </c>
      <c r="K15" s="52">
        <v>0</v>
      </c>
      <c r="L15" s="52">
        <v>-15000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78">
        <v>0</v>
      </c>
      <c r="U15" s="78"/>
      <c r="V15" s="52">
        <v>0</v>
      </c>
      <c r="W15" s="52">
        <v>0</v>
      </c>
    </row>
    <row r="16" spans="1:23" ht="12.75" customHeight="1">
      <c r="A16" s="79"/>
      <c r="B16" s="79"/>
      <c r="C16" s="79"/>
      <c r="D16" s="76"/>
      <c r="E16" s="76"/>
      <c r="F16" s="76" t="s">
        <v>15</v>
      </c>
      <c r="G16" s="76"/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78">
        <v>0</v>
      </c>
      <c r="U16" s="78"/>
      <c r="V16" s="52">
        <v>0</v>
      </c>
      <c r="W16" s="52">
        <v>0</v>
      </c>
    </row>
    <row r="17" spans="1:23" ht="12.75" customHeight="1">
      <c r="A17" s="79"/>
      <c r="B17" s="79"/>
      <c r="C17" s="79"/>
      <c r="D17" s="76"/>
      <c r="E17" s="76"/>
      <c r="F17" s="76" t="s">
        <v>16</v>
      </c>
      <c r="G17" s="76"/>
      <c r="H17" s="52">
        <v>45000</v>
      </c>
      <c r="I17" s="52">
        <v>45000</v>
      </c>
      <c r="J17" s="52">
        <v>45000</v>
      </c>
      <c r="K17" s="52">
        <v>0</v>
      </c>
      <c r="L17" s="52">
        <v>45000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78">
        <v>0</v>
      </c>
      <c r="U17" s="78"/>
      <c r="V17" s="52">
        <v>0</v>
      </c>
      <c r="W17" s="52">
        <v>0</v>
      </c>
    </row>
    <row r="18" spans="1:23" ht="12.75" customHeight="1">
      <c r="A18" s="79" t="s">
        <v>72</v>
      </c>
      <c r="B18" s="79" t="s">
        <v>46</v>
      </c>
      <c r="C18" s="79" t="s">
        <v>46</v>
      </c>
      <c r="D18" s="76" t="s">
        <v>71</v>
      </c>
      <c r="E18" s="76"/>
      <c r="F18" s="76" t="s">
        <v>13</v>
      </c>
      <c r="G18" s="76"/>
      <c r="H18" s="52">
        <v>5290375</v>
      </c>
      <c r="I18" s="52">
        <v>5290375</v>
      </c>
      <c r="J18" s="52">
        <v>5096775</v>
      </c>
      <c r="K18" s="52">
        <v>4637163</v>
      </c>
      <c r="L18" s="52">
        <v>459612</v>
      </c>
      <c r="M18" s="52">
        <v>0</v>
      </c>
      <c r="N18" s="52">
        <v>193600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78">
        <v>0</v>
      </c>
      <c r="U18" s="78"/>
      <c r="V18" s="52">
        <v>0</v>
      </c>
      <c r="W18" s="52">
        <v>0</v>
      </c>
    </row>
    <row r="19" spans="1:23" ht="12.75" customHeight="1">
      <c r="A19" s="79"/>
      <c r="B19" s="79"/>
      <c r="C19" s="79"/>
      <c r="D19" s="76"/>
      <c r="E19" s="76"/>
      <c r="F19" s="76" t="s">
        <v>14</v>
      </c>
      <c r="G19" s="76"/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78">
        <v>0</v>
      </c>
      <c r="U19" s="78"/>
      <c r="V19" s="52">
        <v>0</v>
      </c>
      <c r="W19" s="52">
        <v>0</v>
      </c>
    </row>
    <row r="20" spans="1:23" ht="12.75" customHeight="1">
      <c r="A20" s="79"/>
      <c r="B20" s="79"/>
      <c r="C20" s="79"/>
      <c r="D20" s="76"/>
      <c r="E20" s="76"/>
      <c r="F20" s="76" t="s">
        <v>15</v>
      </c>
      <c r="G20" s="76"/>
      <c r="H20" s="52">
        <v>71000</v>
      </c>
      <c r="I20" s="52">
        <v>71000</v>
      </c>
      <c r="J20" s="52">
        <v>71000</v>
      </c>
      <c r="K20" s="52">
        <v>71000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78">
        <v>0</v>
      </c>
      <c r="U20" s="78"/>
      <c r="V20" s="52">
        <v>0</v>
      </c>
      <c r="W20" s="52">
        <v>0</v>
      </c>
    </row>
    <row r="21" spans="1:23" ht="12.75" customHeight="1">
      <c r="A21" s="79"/>
      <c r="B21" s="79"/>
      <c r="C21" s="79"/>
      <c r="D21" s="76"/>
      <c r="E21" s="76"/>
      <c r="F21" s="76" t="s">
        <v>16</v>
      </c>
      <c r="G21" s="76"/>
      <c r="H21" s="52">
        <v>5361375</v>
      </c>
      <c r="I21" s="52">
        <v>5361375</v>
      </c>
      <c r="J21" s="52">
        <v>5167775</v>
      </c>
      <c r="K21" s="52">
        <v>4708163</v>
      </c>
      <c r="L21" s="52">
        <v>459612</v>
      </c>
      <c r="M21" s="52">
        <v>0</v>
      </c>
      <c r="N21" s="52">
        <v>193600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78">
        <v>0</v>
      </c>
      <c r="U21" s="78"/>
      <c r="V21" s="52">
        <v>0</v>
      </c>
      <c r="W21" s="52">
        <v>0</v>
      </c>
    </row>
    <row r="22" spans="1:23" ht="12.75" customHeight="1">
      <c r="A22" s="79" t="s">
        <v>46</v>
      </c>
      <c r="B22" s="79" t="s">
        <v>70</v>
      </c>
      <c r="C22" s="79" t="s">
        <v>46</v>
      </c>
      <c r="D22" s="76" t="s">
        <v>69</v>
      </c>
      <c r="E22" s="76"/>
      <c r="F22" s="76" t="s">
        <v>13</v>
      </c>
      <c r="G22" s="76"/>
      <c r="H22" s="52">
        <v>5088375</v>
      </c>
      <c r="I22" s="52">
        <v>5088375</v>
      </c>
      <c r="J22" s="52">
        <v>4899775</v>
      </c>
      <c r="K22" s="52">
        <v>4637163</v>
      </c>
      <c r="L22" s="52">
        <v>262612</v>
      </c>
      <c r="M22" s="52">
        <v>0</v>
      </c>
      <c r="N22" s="52">
        <v>188600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78">
        <v>0</v>
      </c>
      <c r="U22" s="78"/>
      <c r="V22" s="52">
        <v>0</v>
      </c>
      <c r="W22" s="52">
        <v>0</v>
      </c>
    </row>
    <row r="23" spans="1:23" ht="12.75" customHeight="1">
      <c r="A23" s="79"/>
      <c r="B23" s="79"/>
      <c r="C23" s="79"/>
      <c r="D23" s="76"/>
      <c r="E23" s="76"/>
      <c r="F23" s="76" t="s">
        <v>14</v>
      </c>
      <c r="G23" s="76"/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78">
        <v>0</v>
      </c>
      <c r="U23" s="78"/>
      <c r="V23" s="52">
        <v>0</v>
      </c>
      <c r="W23" s="52">
        <v>0</v>
      </c>
    </row>
    <row r="24" spans="1:23" ht="12.75" customHeight="1">
      <c r="A24" s="79"/>
      <c r="B24" s="79"/>
      <c r="C24" s="79"/>
      <c r="D24" s="76"/>
      <c r="E24" s="76"/>
      <c r="F24" s="76" t="s">
        <v>15</v>
      </c>
      <c r="G24" s="76"/>
      <c r="H24" s="52">
        <v>71000</v>
      </c>
      <c r="I24" s="52">
        <v>71000</v>
      </c>
      <c r="J24" s="52">
        <v>71000</v>
      </c>
      <c r="K24" s="52">
        <v>71000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78">
        <v>0</v>
      </c>
      <c r="U24" s="78"/>
      <c r="V24" s="52">
        <v>0</v>
      </c>
      <c r="W24" s="52">
        <v>0</v>
      </c>
    </row>
    <row r="25" spans="1:23" ht="12.75" customHeight="1">
      <c r="A25" s="79"/>
      <c r="B25" s="79"/>
      <c r="C25" s="79"/>
      <c r="D25" s="76"/>
      <c r="E25" s="76"/>
      <c r="F25" s="76" t="s">
        <v>16</v>
      </c>
      <c r="G25" s="76"/>
      <c r="H25" s="52">
        <v>5159375</v>
      </c>
      <c r="I25" s="52">
        <v>5159375</v>
      </c>
      <c r="J25" s="52">
        <v>4970775</v>
      </c>
      <c r="K25" s="52">
        <v>4708163</v>
      </c>
      <c r="L25" s="52">
        <v>262612</v>
      </c>
      <c r="M25" s="52">
        <v>0</v>
      </c>
      <c r="N25" s="52">
        <v>188600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78">
        <v>0</v>
      </c>
      <c r="U25" s="78"/>
      <c r="V25" s="52">
        <v>0</v>
      </c>
      <c r="W25" s="52">
        <v>0</v>
      </c>
    </row>
    <row r="26" spans="1:23" ht="12.75" customHeight="1">
      <c r="A26" s="79" t="s">
        <v>99</v>
      </c>
      <c r="B26" s="79" t="s">
        <v>46</v>
      </c>
      <c r="C26" s="79" t="s">
        <v>46</v>
      </c>
      <c r="D26" s="76" t="s">
        <v>100</v>
      </c>
      <c r="E26" s="76"/>
      <c r="F26" s="76" t="s">
        <v>13</v>
      </c>
      <c r="G26" s="76"/>
      <c r="H26" s="52">
        <v>26821212</v>
      </c>
      <c r="I26" s="52">
        <v>25763473</v>
      </c>
      <c r="J26" s="52">
        <v>23094013.2</v>
      </c>
      <c r="K26" s="52">
        <v>20581803.2</v>
      </c>
      <c r="L26" s="52">
        <v>2512210</v>
      </c>
      <c r="M26" s="52">
        <v>2043796.8</v>
      </c>
      <c r="N26" s="52">
        <v>479176</v>
      </c>
      <c r="O26" s="52">
        <v>146487</v>
      </c>
      <c r="P26" s="52">
        <v>0</v>
      </c>
      <c r="Q26" s="52">
        <v>0</v>
      </c>
      <c r="R26" s="52">
        <v>1057739</v>
      </c>
      <c r="S26" s="52">
        <v>1057739</v>
      </c>
      <c r="T26" s="78">
        <v>0</v>
      </c>
      <c r="U26" s="78"/>
      <c r="V26" s="52">
        <v>0</v>
      </c>
      <c r="W26" s="52">
        <v>0</v>
      </c>
    </row>
    <row r="27" spans="1:23" ht="12.75" customHeight="1">
      <c r="A27" s="79"/>
      <c r="B27" s="79"/>
      <c r="C27" s="79"/>
      <c r="D27" s="76"/>
      <c r="E27" s="76"/>
      <c r="F27" s="76" t="s">
        <v>14</v>
      </c>
      <c r="G27" s="76"/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78">
        <v>0</v>
      </c>
      <c r="U27" s="78"/>
      <c r="V27" s="52">
        <v>0</v>
      </c>
      <c r="W27" s="52">
        <v>0</v>
      </c>
    </row>
    <row r="28" spans="1:23" ht="12.75" customHeight="1">
      <c r="A28" s="79"/>
      <c r="B28" s="79"/>
      <c r="C28" s="79"/>
      <c r="D28" s="76"/>
      <c r="E28" s="76"/>
      <c r="F28" s="76" t="s">
        <v>15</v>
      </c>
      <c r="G28" s="76"/>
      <c r="H28" s="52">
        <v>1506</v>
      </c>
      <c r="I28" s="52">
        <v>1506</v>
      </c>
      <c r="J28" s="52">
        <v>1506</v>
      </c>
      <c r="K28" s="52">
        <v>0</v>
      </c>
      <c r="L28" s="52">
        <v>1506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78">
        <v>0</v>
      </c>
      <c r="U28" s="78"/>
      <c r="V28" s="52">
        <v>0</v>
      </c>
      <c r="W28" s="52">
        <v>0</v>
      </c>
    </row>
    <row r="29" spans="1:23" ht="12.75" customHeight="1">
      <c r="A29" s="79"/>
      <c r="B29" s="79"/>
      <c r="C29" s="79"/>
      <c r="D29" s="76"/>
      <c r="E29" s="76"/>
      <c r="F29" s="76" t="s">
        <v>16</v>
      </c>
      <c r="G29" s="76"/>
      <c r="H29" s="52">
        <v>26822718</v>
      </c>
      <c r="I29" s="52">
        <v>25764979</v>
      </c>
      <c r="J29" s="52">
        <v>23095519.2</v>
      </c>
      <c r="K29" s="52">
        <v>20581803.2</v>
      </c>
      <c r="L29" s="52">
        <v>2513716</v>
      </c>
      <c r="M29" s="52">
        <v>2043796.8</v>
      </c>
      <c r="N29" s="52">
        <v>479176</v>
      </c>
      <c r="O29" s="52">
        <v>146487</v>
      </c>
      <c r="P29" s="52">
        <v>0</v>
      </c>
      <c r="Q29" s="52">
        <v>0</v>
      </c>
      <c r="R29" s="52">
        <v>1057739</v>
      </c>
      <c r="S29" s="52">
        <v>1057739</v>
      </c>
      <c r="T29" s="78">
        <v>0</v>
      </c>
      <c r="U29" s="78"/>
      <c r="V29" s="52">
        <v>0</v>
      </c>
      <c r="W29" s="52">
        <v>0</v>
      </c>
    </row>
    <row r="30" spans="1:23" ht="12.75" customHeight="1">
      <c r="A30" s="79" t="s">
        <v>46</v>
      </c>
      <c r="B30" s="79" t="s">
        <v>105</v>
      </c>
      <c r="C30" s="79" t="s">
        <v>46</v>
      </c>
      <c r="D30" s="76" t="s">
        <v>106</v>
      </c>
      <c r="E30" s="76"/>
      <c r="F30" s="76" t="s">
        <v>13</v>
      </c>
      <c r="G30" s="76"/>
      <c r="H30" s="52">
        <v>293931</v>
      </c>
      <c r="I30" s="52">
        <v>293931</v>
      </c>
      <c r="J30" s="52">
        <v>278355</v>
      </c>
      <c r="K30" s="52">
        <v>243155</v>
      </c>
      <c r="L30" s="52">
        <v>35200</v>
      </c>
      <c r="M30" s="52">
        <v>0</v>
      </c>
      <c r="N30" s="52">
        <v>15576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78">
        <v>0</v>
      </c>
      <c r="U30" s="78"/>
      <c r="V30" s="52">
        <v>0</v>
      </c>
      <c r="W30" s="52">
        <v>0</v>
      </c>
    </row>
    <row r="31" spans="1:23" ht="12.75" customHeight="1">
      <c r="A31" s="79"/>
      <c r="B31" s="79"/>
      <c r="C31" s="79"/>
      <c r="D31" s="76"/>
      <c r="E31" s="76"/>
      <c r="F31" s="76" t="s">
        <v>14</v>
      </c>
      <c r="G31" s="76"/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78">
        <v>0</v>
      </c>
      <c r="U31" s="78"/>
      <c r="V31" s="52">
        <v>0</v>
      </c>
      <c r="W31" s="52">
        <v>0</v>
      </c>
    </row>
    <row r="32" spans="1:23" ht="12.75" customHeight="1">
      <c r="A32" s="79"/>
      <c r="B32" s="79"/>
      <c r="C32" s="79"/>
      <c r="D32" s="76"/>
      <c r="E32" s="76"/>
      <c r="F32" s="76" t="s">
        <v>15</v>
      </c>
      <c r="G32" s="76"/>
      <c r="H32" s="52">
        <v>1506</v>
      </c>
      <c r="I32" s="52">
        <v>1506</v>
      </c>
      <c r="J32" s="52">
        <v>1506</v>
      </c>
      <c r="K32" s="52">
        <v>0</v>
      </c>
      <c r="L32" s="52">
        <v>1506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78">
        <v>0</v>
      </c>
      <c r="U32" s="78"/>
      <c r="V32" s="52">
        <v>0</v>
      </c>
      <c r="W32" s="52">
        <v>0</v>
      </c>
    </row>
    <row r="33" spans="1:23" ht="12.75" customHeight="1">
      <c r="A33" s="79"/>
      <c r="B33" s="79"/>
      <c r="C33" s="79"/>
      <c r="D33" s="76"/>
      <c r="E33" s="76"/>
      <c r="F33" s="76" t="s">
        <v>16</v>
      </c>
      <c r="G33" s="76"/>
      <c r="H33" s="52">
        <v>295437</v>
      </c>
      <c r="I33" s="52">
        <v>295437</v>
      </c>
      <c r="J33" s="52">
        <v>279861</v>
      </c>
      <c r="K33" s="52">
        <v>243155</v>
      </c>
      <c r="L33" s="52">
        <v>36706</v>
      </c>
      <c r="M33" s="52">
        <v>0</v>
      </c>
      <c r="N33" s="52">
        <v>15576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78">
        <v>0</v>
      </c>
      <c r="U33" s="78"/>
      <c r="V33" s="52">
        <v>0</v>
      </c>
      <c r="W33" s="52">
        <v>0</v>
      </c>
    </row>
    <row r="34" spans="1:23" ht="12.75" customHeight="1">
      <c r="A34" s="79" t="s">
        <v>51</v>
      </c>
      <c r="B34" s="79" t="s">
        <v>46</v>
      </c>
      <c r="C34" s="79" t="s">
        <v>46</v>
      </c>
      <c r="D34" s="76" t="s">
        <v>52</v>
      </c>
      <c r="E34" s="76"/>
      <c r="F34" s="76" t="s">
        <v>13</v>
      </c>
      <c r="G34" s="76"/>
      <c r="H34" s="52">
        <v>29041012</v>
      </c>
      <c r="I34" s="52">
        <v>27368133</v>
      </c>
      <c r="J34" s="52">
        <v>27291833</v>
      </c>
      <c r="K34" s="52">
        <v>20769411</v>
      </c>
      <c r="L34" s="52">
        <v>6522422</v>
      </c>
      <c r="M34" s="52">
        <v>0</v>
      </c>
      <c r="N34" s="52">
        <v>76300</v>
      </c>
      <c r="O34" s="52">
        <v>0</v>
      </c>
      <c r="P34" s="52">
        <v>0</v>
      </c>
      <c r="Q34" s="52">
        <v>0</v>
      </c>
      <c r="R34" s="52">
        <v>1672879</v>
      </c>
      <c r="S34" s="52">
        <v>1672879</v>
      </c>
      <c r="T34" s="78">
        <v>0</v>
      </c>
      <c r="U34" s="78"/>
      <c r="V34" s="52">
        <v>0</v>
      </c>
      <c r="W34" s="52">
        <v>0</v>
      </c>
    </row>
    <row r="35" spans="1:23" ht="12.75" customHeight="1">
      <c r="A35" s="79"/>
      <c r="B35" s="79"/>
      <c r="C35" s="79"/>
      <c r="D35" s="76"/>
      <c r="E35" s="76"/>
      <c r="F35" s="76" t="s">
        <v>14</v>
      </c>
      <c r="G35" s="76"/>
      <c r="H35" s="52">
        <v>-2840</v>
      </c>
      <c r="I35" s="52">
        <v>-2840</v>
      </c>
      <c r="J35" s="52">
        <v>-2840</v>
      </c>
      <c r="K35" s="52">
        <v>-2840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78">
        <v>0</v>
      </c>
      <c r="U35" s="78"/>
      <c r="V35" s="52">
        <v>0</v>
      </c>
      <c r="W35" s="52">
        <v>0</v>
      </c>
    </row>
    <row r="36" spans="1:23" ht="12.75" customHeight="1">
      <c r="A36" s="79"/>
      <c r="B36" s="79"/>
      <c r="C36" s="79"/>
      <c r="D36" s="76"/>
      <c r="E36" s="76"/>
      <c r="F36" s="76" t="s">
        <v>15</v>
      </c>
      <c r="G36" s="76"/>
      <c r="H36" s="52">
        <v>2840</v>
      </c>
      <c r="I36" s="52">
        <v>2840</v>
      </c>
      <c r="J36" s="52">
        <v>1890</v>
      </c>
      <c r="K36" s="52">
        <v>0</v>
      </c>
      <c r="L36" s="52">
        <v>1890</v>
      </c>
      <c r="M36" s="52">
        <v>0</v>
      </c>
      <c r="N36" s="52">
        <v>950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78">
        <v>0</v>
      </c>
      <c r="U36" s="78"/>
      <c r="V36" s="52">
        <v>0</v>
      </c>
      <c r="W36" s="52">
        <v>0</v>
      </c>
    </row>
    <row r="37" spans="1:23" ht="12.75" customHeight="1">
      <c r="A37" s="79"/>
      <c r="B37" s="79"/>
      <c r="C37" s="79"/>
      <c r="D37" s="76"/>
      <c r="E37" s="76"/>
      <c r="F37" s="76" t="s">
        <v>16</v>
      </c>
      <c r="G37" s="76"/>
      <c r="H37" s="52">
        <v>29041012</v>
      </c>
      <c r="I37" s="52">
        <v>27368133</v>
      </c>
      <c r="J37" s="52">
        <v>27290883</v>
      </c>
      <c r="K37" s="52">
        <v>20766571</v>
      </c>
      <c r="L37" s="52">
        <v>6524312</v>
      </c>
      <c r="M37" s="52">
        <v>0</v>
      </c>
      <c r="N37" s="52">
        <v>77250</v>
      </c>
      <c r="O37" s="52">
        <v>0</v>
      </c>
      <c r="P37" s="52">
        <v>0</v>
      </c>
      <c r="Q37" s="52">
        <v>0</v>
      </c>
      <c r="R37" s="52">
        <v>1672879</v>
      </c>
      <c r="S37" s="52">
        <v>1672879</v>
      </c>
      <c r="T37" s="78">
        <v>0</v>
      </c>
      <c r="U37" s="78"/>
      <c r="V37" s="52">
        <v>0</v>
      </c>
      <c r="W37" s="52">
        <v>0</v>
      </c>
    </row>
    <row r="38" spans="1:23" ht="12.75">
      <c r="A38" s="79" t="s">
        <v>46</v>
      </c>
      <c r="B38" s="79" t="s">
        <v>53</v>
      </c>
      <c r="C38" s="79" t="s">
        <v>46</v>
      </c>
      <c r="D38" s="76" t="s">
        <v>54</v>
      </c>
      <c r="E38" s="76"/>
      <c r="F38" s="76" t="s">
        <v>13</v>
      </c>
      <c r="G38" s="76"/>
      <c r="H38" s="52">
        <v>946482</v>
      </c>
      <c r="I38" s="52">
        <v>946482</v>
      </c>
      <c r="J38" s="52">
        <v>945482</v>
      </c>
      <c r="K38" s="52">
        <v>782682</v>
      </c>
      <c r="L38" s="52">
        <v>162800</v>
      </c>
      <c r="M38" s="52">
        <v>0</v>
      </c>
      <c r="N38" s="52">
        <v>1000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78">
        <v>0</v>
      </c>
      <c r="U38" s="78"/>
      <c r="V38" s="52">
        <v>0</v>
      </c>
      <c r="W38" s="52">
        <v>0</v>
      </c>
    </row>
    <row r="39" spans="1:23" ht="12.75">
      <c r="A39" s="79"/>
      <c r="B39" s="79"/>
      <c r="C39" s="79"/>
      <c r="D39" s="76"/>
      <c r="E39" s="76"/>
      <c r="F39" s="76" t="s">
        <v>14</v>
      </c>
      <c r="G39" s="76"/>
      <c r="H39" s="52">
        <v>-2840</v>
      </c>
      <c r="I39" s="52">
        <v>-2840</v>
      </c>
      <c r="J39" s="52">
        <v>-2840</v>
      </c>
      <c r="K39" s="52">
        <v>-2840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78">
        <v>0</v>
      </c>
      <c r="U39" s="78"/>
      <c r="V39" s="52">
        <v>0</v>
      </c>
      <c r="W39" s="52">
        <v>0</v>
      </c>
    </row>
    <row r="40" spans="1:23" ht="12.75">
      <c r="A40" s="79"/>
      <c r="B40" s="79"/>
      <c r="C40" s="79"/>
      <c r="D40" s="76"/>
      <c r="E40" s="76"/>
      <c r="F40" s="76" t="s">
        <v>15</v>
      </c>
      <c r="G40" s="76"/>
      <c r="H40" s="52">
        <v>2840</v>
      </c>
      <c r="I40" s="52">
        <v>2840</v>
      </c>
      <c r="J40" s="52">
        <v>1890</v>
      </c>
      <c r="K40" s="52">
        <v>0</v>
      </c>
      <c r="L40" s="52">
        <v>1890</v>
      </c>
      <c r="M40" s="52">
        <v>0</v>
      </c>
      <c r="N40" s="52">
        <v>950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78">
        <v>0</v>
      </c>
      <c r="U40" s="78"/>
      <c r="V40" s="52">
        <v>0</v>
      </c>
      <c r="W40" s="52">
        <v>0</v>
      </c>
    </row>
    <row r="41" spans="1:23" ht="12.75">
      <c r="A41" s="79"/>
      <c r="B41" s="79"/>
      <c r="C41" s="79"/>
      <c r="D41" s="76"/>
      <c r="E41" s="76"/>
      <c r="F41" s="76" t="s">
        <v>16</v>
      </c>
      <c r="G41" s="76"/>
      <c r="H41" s="52">
        <v>946482</v>
      </c>
      <c r="I41" s="52">
        <v>946482</v>
      </c>
      <c r="J41" s="52">
        <v>944532</v>
      </c>
      <c r="K41" s="52">
        <v>779842</v>
      </c>
      <c r="L41" s="52">
        <v>164690</v>
      </c>
      <c r="M41" s="52">
        <v>0</v>
      </c>
      <c r="N41" s="52">
        <v>1950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78">
        <v>0</v>
      </c>
      <c r="U41" s="78"/>
      <c r="V41" s="52">
        <v>0</v>
      </c>
      <c r="W41" s="52">
        <v>0</v>
      </c>
    </row>
    <row r="42" spans="1:23" ht="12.75">
      <c r="A42" s="75" t="s">
        <v>17</v>
      </c>
      <c r="B42" s="75"/>
      <c r="C42" s="75"/>
      <c r="D42" s="75"/>
      <c r="E42" s="75"/>
      <c r="F42" s="76" t="s">
        <v>13</v>
      </c>
      <c r="G42" s="76"/>
      <c r="H42" s="53">
        <v>130837788.5</v>
      </c>
      <c r="I42" s="51"/>
      <c r="J42" s="53">
        <v>98801590.7</v>
      </c>
      <c r="K42" s="53">
        <v>69971307.2</v>
      </c>
      <c r="L42" s="53">
        <v>28830283.5</v>
      </c>
      <c r="M42" s="53">
        <v>3566074.8</v>
      </c>
      <c r="N42" s="53">
        <v>3005238</v>
      </c>
      <c r="O42" s="53">
        <v>164487</v>
      </c>
      <c r="P42" s="53">
        <v>809017</v>
      </c>
      <c r="Q42" s="53">
        <v>0</v>
      </c>
      <c r="R42" s="53">
        <v>24491381</v>
      </c>
      <c r="S42" s="53">
        <v>24491381</v>
      </c>
      <c r="T42" s="77">
        <v>1412952</v>
      </c>
      <c r="U42" s="77"/>
      <c r="V42" s="53">
        <v>0</v>
      </c>
      <c r="W42" s="52">
        <v>0</v>
      </c>
    </row>
    <row r="43" spans="1:23" ht="12.75">
      <c r="A43" s="75"/>
      <c r="B43" s="75"/>
      <c r="C43" s="75"/>
      <c r="D43" s="75"/>
      <c r="E43" s="75"/>
      <c r="F43" s="76" t="s">
        <v>14</v>
      </c>
      <c r="G43" s="76"/>
      <c r="H43" s="53">
        <v>-17840</v>
      </c>
      <c r="I43" s="53">
        <v>-17840</v>
      </c>
      <c r="J43" s="53">
        <v>-17840</v>
      </c>
      <c r="K43" s="53">
        <v>-2840</v>
      </c>
      <c r="L43" s="53">
        <v>-15000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77">
        <v>0</v>
      </c>
      <c r="U43" s="77"/>
      <c r="V43" s="53">
        <v>0</v>
      </c>
      <c r="W43" s="52">
        <v>0</v>
      </c>
    </row>
    <row r="44" spans="1:23" ht="12.75">
      <c r="A44" s="75"/>
      <c r="B44" s="75"/>
      <c r="C44" s="75"/>
      <c r="D44" s="75"/>
      <c r="E44" s="75"/>
      <c r="F44" s="76" t="s">
        <v>15</v>
      </c>
      <c r="G44" s="76"/>
      <c r="H44" s="53">
        <v>75346</v>
      </c>
      <c r="I44" s="53">
        <v>75346</v>
      </c>
      <c r="J44" s="53">
        <v>74396</v>
      </c>
      <c r="K44" s="53">
        <v>71000</v>
      </c>
      <c r="L44" s="53">
        <v>3396</v>
      </c>
      <c r="M44" s="53">
        <v>0</v>
      </c>
      <c r="N44" s="53">
        <v>950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77">
        <v>0</v>
      </c>
      <c r="U44" s="77"/>
      <c r="V44" s="53">
        <v>0</v>
      </c>
      <c r="W44" s="52">
        <v>0</v>
      </c>
    </row>
    <row r="45" spans="1:23" ht="12.75">
      <c r="A45" s="75"/>
      <c r="B45" s="75"/>
      <c r="C45" s="75"/>
      <c r="D45" s="75"/>
      <c r="E45" s="75"/>
      <c r="F45" s="76" t="s">
        <v>16</v>
      </c>
      <c r="G45" s="76"/>
      <c r="H45" s="53">
        <v>130895294.5</v>
      </c>
      <c r="I45" s="51"/>
      <c r="J45" s="53">
        <v>98858146.7</v>
      </c>
      <c r="K45" s="53">
        <v>70039467.2</v>
      </c>
      <c r="L45" s="53">
        <v>28818679.5</v>
      </c>
      <c r="M45" s="53">
        <v>3566074.8</v>
      </c>
      <c r="N45" s="53">
        <v>3006188</v>
      </c>
      <c r="O45" s="53">
        <v>164487</v>
      </c>
      <c r="P45" s="53">
        <v>809017</v>
      </c>
      <c r="Q45" s="53">
        <v>0</v>
      </c>
      <c r="R45" s="53">
        <v>24491381</v>
      </c>
      <c r="S45" s="53">
        <v>24491381</v>
      </c>
      <c r="T45" s="77">
        <v>1412952</v>
      </c>
      <c r="U45" s="77"/>
      <c r="V45" s="53">
        <v>0</v>
      </c>
      <c r="W45" s="52">
        <v>0</v>
      </c>
    </row>
  </sheetData>
  <sheetProtection/>
  <mergeCells count="131">
    <mergeCell ref="A5:A8"/>
    <mergeCell ref="B5:B8"/>
    <mergeCell ref="K7:L7"/>
    <mergeCell ref="M7:M8"/>
    <mergeCell ref="D5:G8"/>
    <mergeCell ref="W7:W8"/>
    <mergeCell ref="T8:U8"/>
    <mergeCell ref="J7:J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A18:A21"/>
    <mergeCell ref="B18:B21"/>
    <mergeCell ref="C18:C21"/>
    <mergeCell ref="D18:E21"/>
    <mergeCell ref="A22:A25"/>
    <mergeCell ref="B22:B25"/>
    <mergeCell ref="C22:C25"/>
    <mergeCell ref="D22:E25"/>
    <mergeCell ref="F22:G22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F34:G34"/>
    <mergeCell ref="F37:G37"/>
    <mergeCell ref="T37:U37"/>
    <mergeCell ref="T34:U34"/>
    <mergeCell ref="F35:G35"/>
    <mergeCell ref="T35:U35"/>
    <mergeCell ref="F36:G36"/>
    <mergeCell ref="T36:U36"/>
    <mergeCell ref="F41:G41"/>
    <mergeCell ref="T41:U41"/>
    <mergeCell ref="B34:B37"/>
    <mergeCell ref="C34:C37"/>
    <mergeCell ref="D34:E37"/>
    <mergeCell ref="A38:A41"/>
    <mergeCell ref="B38:B41"/>
    <mergeCell ref="C38:C41"/>
    <mergeCell ref="D38:E41"/>
    <mergeCell ref="A34:A37"/>
    <mergeCell ref="F38:G38"/>
    <mergeCell ref="T38:U38"/>
    <mergeCell ref="F39:G39"/>
    <mergeCell ref="T39:U39"/>
    <mergeCell ref="F40:G40"/>
    <mergeCell ref="T40:U40"/>
    <mergeCell ref="A42:E45"/>
    <mergeCell ref="F42:G42"/>
    <mergeCell ref="T42:U42"/>
    <mergeCell ref="F43:G43"/>
    <mergeCell ref="T43:U43"/>
    <mergeCell ref="F44:G44"/>
    <mergeCell ref="T44:U44"/>
    <mergeCell ref="F45:G45"/>
    <mergeCell ref="T45:U4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19" customWidth="1"/>
    <col min="2" max="2" width="11" style="19" customWidth="1"/>
    <col min="3" max="3" width="8.66015625" style="19" customWidth="1"/>
    <col min="4" max="4" width="15" style="19" customWidth="1"/>
    <col min="5" max="5" width="16.83203125" style="19" customWidth="1"/>
    <col min="6" max="6" width="14.16015625" style="19" customWidth="1"/>
    <col min="7" max="7" width="14.33203125" style="19" customWidth="1"/>
    <col min="8" max="8" width="14.5" style="19" customWidth="1"/>
    <col min="9" max="9" width="10.66015625" style="19" customWidth="1"/>
    <col min="10" max="10" width="12.66015625" style="19" customWidth="1"/>
    <col min="11" max="11" width="10.83203125" style="18" customWidth="1"/>
    <col min="12" max="12" width="15" style="18" customWidth="1"/>
    <col min="13" max="14" width="12.33203125" style="18" bestFit="1" customWidth="1"/>
    <col min="15" max="15" width="12.16015625" style="18" customWidth="1"/>
    <col min="16" max="16384" width="9.33203125" style="18" customWidth="1"/>
  </cols>
  <sheetData>
    <row r="1" spans="1:17" ht="36" customHeight="1">
      <c r="A1" s="93" t="s">
        <v>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50"/>
    </row>
    <row r="2" spans="1:7" ht="18">
      <c r="A2" s="49"/>
      <c r="B2" s="49"/>
      <c r="C2" s="49"/>
      <c r="D2" s="49"/>
      <c r="E2" s="49"/>
      <c r="F2" s="49"/>
      <c r="G2" s="49"/>
    </row>
    <row r="3" spans="1:16" s="38" customFormat="1" ht="18.75" customHeight="1">
      <c r="A3" s="48"/>
      <c r="B3" s="48"/>
      <c r="C3" s="48"/>
      <c r="D3" s="48"/>
      <c r="E3" s="48"/>
      <c r="F3" s="48"/>
      <c r="G3" s="47"/>
      <c r="H3" s="47"/>
      <c r="I3" s="47"/>
      <c r="J3" s="47"/>
      <c r="K3" s="47"/>
      <c r="L3" s="46"/>
      <c r="M3" s="46"/>
      <c r="N3" s="46"/>
      <c r="O3" s="46"/>
      <c r="P3" s="45" t="s">
        <v>93</v>
      </c>
    </row>
    <row r="4" spans="1:16" s="38" customFormat="1" ht="12.75">
      <c r="A4" s="94" t="s">
        <v>0</v>
      </c>
      <c r="B4" s="94" t="s">
        <v>1</v>
      </c>
      <c r="C4" s="94" t="s">
        <v>47</v>
      </c>
      <c r="D4" s="94" t="s">
        <v>92</v>
      </c>
      <c r="E4" s="83" t="s">
        <v>91</v>
      </c>
      <c r="F4" s="89" t="s">
        <v>4</v>
      </c>
      <c r="G4" s="97"/>
      <c r="H4" s="97"/>
      <c r="I4" s="97"/>
      <c r="J4" s="97"/>
      <c r="K4" s="97"/>
      <c r="L4" s="97"/>
      <c r="M4" s="97"/>
      <c r="N4" s="97"/>
      <c r="O4" s="97"/>
      <c r="P4" s="90"/>
    </row>
    <row r="5" spans="1:16" s="38" customFormat="1" ht="12.75">
      <c r="A5" s="95"/>
      <c r="B5" s="95"/>
      <c r="C5" s="95"/>
      <c r="D5" s="95"/>
      <c r="E5" s="84"/>
      <c r="F5" s="83" t="s">
        <v>29</v>
      </c>
      <c r="G5" s="91" t="s">
        <v>4</v>
      </c>
      <c r="H5" s="91"/>
      <c r="I5" s="91"/>
      <c r="J5" s="91"/>
      <c r="K5" s="91"/>
      <c r="L5" s="83" t="s">
        <v>90</v>
      </c>
      <c r="M5" s="86" t="s">
        <v>4</v>
      </c>
      <c r="N5" s="87"/>
      <c r="O5" s="87"/>
      <c r="P5" s="88"/>
    </row>
    <row r="6" spans="1:16" s="38" customFormat="1" ht="25.5" customHeight="1">
      <c r="A6" s="95"/>
      <c r="B6" s="95"/>
      <c r="C6" s="95"/>
      <c r="D6" s="95"/>
      <c r="E6" s="84"/>
      <c r="F6" s="84"/>
      <c r="G6" s="89" t="s">
        <v>89</v>
      </c>
      <c r="H6" s="90"/>
      <c r="I6" s="83" t="s">
        <v>88</v>
      </c>
      <c r="J6" s="83" t="s">
        <v>87</v>
      </c>
      <c r="K6" s="83" t="s">
        <v>86</v>
      </c>
      <c r="L6" s="84"/>
      <c r="M6" s="89" t="s">
        <v>6</v>
      </c>
      <c r="N6" s="44" t="s">
        <v>7</v>
      </c>
      <c r="O6" s="91" t="s">
        <v>33</v>
      </c>
      <c r="P6" s="91" t="s">
        <v>85</v>
      </c>
    </row>
    <row r="7" spans="1:16" s="38" customFormat="1" ht="84">
      <c r="A7" s="96"/>
      <c r="B7" s="96"/>
      <c r="C7" s="96"/>
      <c r="D7" s="96"/>
      <c r="E7" s="85"/>
      <c r="F7" s="85"/>
      <c r="G7" s="43" t="s">
        <v>11</v>
      </c>
      <c r="H7" s="43" t="s">
        <v>84</v>
      </c>
      <c r="I7" s="85"/>
      <c r="J7" s="85"/>
      <c r="K7" s="85"/>
      <c r="L7" s="85"/>
      <c r="M7" s="91"/>
      <c r="N7" s="42" t="s">
        <v>10</v>
      </c>
      <c r="O7" s="91"/>
      <c r="P7" s="91"/>
    </row>
    <row r="8" spans="1:16" s="38" customFormat="1" ht="10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</row>
    <row r="9" spans="1:16" s="38" customFormat="1" ht="13.5">
      <c r="A9" s="40" t="s">
        <v>49</v>
      </c>
      <c r="B9" s="54"/>
      <c r="C9" s="31"/>
      <c r="D9" s="35">
        <f>SUM(D10:D10)</f>
        <v>45000</v>
      </c>
      <c r="E9" s="35">
        <f>SUM(E10:E10)</f>
        <v>45000</v>
      </c>
      <c r="F9" s="35">
        <f>SUM(F10:F10)</f>
        <v>45000</v>
      </c>
      <c r="G9" s="35">
        <f>SUM(G10:G10)</f>
        <v>0</v>
      </c>
      <c r="H9" s="35">
        <f>SUM(H10:H10)</f>
        <v>45000</v>
      </c>
      <c r="I9" s="35">
        <v>0</v>
      </c>
      <c r="J9" s="35">
        <v>0</v>
      </c>
      <c r="K9" s="35">
        <v>0</v>
      </c>
      <c r="L9" s="35">
        <f>SUM(L10:L10)</f>
        <v>0</v>
      </c>
      <c r="M9" s="35">
        <f>SUM(M10:M10)</f>
        <v>0</v>
      </c>
      <c r="N9" s="35">
        <f>SUM(N10:N10)</f>
        <v>0</v>
      </c>
      <c r="O9" s="35">
        <v>0</v>
      </c>
      <c r="P9" s="35">
        <v>0</v>
      </c>
    </row>
    <row r="10" spans="1:16" s="38" customFormat="1" ht="12.75">
      <c r="A10" s="55" t="s">
        <v>49</v>
      </c>
      <c r="B10" s="56" t="s">
        <v>48</v>
      </c>
      <c r="C10" s="27">
        <v>2110</v>
      </c>
      <c r="D10" s="26">
        <v>45000</v>
      </c>
      <c r="E10" s="26">
        <f>F10+L10</f>
        <v>45000</v>
      </c>
      <c r="F10" s="26">
        <f>H10</f>
        <v>45000</v>
      </c>
      <c r="G10" s="25">
        <v>0</v>
      </c>
      <c r="H10" s="25">
        <v>45000</v>
      </c>
      <c r="I10" s="25">
        <v>0</v>
      </c>
      <c r="J10" s="25">
        <v>0</v>
      </c>
      <c r="K10" s="25">
        <f>-T10</f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1:16" s="38" customFormat="1" ht="13.5">
      <c r="A11" s="33">
        <v>600</v>
      </c>
      <c r="B11" s="36"/>
      <c r="C11" s="31"/>
      <c r="D11" s="35">
        <f aca="true" t="shared" si="0" ref="D11:N11">SUM(D12:D12)</f>
        <v>1870</v>
      </c>
      <c r="E11" s="35">
        <f t="shared" si="0"/>
        <v>1870</v>
      </c>
      <c r="F11" s="35">
        <f t="shared" si="0"/>
        <v>1870</v>
      </c>
      <c r="G11" s="35">
        <f t="shared" si="0"/>
        <v>1870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>O13+O15</f>
        <v>0</v>
      </c>
      <c r="P11" s="35">
        <f>P13+P15</f>
        <v>0</v>
      </c>
    </row>
    <row r="12" spans="1:16" s="38" customFormat="1" ht="12.75">
      <c r="A12" s="29">
        <v>600</v>
      </c>
      <c r="B12" s="28">
        <v>60095</v>
      </c>
      <c r="C12" s="27">
        <v>2110</v>
      </c>
      <c r="D12" s="26">
        <v>1870</v>
      </c>
      <c r="E12" s="26">
        <f>SUM(F12)</f>
        <v>1870</v>
      </c>
      <c r="F12" s="26">
        <f>SUM(G12:H12)</f>
        <v>1870</v>
      </c>
      <c r="G12" s="25">
        <v>1870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f>SUM(O12+Q12+R12)</f>
        <v>0</v>
      </c>
      <c r="O12" s="25">
        <v>0</v>
      </c>
      <c r="P12" s="25">
        <v>0</v>
      </c>
    </row>
    <row r="13" spans="1:16" s="38" customFormat="1" ht="13.5">
      <c r="A13" s="40" t="s">
        <v>83</v>
      </c>
      <c r="B13" s="39"/>
      <c r="C13" s="31"/>
      <c r="D13" s="35">
        <f aca="true" t="shared" si="1" ref="D13:M13">SUM(D14)</f>
        <v>72000</v>
      </c>
      <c r="E13" s="35">
        <f t="shared" si="1"/>
        <v>72000</v>
      </c>
      <c r="F13" s="35">
        <f t="shared" si="1"/>
        <v>72000</v>
      </c>
      <c r="G13" s="35">
        <f t="shared" si="1"/>
        <v>48856</v>
      </c>
      <c r="H13" s="35">
        <f t="shared" si="1"/>
        <v>23144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v>0</v>
      </c>
      <c r="O13" s="35">
        <f>SUM(O14)</f>
        <v>0</v>
      </c>
      <c r="P13" s="35">
        <f>SUM(P14)</f>
        <v>0</v>
      </c>
    </row>
    <row r="14" spans="1:18" s="38" customFormat="1" ht="12.75">
      <c r="A14" s="29">
        <v>700</v>
      </c>
      <c r="B14" s="28">
        <v>70005</v>
      </c>
      <c r="C14" s="27">
        <v>2110</v>
      </c>
      <c r="D14" s="26">
        <v>72000</v>
      </c>
      <c r="E14" s="26">
        <f>SUM(F14)</f>
        <v>72000</v>
      </c>
      <c r="F14" s="26">
        <f>SUM(G14:H14)</f>
        <v>72000</v>
      </c>
      <c r="G14" s="25">
        <v>48856</v>
      </c>
      <c r="H14" s="25">
        <v>23144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f>SUM(O14+Q14+R14)</f>
        <v>0</v>
      </c>
      <c r="O14" s="25">
        <v>0</v>
      </c>
      <c r="P14" s="25">
        <v>0</v>
      </c>
      <c r="Q14" s="34"/>
      <c r="R14" s="34"/>
    </row>
    <row r="15" spans="1:16" s="38" customFormat="1" ht="13.5">
      <c r="A15" s="33">
        <v>710</v>
      </c>
      <c r="B15" s="36"/>
      <c r="C15" s="31"/>
      <c r="D15" s="35">
        <f aca="true" t="shared" si="2" ref="D15:P15">SUM(D16:D17)</f>
        <v>685670</v>
      </c>
      <c r="E15" s="35">
        <f t="shared" si="2"/>
        <v>685670</v>
      </c>
      <c r="F15" s="35">
        <f t="shared" si="2"/>
        <v>685670</v>
      </c>
      <c r="G15" s="35">
        <f t="shared" si="2"/>
        <v>457488</v>
      </c>
      <c r="H15" s="35">
        <f t="shared" si="2"/>
        <v>228182</v>
      </c>
      <c r="I15" s="35">
        <f t="shared" si="2"/>
        <v>0</v>
      </c>
      <c r="J15" s="35">
        <f t="shared" si="2"/>
        <v>0</v>
      </c>
      <c r="K15" s="35">
        <f t="shared" si="2"/>
        <v>0</v>
      </c>
      <c r="L15" s="35">
        <f t="shared" si="2"/>
        <v>0</v>
      </c>
      <c r="M15" s="35">
        <f t="shared" si="2"/>
        <v>0</v>
      </c>
      <c r="N15" s="35">
        <f t="shared" si="2"/>
        <v>0</v>
      </c>
      <c r="O15" s="35">
        <f t="shared" si="2"/>
        <v>0</v>
      </c>
      <c r="P15" s="35">
        <f t="shared" si="2"/>
        <v>0</v>
      </c>
    </row>
    <row r="16" spans="1:18" s="38" customFormat="1" ht="12.75">
      <c r="A16" s="29">
        <v>710</v>
      </c>
      <c r="B16" s="28">
        <v>71012</v>
      </c>
      <c r="C16" s="27">
        <v>2110</v>
      </c>
      <c r="D16" s="26">
        <v>261000</v>
      </c>
      <c r="E16" s="26">
        <f>SUM(N16+F16)</f>
        <v>261000</v>
      </c>
      <c r="F16" s="26">
        <f>SUM(G16:K16)</f>
        <v>261000</v>
      </c>
      <c r="G16" s="25">
        <v>100000</v>
      </c>
      <c r="H16" s="25">
        <v>161000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f>SUM(O16+Q16+R16)</f>
        <v>0</v>
      </c>
      <c r="O16" s="25">
        <v>0</v>
      </c>
      <c r="P16" s="25">
        <v>0</v>
      </c>
      <c r="Q16" s="34"/>
      <c r="R16" s="34"/>
    </row>
    <row r="17" spans="1:16" s="38" customFormat="1" ht="12.75">
      <c r="A17" s="29">
        <v>710</v>
      </c>
      <c r="B17" s="28">
        <v>71015</v>
      </c>
      <c r="C17" s="27">
        <v>2110</v>
      </c>
      <c r="D17" s="26">
        <v>424670</v>
      </c>
      <c r="E17" s="26">
        <f>SUM(F17)</f>
        <v>424670</v>
      </c>
      <c r="F17" s="26">
        <f>SUM(G17:H17)</f>
        <v>424670</v>
      </c>
      <c r="G17" s="25">
        <v>357488</v>
      </c>
      <c r="H17" s="25">
        <v>67182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f>SUM(O17+Q17+R17)</f>
        <v>0</v>
      </c>
      <c r="O17" s="25">
        <v>0</v>
      </c>
      <c r="P17" s="25">
        <v>0</v>
      </c>
    </row>
    <row r="18" spans="1:16" s="38" customFormat="1" ht="13.5">
      <c r="A18" s="33">
        <v>750</v>
      </c>
      <c r="B18" s="36"/>
      <c r="C18" s="31"/>
      <c r="D18" s="35">
        <f aca="true" t="shared" si="3" ref="D18:P18">SUM(D19:D19)</f>
        <v>25200</v>
      </c>
      <c r="E18" s="35">
        <f t="shared" si="3"/>
        <v>25200</v>
      </c>
      <c r="F18" s="35">
        <f t="shared" si="3"/>
        <v>25200</v>
      </c>
      <c r="G18" s="35">
        <f t="shared" si="3"/>
        <v>17383</v>
      </c>
      <c r="H18" s="35">
        <f t="shared" si="3"/>
        <v>7817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0</v>
      </c>
    </row>
    <row r="19" spans="1:16" s="38" customFormat="1" ht="12.75">
      <c r="A19" s="29">
        <v>750</v>
      </c>
      <c r="B19" s="28">
        <v>75045</v>
      </c>
      <c r="C19" s="27">
        <v>2110</v>
      </c>
      <c r="D19" s="26">
        <v>25200</v>
      </c>
      <c r="E19" s="26">
        <f>SUM(F19)</f>
        <v>25200</v>
      </c>
      <c r="F19" s="26">
        <f>SUM(G19:H19)</f>
        <v>25200</v>
      </c>
      <c r="G19" s="25">
        <v>17383</v>
      </c>
      <c r="H19" s="25">
        <v>7817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f>SUM(O19+Q19+R19)</f>
        <v>0</v>
      </c>
      <c r="O19" s="25">
        <v>0</v>
      </c>
      <c r="P19" s="25">
        <v>0</v>
      </c>
    </row>
    <row r="20" spans="1:16" s="37" customFormat="1" ht="14.25" customHeight="1">
      <c r="A20" s="33">
        <v>754</v>
      </c>
      <c r="B20" s="36"/>
      <c r="C20" s="31"/>
      <c r="D20" s="35">
        <f>SUM(D21:D21)</f>
        <v>5159375</v>
      </c>
      <c r="E20" s="35">
        <f>E21</f>
        <v>5159375</v>
      </c>
      <c r="F20" s="35">
        <f aca="true" t="shared" si="4" ref="F20:K20">SUM(F21)</f>
        <v>5159375</v>
      </c>
      <c r="G20" s="35">
        <f t="shared" si="4"/>
        <v>4708163</v>
      </c>
      <c r="H20" s="35">
        <f t="shared" si="4"/>
        <v>262612</v>
      </c>
      <c r="I20" s="35">
        <f t="shared" si="4"/>
        <v>0</v>
      </c>
      <c r="J20" s="35">
        <f t="shared" si="4"/>
        <v>188600</v>
      </c>
      <c r="K20" s="35">
        <f t="shared" si="4"/>
        <v>0</v>
      </c>
      <c r="L20" s="35">
        <f>SUM(L21:L21)</f>
        <v>0</v>
      </c>
      <c r="M20" s="35">
        <f>SUM(M21:M21)</f>
        <v>0</v>
      </c>
      <c r="N20" s="35">
        <f>SUM(N21)</f>
        <v>0</v>
      </c>
      <c r="O20" s="35">
        <f>SUM(O21)</f>
        <v>0</v>
      </c>
      <c r="P20" s="35">
        <f>SUM(P21)</f>
        <v>0</v>
      </c>
    </row>
    <row r="21" spans="1:16" ht="12.75" customHeight="1">
      <c r="A21" s="29">
        <v>754</v>
      </c>
      <c r="B21" s="28">
        <v>75411</v>
      </c>
      <c r="C21" s="27">
        <v>2110</v>
      </c>
      <c r="D21" s="26">
        <v>5159375</v>
      </c>
      <c r="E21" s="26">
        <f>SUM(F21)</f>
        <v>5159375</v>
      </c>
      <c r="F21" s="26">
        <f>SUM(G21:J21)</f>
        <v>5159375</v>
      </c>
      <c r="G21" s="25">
        <v>4708163</v>
      </c>
      <c r="H21" s="25">
        <v>262612</v>
      </c>
      <c r="I21" s="25">
        <v>0</v>
      </c>
      <c r="J21" s="25">
        <v>188600</v>
      </c>
      <c r="K21" s="25">
        <v>0</v>
      </c>
      <c r="L21" s="25">
        <v>0</v>
      </c>
      <c r="M21" s="25">
        <v>0</v>
      </c>
      <c r="N21" s="25">
        <f>SUM(O21+Q21+R21)</f>
        <v>0</v>
      </c>
      <c r="O21" s="25">
        <v>0</v>
      </c>
      <c r="P21" s="25">
        <v>0</v>
      </c>
    </row>
    <row r="22" spans="1:16" ht="12.75" customHeight="1">
      <c r="A22" s="33">
        <v>755</v>
      </c>
      <c r="B22" s="36"/>
      <c r="C22" s="31"/>
      <c r="D22" s="35">
        <f>SUM(D23:D23)</f>
        <v>132000</v>
      </c>
      <c r="E22" s="35">
        <f>E23</f>
        <v>132000</v>
      </c>
      <c r="F22" s="35">
        <f aca="true" t="shared" si="5" ref="F22:K22">SUM(F23)</f>
        <v>132000</v>
      </c>
      <c r="G22" s="35">
        <f t="shared" si="5"/>
        <v>30030</v>
      </c>
      <c r="H22" s="35">
        <f t="shared" si="5"/>
        <v>37950</v>
      </c>
      <c r="I22" s="35">
        <f t="shared" si="5"/>
        <v>64020</v>
      </c>
      <c r="J22" s="35">
        <f t="shared" si="5"/>
        <v>0</v>
      </c>
      <c r="K22" s="35">
        <f t="shared" si="5"/>
        <v>0</v>
      </c>
      <c r="L22" s="35">
        <f>SUM(L23:L23)</f>
        <v>0</v>
      </c>
      <c r="M22" s="35">
        <f>SUM(M23:M23)</f>
        <v>0</v>
      </c>
      <c r="N22" s="35">
        <f>SUM(N23)</f>
        <v>0</v>
      </c>
      <c r="O22" s="35">
        <f>SUM(O23)</f>
        <v>0</v>
      </c>
      <c r="P22" s="35">
        <f>SUM(P23)</f>
        <v>0</v>
      </c>
    </row>
    <row r="23" spans="1:16" ht="17.25" customHeight="1">
      <c r="A23" s="29">
        <v>755</v>
      </c>
      <c r="B23" s="28">
        <v>75515</v>
      </c>
      <c r="C23" s="27">
        <v>2110</v>
      </c>
      <c r="D23" s="26">
        <v>132000</v>
      </c>
      <c r="E23" s="26">
        <f>SUM(F23)</f>
        <v>132000</v>
      </c>
      <c r="F23" s="26">
        <f>SUM(G23:J23)</f>
        <v>132000</v>
      </c>
      <c r="G23" s="25">
        <v>30030</v>
      </c>
      <c r="H23" s="25">
        <v>37950</v>
      </c>
      <c r="I23" s="25">
        <v>64020</v>
      </c>
      <c r="J23" s="25">
        <v>0</v>
      </c>
      <c r="K23" s="25">
        <v>0</v>
      </c>
      <c r="L23" s="25">
        <v>0</v>
      </c>
      <c r="M23" s="25">
        <v>0</v>
      </c>
      <c r="N23" s="25">
        <f>SUM(O23+Q23+R23)</f>
        <v>0</v>
      </c>
      <c r="O23" s="25">
        <v>0</v>
      </c>
      <c r="P23" s="25">
        <v>0</v>
      </c>
    </row>
    <row r="24" spans="1:16" ht="13.5">
      <c r="A24" s="33">
        <v>851</v>
      </c>
      <c r="B24" s="32"/>
      <c r="C24" s="31"/>
      <c r="D24" s="30">
        <f>D25</f>
        <v>2397521</v>
      </c>
      <c r="E24" s="30">
        <f aca="true" t="shared" si="6" ref="E24:P24">SUM(E25)</f>
        <v>2397521</v>
      </c>
      <c r="F24" s="30">
        <f t="shared" si="6"/>
        <v>2397521</v>
      </c>
      <c r="G24" s="30">
        <f t="shared" si="6"/>
        <v>0</v>
      </c>
      <c r="H24" s="30">
        <f t="shared" si="6"/>
        <v>2397521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6"/>
        <v>0</v>
      </c>
      <c r="P24" s="30">
        <f t="shared" si="6"/>
        <v>0</v>
      </c>
    </row>
    <row r="25" spans="1:17" ht="12.75">
      <c r="A25" s="29">
        <v>851</v>
      </c>
      <c r="B25" s="28">
        <v>85156</v>
      </c>
      <c r="C25" s="27">
        <v>2110</v>
      </c>
      <c r="D25" s="25">
        <v>2397521</v>
      </c>
      <c r="E25" s="26">
        <f>SUM(H25)</f>
        <v>2397521</v>
      </c>
      <c r="F25" s="26">
        <f>SUM(H25)</f>
        <v>2397521</v>
      </c>
      <c r="G25" s="25">
        <v>0</v>
      </c>
      <c r="H25" s="25">
        <v>2397521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f>SUM(O25+Q25+R25)</f>
        <v>0</v>
      </c>
      <c r="O25" s="25">
        <v>0</v>
      </c>
      <c r="P25" s="25">
        <v>0</v>
      </c>
      <c r="Q25" s="34"/>
    </row>
    <row r="26" spans="1:17" ht="13.5">
      <c r="A26" s="33">
        <v>852</v>
      </c>
      <c r="B26" s="32"/>
      <c r="C26" s="31"/>
      <c r="D26" s="30">
        <f aca="true" t="shared" si="7" ref="D26:P26">SUM(D27:D28)</f>
        <v>1169400</v>
      </c>
      <c r="E26" s="30">
        <f t="shared" si="7"/>
        <v>1169400</v>
      </c>
      <c r="F26" s="30">
        <f t="shared" si="7"/>
        <v>1169400</v>
      </c>
      <c r="G26" s="30">
        <f t="shared" si="7"/>
        <v>664499</v>
      </c>
      <c r="H26" s="30">
        <f t="shared" si="7"/>
        <v>504601</v>
      </c>
      <c r="I26" s="30">
        <f t="shared" si="7"/>
        <v>0</v>
      </c>
      <c r="J26" s="30">
        <f t="shared" si="7"/>
        <v>300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7"/>
        <v>0</v>
      </c>
      <c r="P26" s="30">
        <f t="shared" si="7"/>
        <v>0</v>
      </c>
      <c r="Q26" s="34"/>
    </row>
    <row r="27" spans="1:17" ht="12.75">
      <c r="A27" s="29">
        <v>852</v>
      </c>
      <c r="B27" s="28">
        <v>85203</v>
      </c>
      <c r="C27" s="27">
        <v>2110</v>
      </c>
      <c r="D27" s="25">
        <v>1164000</v>
      </c>
      <c r="E27" s="26">
        <f>SUM(F27)</f>
        <v>1164000</v>
      </c>
      <c r="F27" s="26">
        <f>SUM(G27:J27)</f>
        <v>1164000</v>
      </c>
      <c r="G27" s="25">
        <v>659499</v>
      </c>
      <c r="H27" s="25">
        <v>504201</v>
      </c>
      <c r="I27" s="25">
        <v>0</v>
      </c>
      <c r="J27" s="25">
        <v>300</v>
      </c>
      <c r="K27" s="25">
        <v>0</v>
      </c>
      <c r="L27" s="25">
        <v>0</v>
      </c>
      <c r="M27" s="25">
        <v>0</v>
      </c>
      <c r="N27" s="25">
        <f>SUM(O27+Q27+R27)</f>
        <v>0</v>
      </c>
      <c r="O27" s="25">
        <v>0</v>
      </c>
      <c r="P27" s="25">
        <v>0</v>
      </c>
      <c r="Q27" s="34"/>
    </row>
    <row r="28" spans="1:17" ht="12.75">
      <c r="A28" s="29">
        <v>852</v>
      </c>
      <c r="B28" s="28">
        <v>85205</v>
      </c>
      <c r="C28" s="27">
        <v>2110</v>
      </c>
      <c r="D28" s="25">
        <v>5400</v>
      </c>
      <c r="E28" s="26">
        <f>SUM(F28)</f>
        <v>5400</v>
      </c>
      <c r="F28" s="26">
        <f>SUM(G28:J28)</f>
        <v>5400</v>
      </c>
      <c r="G28" s="25">
        <v>5000</v>
      </c>
      <c r="H28" s="25">
        <v>400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f>SUM(O28+Q28+R28)</f>
        <v>0</v>
      </c>
      <c r="O28" s="25">
        <v>0</v>
      </c>
      <c r="P28" s="25">
        <v>0</v>
      </c>
      <c r="Q28" s="34"/>
    </row>
    <row r="29" spans="1:16" ht="13.5">
      <c r="A29" s="33">
        <v>853</v>
      </c>
      <c r="B29" s="32"/>
      <c r="C29" s="31"/>
      <c r="D29" s="30">
        <f>SUM(D30)</f>
        <v>713494.5</v>
      </c>
      <c r="E29" s="30">
        <f>E30</f>
        <v>713494.5</v>
      </c>
      <c r="F29" s="30">
        <f>F30</f>
        <v>713494.5</v>
      </c>
      <c r="G29" s="30">
        <f>G30</f>
        <v>562400</v>
      </c>
      <c r="H29" s="30">
        <f>H30</f>
        <v>150094.5</v>
      </c>
      <c r="I29" s="30">
        <f aca="true" t="shared" si="8" ref="I29:P29">SUM(I30)</f>
        <v>0</v>
      </c>
      <c r="J29" s="30">
        <f t="shared" si="8"/>
        <v>1000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8"/>
        <v>0</v>
      </c>
      <c r="O29" s="30">
        <f t="shared" si="8"/>
        <v>0</v>
      </c>
      <c r="P29" s="30">
        <f t="shared" si="8"/>
        <v>0</v>
      </c>
    </row>
    <row r="30" spans="1:16" ht="12.75">
      <c r="A30" s="29">
        <v>853</v>
      </c>
      <c r="B30" s="28">
        <v>85321</v>
      </c>
      <c r="C30" s="27">
        <v>2110</v>
      </c>
      <c r="D30" s="25">
        <v>713494.5</v>
      </c>
      <c r="E30" s="26">
        <f>SUM(H30+G30+E38+J30)</f>
        <v>713494.5</v>
      </c>
      <c r="F30" s="25">
        <f>SUM(G30:K30)</f>
        <v>713494.5</v>
      </c>
      <c r="G30" s="25">
        <v>562400</v>
      </c>
      <c r="H30" s="25">
        <v>150094.5</v>
      </c>
      <c r="I30" s="25">
        <v>0</v>
      </c>
      <c r="J30" s="25">
        <v>1000</v>
      </c>
      <c r="K30" s="25">
        <v>0</v>
      </c>
      <c r="L30" s="25">
        <v>0</v>
      </c>
      <c r="M30" s="25">
        <f>SUM(N30+P30+Q30)</f>
        <v>0</v>
      </c>
      <c r="N30" s="25">
        <v>0</v>
      </c>
      <c r="O30" s="25">
        <v>0</v>
      </c>
      <c r="P30" s="25">
        <v>0</v>
      </c>
    </row>
    <row r="31" spans="1:16" ht="13.5">
      <c r="A31" s="33">
        <v>855</v>
      </c>
      <c r="B31" s="32"/>
      <c r="C31" s="31"/>
      <c r="D31" s="30">
        <f aca="true" t="shared" si="9" ref="D31:P31">SUM(D32:D33)</f>
        <v>233097</v>
      </c>
      <c r="E31" s="30">
        <f t="shared" si="9"/>
        <v>233097</v>
      </c>
      <c r="F31" s="30">
        <f t="shared" si="9"/>
        <v>233097</v>
      </c>
      <c r="G31" s="30">
        <f t="shared" si="9"/>
        <v>2170</v>
      </c>
      <c r="H31" s="30">
        <f t="shared" si="9"/>
        <v>37</v>
      </c>
      <c r="I31" s="30">
        <f t="shared" si="9"/>
        <v>0</v>
      </c>
      <c r="J31" s="30">
        <f t="shared" si="9"/>
        <v>230890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</row>
    <row r="32" spans="1:16" ht="12.75">
      <c r="A32" s="29">
        <v>855</v>
      </c>
      <c r="B32" s="28">
        <v>85508</v>
      </c>
      <c r="C32" s="27">
        <v>2160</v>
      </c>
      <c r="D32" s="25">
        <v>83727</v>
      </c>
      <c r="E32" s="26">
        <f>SUM(H32+G32+J32)</f>
        <v>83727</v>
      </c>
      <c r="F32" s="25">
        <f>SUM(G32:K32)</f>
        <v>83727</v>
      </c>
      <c r="G32" s="25">
        <v>800</v>
      </c>
      <c r="H32" s="25">
        <v>37</v>
      </c>
      <c r="I32" s="25">
        <v>0</v>
      </c>
      <c r="J32" s="25">
        <v>82890</v>
      </c>
      <c r="K32" s="25">
        <v>0</v>
      </c>
      <c r="L32" s="25">
        <v>0</v>
      </c>
      <c r="M32" s="25">
        <f>SUM(N32+P32+Q32)</f>
        <v>0</v>
      </c>
      <c r="N32" s="25">
        <v>0</v>
      </c>
      <c r="O32" s="25">
        <v>0</v>
      </c>
      <c r="P32" s="25">
        <v>0</v>
      </c>
    </row>
    <row r="33" spans="1:16" ht="12.75">
      <c r="A33" s="29">
        <v>855</v>
      </c>
      <c r="B33" s="28">
        <v>85510</v>
      </c>
      <c r="C33" s="27">
        <v>2160</v>
      </c>
      <c r="D33" s="25">
        <v>149370</v>
      </c>
      <c r="E33" s="26">
        <f>SUM(H33+G33+J33)</f>
        <v>149370</v>
      </c>
      <c r="F33" s="25">
        <f>SUM(G33:K33)</f>
        <v>149370</v>
      </c>
      <c r="G33" s="25">
        <v>1370</v>
      </c>
      <c r="H33" s="25">
        <v>0</v>
      </c>
      <c r="I33" s="25">
        <v>0</v>
      </c>
      <c r="J33" s="25">
        <v>148000</v>
      </c>
      <c r="K33" s="25">
        <v>0</v>
      </c>
      <c r="L33" s="25">
        <v>0</v>
      </c>
      <c r="M33" s="25">
        <f>SUM(N33+P33+Q33)</f>
        <v>0</v>
      </c>
      <c r="N33" s="25">
        <v>0</v>
      </c>
      <c r="O33" s="25">
        <v>0</v>
      </c>
      <c r="P33" s="25">
        <v>0</v>
      </c>
    </row>
    <row r="34" spans="1:16" ht="14.25">
      <c r="A34" s="92" t="s">
        <v>82</v>
      </c>
      <c r="B34" s="92"/>
      <c r="C34" s="92"/>
      <c r="D34" s="24">
        <f aca="true" t="shared" si="10" ref="D34:P34">SUM(D9+D11+D13+D15+D18+D20+D22+D24+D26+D29+D31)</f>
        <v>10634627.5</v>
      </c>
      <c r="E34" s="24">
        <f t="shared" si="10"/>
        <v>10634627.5</v>
      </c>
      <c r="F34" s="24">
        <f t="shared" si="10"/>
        <v>10634627.5</v>
      </c>
      <c r="G34" s="24">
        <f t="shared" si="10"/>
        <v>6492859</v>
      </c>
      <c r="H34" s="24">
        <f t="shared" si="10"/>
        <v>3656958.5</v>
      </c>
      <c r="I34" s="24">
        <f t="shared" si="10"/>
        <v>64020</v>
      </c>
      <c r="J34" s="24">
        <f t="shared" si="10"/>
        <v>420790</v>
      </c>
      <c r="K34" s="24">
        <f t="shared" si="10"/>
        <v>0</v>
      </c>
      <c r="L34" s="24">
        <f t="shared" si="10"/>
        <v>0</v>
      </c>
      <c r="M34" s="24">
        <f t="shared" si="10"/>
        <v>0</v>
      </c>
      <c r="N34" s="24">
        <f t="shared" si="10"/>
        <v>0</v>
      </c>
      <c r="O34" s="24">
        <f t="shared" si="10"/>
        <v>0</v>
      </c>
      <c r="P34" s="24">
        <f t="shared" si="10"/>
        <v>0</v>
      </c>
    </row>
    <row r="35" ht="12.75">
      <c r="E35" s="23"/>
    </row>
    <row r="37" spans="7:8" ht="12.75">
      <c r="G37" s="20"/>
      <c r="H37" s="20"/>
    </row>
    <row r="38" spans="1:1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1"/>
      <c r="L38" s="21"/>
      <c r="M38" s="21"/>
      <c r="N38" s="21"/>
      <c r="O38" s="21"/>
      <c r="P38" s="21"/>
    </row>
    <row r="44" spans="1:10" ht="12.75">
      <c r="A44" s="18"/>
      <c r="B44" s="18"/>
      <c r="C44" s="18"/>
      <c r="D44" s="18"/>
      <c r="E44" s="18"/>
      <c r="F44" s="18"/>
      <c r="G44" s="18"/>
      <c r="H44" s="18"/>
      <c r="I44" s="18"/>
      <c r="J44" s="20"/>
    </row>
  </sheetData>
  <sheetProtection/>
  <mergeCells count="19"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Zarządu Powiatu w Opatowie Nr 175.40.2022 
z dnia 27 kwietnia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2022-04-25T07:35:27Z</cp:lastPrinted>
  <dcterms:modified xsi:type="dcterms:W3CDTF">2022-05-06T06:57:12Z</dcterms:modified>
  <cp:category/>
  <cp:version/>
  <cp:contentType/>
  <cp:contentStatus/>
</cp:coreProperties>
</file>