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<sst xmlns="http://schemas.openxmlformats.org/spreadsheetml/2006/main" count="794" uniqueCount="357">
  <si>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</si>
  <si>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</si>
  <si>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</si>
  <si>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</si>
  <si>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</si>
  <si>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</si>
  <si>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</si>
  <si>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</si>
  <si>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</si>
  <si>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</si>
  <si>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</si>
  <si>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</si>
  <si>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</si>
  <si>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</si>
  <si>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</si>
  <si>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</si>
  <si>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</si>
  <si>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</si>
  <si>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</si>
  <si>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</si>
  <si>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</si>
  <si>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</si>
  <si>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</si>
  <si>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</si>
  <si>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</si>
  <si>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</si>
  <si>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</si>
  <si>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</si>
  <si>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</si>
  <si>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</si>
  <si>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</si>
  <si>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</si>
  <si>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</si>
  <si>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</si>
  <si>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</si>
  <si>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</si>
  <si>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</si>
  <si>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</si>
  <si>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</si>
  <si>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</si>
  <si>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</si>
  <si>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</si>
  <si>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</si>
  <si>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</si>
  <si>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</si>
  <si>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</si>
  <si>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</si>
  <si>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</si>
  <si>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</si>
  <si>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</si>
  <si>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</si>
  <si>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</si>
  <si>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</si>
  <si>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</si>
  <si>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</si>
  <si>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</si>
  <si>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</si>
  <si>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</si>
  <si>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</si>
  <si>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</si>
  <si>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</si>
  <si>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</si>
  <si>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</si>
  <si>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</si>
  <si>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</si>
  <si>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</si>
  <si>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</si>
  <si>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</si>
  <si>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</si>
  <si>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</si>
  <si>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</si>
  <si>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</si>
  <si>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</si>
  <si>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</si>
  <si>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</si>
  <si>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</si>
  <si>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</si>
  <si>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</si>
  <si>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</si>
  <si>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</si>
  <si>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</si>
  <si>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</si>
  <si>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</si>
  <si>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</si>
  <si>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</si>
  <si>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</si>
  <si>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</si>
  <si>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</si>
  <si>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</si>
  <si>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</si>
  <si>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</si>
  <si>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</si>
  <si>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</si>
  <si>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</si>
  <si>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</si>
  <si>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</si>
  <si>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</si>
  <si>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</si>
  <si>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</si>
  <si>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</si>
  <si>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</si>
  <si>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</si>
  <si>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</si>
  <si>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</si>
  <si>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</si>
  <si>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</si>
  <si>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</si>
  <si>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</si>
  <si>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</si>
  <si>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Przebudowa pomieszczeń Działu Rehabilitacji na poziomie 0 w Bloku A Szpitala Św. Leona (2021-2022)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</si>
  <si>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</si>
  <si>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</si>
  <si>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</si>
  <si>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</si>
  <si>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</si>
  <si>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</si>
  <si>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</si>
  <si>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</si>
  <si>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</si>
  <si>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</si>
  <si>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</si>
  <si>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</si>
  <si>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</si>
  <si>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</si>
  <si>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</si>
  <si>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</si>
  <si>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</si>
  <si>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</si>
  <si>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</si>
  <si>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</si>
  <si>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</si>
  <si>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</si>
  <si>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</si>
  <si>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</si>
  <si>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</si>
  <si>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</si>
  <si>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</si>
  <si>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</si>
  <si>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</si>
  <si>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</si>
  <si>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</si>
  <si>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</si>
  <si>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</si>
  <si>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</si>
  <si>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</si>
  <si>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</si>
  <si>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</si>
  <si>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</si>
  <si>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</si>
  <si>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</si>
  <si>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</si>
  <si>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</si>
  <si>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</si>
  <si>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</si>
  <si>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</si>
  <si>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</si>
  <si>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</si>
  <si>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</si>
  <si>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</si>
  <si>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</si>
  <si>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</si>
  <si>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</si>
  <si>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</si>
  <si>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</si>
  <si>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</si>
  <si>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</si>
  <si>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</si>
  <si>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</si>
  <si>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</si>
  <si>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</si>
  <si>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</si>
  <si>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</si>
  <si>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</si>
  <si>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</si>
  <si>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</si>
  <si>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</si>
  <si>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</si>
  <si>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</si>
  <si>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</si>
  <si>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</si>
  <si>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</si>
  <si>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</si>
  <si>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</si>
  <si>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</si>
  <si>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Budowa Świętokrzyskiego Centrum Przedsiębiorczości Rolniczej (2020-2023)</t>
  </si>
  <si>
    <t>Opracowanie dokumentacji dla zadania ,,Dokończenie budowy w Szpitalu św. Leona w Opatowie bud. A wraz z dostosowaniem budynku do przepisów przeciwpożarowych'' (2020-2022)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</si>
  <si>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</si>
  <si>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</si>
  <si>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 xml:space="preserve">A. 76 800,00    
B.
C.
D. 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</si>
  <si>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</si>
  <si>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</si>
  <si>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</si>
  <si>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</si>
  <si>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</si>
  <si>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Wykonanie dokumentacji projektowej dla zadania ,,Przebudowa układu pomieszczeń budynku Starostwa Powiatowego w Opatowie oraz dostosowanie budynku do przepisów przeciwpożarowych (wcześniej: Opracowanie dokumentacji dot. remontu pomieszczenia z przeznaczeniem na Wydział Komunikacji, Transportu i Dróg w Starostwie Powiatowym w Opatowie) (2020-2022)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</si>
  <si>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</si>
  <si>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</si>
  <si>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</si>
  <si>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 xml:space="preserve">A. 7 658 500,00     
B.
C.
D. 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</si>
  <si>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</si>
  <si>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</si>
  <si>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</si>
  <si>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</si>
  <si>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</si>
  <si>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</si>
  <si>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</si>
  <si>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</si>
  <si>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</si>
  <si>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</si>
  <si>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</si>
  <si>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</si>
  <si>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</si>
  <si>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</si>
  <si>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</si>
  <si>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</si>
  <si>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</si>
  <si>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</si>
  <si>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</si>
  <si>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</si>
  <si>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</si>
  <si>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</si>
  <si>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</si>
  <si>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</si>
  <si>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</si>
  <si>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</si>
  <si>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</si>
  <si>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</si>
  <si>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</si>
  <si>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</si>
  <si>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</si>
  <si>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</si>
  <si>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</si>
  <si>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</si>
  <si>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</si>
  <si>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</si>
  <si>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</si>
  <si>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</si>
  <si>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</si>
  <si>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</si>
  <si>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</si>
  <si>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</si>
  <si>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9 668 009,00</t>
  </si>
  <si>
    <t>Dochody budżetu powiatu na 2022 rok</t>
  </si>
  <si>
    <t>Wydatki budżetu powiatu na 2022 rok</t>
  </si>
  <si>
    <t>Specjalny Ośrodek Szkolno – Wychowawczy w Dębnie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</si>
  <si>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</si>
  <si>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</si>
  <si>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</si>
  <si>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</si>
  <si>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</si>
  <si>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</si>
  <si>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</si>
  <si>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</si>
  <si>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</si>
  <si>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</si>
  <si>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</si>
  <si>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</si>
  <si>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</si>
  <si>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</si>
  <si>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Program wieloletni ,,SENIOR+'' na lata 2015 - 2020 - Dzienny Dom Senior+ w Stodołach - Koloniach - trwałość projektu (2018 - 2024)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</si>
  <si>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</si>
  <si>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</si>
  <si>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Zespół Szkół w Ożarowie</t>
  </si>
  <si>
    <t>Poprawa dostępności budynków Zespołu Szkół w Ożarowie im. Marii Skłodowskiej - Curie poprzez montaż windy i wykonanie pochylni dostosowanych do potrzeb osób niepełnosprawnych</t>
  </si>
  <si>
    <t>25 854 803,00</t>
  </si>
  <si>
    <t>106 413 953,00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</si>
  <si>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</si>
  <si>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</si>
  <si>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</si>
  <si>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</si>
  <si>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</si>
  <si>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</si>
  <si>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50 000,00</t>
  </si>
  <si>
    <t>25 904 803,00</t>
  </si>
  <si>
    <t>85202</t>
  </si>
  <si>
    <t>Domy pomocy społecznej</t>
  </si>
  <si>
    <t>24 130 946,00</t>
  </si>
  <si>
    <t>24 180 946,00</t>
  </si>
  <si>
    <t>0830</t>
  </si>
  <si>
    <t>Wpływy z usług</t>
  </si>
  <si>
    <t>18 837 992,00</t>
  </si>
  <si>
    <t>18 887 992,00</t>
  </si>
  <si>
    <t>225 100,00</t>
  </si>
  <si>
    <t>109 285,00</t>
  </si>
  <si>
    <t>334 385,00</t>
  </si>
  <si>
    <t>0970</t>
  </si>
  <si>
    <t>Wpływy z różnych dochodów</t>
  </si>
  <si>
    <t>121 000,00</t>
  </si>
  <si>
    <t>230 285,00</t>
  </si>
  <si>
    <t>159 285,00</t>
  </si>
  <si>
    <t>106 573 238,00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</si>
  <si>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</si>
  <si>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</si>
  <si>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</si>
  <si>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</si>
  <si>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</si>
  <si>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</si>
  <si>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</si>
  <si>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</si>
  <si>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</si>
  <si>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</si>
  <si>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80148</t>
  </si>
  <si>
    <t>Stołówki szkolne i przedszkolne</t>
  </si>
  <si>
    <t>80151</t>
  </si>
  <si>
    <t>Kwalifikacyjne kursy zawodowe</t>
  </si>
  <si>
    <t>851</t>
  </si>
  <si>
    <t>Ochrona zdrowia</t>
  </si>
  <si>
    <t>85195</t>
  </si>
  <si>
    <t>Pozostała działalność</t>
  </si>
  <si>
    <t>853</t>
  </si>
  <si>
    <t>Pozostałe zadania w zakresie polityki społecznej</t>
  </si>
  <si>
    <t>85321</t>
  </si>
  <si>
    <t>Zespoły do spraw orzekania o niepełnosprawności</t>
  </si>
  <si>
    <t>85406</t>
  </si>
  <si>
    <t>Poradnie psychologiczno-pedagogiczne, w tym poradnie specjalistyczne</t>
  </si>
  <si>
    <t>855</t>
  </si>
  <si>
    <t>Rodzina</t>
  </si>
  <si>
    <t>85510</t>
  </si>
  <si>
    <t>Działalność placówek opiekuńczo-wychowawczych</t>
  </si>
  <si>
    <t>Wydatki razem:</t>
  </si>
  <si>
    <t>600</t>
  </si>
  <si>
    <t>Transport i łączność</t>
  </si>
  <si>
    <t>60014</t>
  </si>
  <si>
    <t>Drogi publiczne powiatowe</t>
  </si>
  <si>
    <t>750</t>
  </si>
  <si>
    <t>Administracja publiczna</t>
  </si>
  <si>
    <t>75020</t>
  </si>
  <si>
    <t>Starostwa powiatowe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</si>
  <si>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</si>
  <si>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</si>
  <si>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</si>
  <si>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</si>
  <si>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</si>
  <si>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</si>
  <si>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</si>
  <si>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</si>
  <si>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</si>
  <si>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</si>
  <si>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</si>
  <si>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</si>
  <si>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</si>
  <si>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</si>
  <si>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</si>
  <si>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</si>
  <si>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</si>
  <si>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</si>
  <si>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</si>
  <si>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</si>
  <si>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</si>
  <si>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</si>
  <si>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</si>
  <si>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116 081 962,00</t>
  </si>
  <si>
    <t>116 241 247,00</t>
  </si>
  <si>
    <t>1 320 296,00</t>
  </si>
  <si>
    <t>Załącznik Nr 1                                                                                                          do uchwały Rady Powiatu w Opatowie Nr LV.18.2022                                                                           z dnia 28 lutego 2022 r.</t>
  </si>
  <si>
    <t>Załącznik Nr 2                                                                                                      do uchwały Rady Powiatu w Opatowie Nr LV.18.2022                                                z dnia 28 lutego 2022 r.</t>
  </si>
  <si>
    <t xml:space="preserve">Załącznik Nr 3                                                                                                       do uchwały Rady Powiatu w Opatowie Nr LV.18.2022                                                 z dnia 28 lutego 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</si>
</sst>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9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7" fillId="32" borderId="0" applyNumberFormat="0" applyBorder="0" applyAlignment="0" applyProtection="0"/>
  </cellStyleXfs>
  <cellXfs count="2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88" fillId="0" borderId="0" xfId="51" applyFont="1">
      <alignment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165" fontId="12" fillId="35" borderId="11" xfId="51" applyNumberFormat="1" applyFont="1" applyFill="1" applyBorder="1" applyAlignment="1">
      <alignment horizontal="center" vertical="center" wrapText="1"/>
      <protection/>
    </xf>
    <xf numFmtId="0" fontId="24" fillId="35" borderId="11" xfId="51" applyFont="1" applyFill="1" applyBorder="1" applyAlignment="1">
      <alignment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25" fillId="35" borderId="11" xfId="51" applyNumberFormat="1" applyFont="1" applyFill="1" applyBorder="1" applyAlignment="1">
      <alignment vertical="center" wrapText="1"/>
      <protection/>
    </xf>
    <xf numFmtId="165" fontId="25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25" fillId="35" borderId="11" xfId="51" applyFont="1" applyFill="1" applyBorder="1" applyAlignment="1">
      <alignment vertical="center" wrapText="1"/>
      <protection/>
    </xf>
    <xf numFmtId="0" fontId="2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1" xfId="51" applyFont="1" applyFill="1" applyBorder="1" applyAlignment="1">
      <alignment horizontal="center" vertical="center" wrapText="1"/>
      <protection/>
    </xf>
    <xf numFmtId="164" fontId="27" fillId="35" borderId="11" xfId="51" applyNumberFormat="1" applyFont="1" applyFill="1" applyBorder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center" vertical="center"/>
      <protection/>
    </xf>
    <xf numFmtId="0" fontId="15" fillId="0" borderId="11" xfId="51" applyFont="1" applyBorder="1" applyAlignment="1">
      <alignment vertical="center" wrapText="1"/>
      <protection/>
    </xf>
    <xf numFmtId="0" fontId="15" fillId="0" borderId="11" xfId="51" applyFont="1" applyBorder="1" applyAlignment="1">
      <alignment vertical="center"/>
      <protection/>
    </xf>
    <xf numFmtId="164" fontId="28" fillId="35" borderId="11" xfId="51" applyNumberFormat="1" applyFont="1" applyFill="1" applyBorder="1" applyAlignment="1">
      <alignment vertical="center"/>
      <protection/>
    </xf>
    <xf numFmtId="0" fontId="27" fillId="0" borderId="11" xfId="51" applyFont="1" applyBorder="1" applyAlignment="1">
      <alignment horizontal="center" vertical="center"/>
      <protection/>
    </xf>
    <xf numFmtId="49" fontId="15" fillId="0" borderId="11" xfId="51" applyNumberFormat="1" applyFont="1" applyBorder="1" applyAlignment="1">
      <alignment horizontal="left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49" fontId="15" fillId="0" borderId="11" xfId="51" applyNumberFormat="1" applyFont="1" applyBorder="1" applyAlignment="1">
      <alignment horizontal="left" vertical="center" wrapText="1"/>
      <protection/>
    </xf>
    <xf numFmtId="0" fontId="27" fillId="0" borderId="11" xfId="51" applyFont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vertical="center"/>
      <protection/>
    </xf>
    <xf numFmtId="0" fontId="31" fillId="0" borderId="0" xfId="51" applyFont="1">
      <alignment/>
      <protection/>
    </xf>
    <xf numFmtId="0" fontId="32" fillId="35" borderId="0" xfId="51" applyFont="1" applyFill="1" applyAlignment="1">
      <alignment horizontal="right" vertical="top"/>
      <protection/>
    </xf>
    <xf numFmtId="0" fontId="33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5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164" fontId="12" fillId="35" borderId="11" xfId="51" applyNumberFormat="1" applyFont="1" applyFill="1" applyBorder="1" applyAlignment="1">
      <alignment vertical="center"/>
      <protection/>
    </xf>
    <xf numFmtId="164" fontId="26" fillId="35" borderId="11" xfId="51" applyNumberFormat="1" applyFont="1" applyFill="1" applyBorder="1" applyAlignment="1">
      <alignment horizontal="left" vertical="center" wrapText="1"/>
      <protection/>
    </xf>
    <xf numFmtId="164" fontId="26" fillId="35" borderId="11" xfId="51" applyNumberFormat="1" applyFont="1" applyFill="1" applyBorder="1" applyAlignment="1">
      <alignment vertical="center" wrapText="1"/>
      <protection/>
    </xf>
    <xf numFmtId="0" fontId="26" fillId="35" borderId="11" xfId="51" applyFont="1" applyFill="1" applyBorder="1" applyAlignment="1">
      <alignment vertical="center" wrapText="1"/>
      <protection/>
    </xf>
    <xf numFmtId="164" fontId="26" fillId="35" borderId="11" xfId="51" applyNumberFormat="1" applyFont="1" applyFill="1" applyBorder="1" applyAlignment="1">
      <alignment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164" fontId="12" fillId="35" borderId="11" xfId="51" applyNumberFormat="1" applyFont="1" applyFill="1" applyBorder="1" applyAlignment="1">
      <alignment vertical="center" wrapText="1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3" fontId="15" fillId="35" borderId="0" xfId="51" applyNumberFormat="1" applyFont="1" applyFill="1" applyAlignment="1">
      <alignment vertical="center" wrapText="1"/>
      <protection/>
    </xf>
    <xf numFmtId="165" fontId="15" fillId="35" borderId="0" xfId="51" applyNumberFormat="1" applyFont="1" applyFill="1" applyAlignment="1">
      <alignment vertical="center" wrapText="1"/>
      <protection/>
    </xf>
    <xf numFmtId="0" fontId="7" fillId="35" borderId="13" xfId="51" applyFont="1" applyFill="1" applyBorder="1" applyAlignment="1">
      <alignment horizontal="center" vertical="center" wrapText="1"/>
      <protection/>
    </xf>
    <xf numFmtId="164" fontId="25" fillId="35" borderId="11" xfId="51" applyNumberFormat="1" applyFont="1" applyFill="1" applyBorder="1" applyAlignment="1">
      <alignment vertical="center" wrapText="1"/>
      <protection/>
    </xf>
    <xf numFmtId="164" fontId="25" fillId="35" borderId="11" xfId="51" applyNumberFormat="1" applyFont="1" applyFill="1" applyBorder="1" applyAlignment="1">
      <alignment horizontal="center" vertical="center" wrapText="1"/>
      <protection/>
    </xf>
    <xf numFmtId="164" fontId="26" fillId="35" borderId="12" xfId="51" applyNumberFormat="1" applyFont="1" applyFill="1" applyBorder="1" applyAlignment="1">
      <alignment horizontal="left" vertical="center" wrapText="1"/>
      <protection/>
    </xf>
    <xf numFmtId="164" fontId="26" fillId="35" borderId="14" xfId="51" applyNumberFormat="1" applyFont="1" applyFill="1" applyBorder="1" applyAlignment="1">
      <alignment horizontal="left" vertical="center" wrapText="1"/>
      <protection/>
    </xf>
    <xf numFmtId="165" fontId="25" fillId="35" borderId="13" xfId="51" applyNumberFormat="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26" fillId="35" borderId="14" xfId="51" applyFont="1" applyFill="1" applyBorder="1" applyAlignment="1">
      <alignment horizontal="left" vertical="center" wrapText="1"/>
      <protection/>
    </xf>
    <xf numFmtId="0" fontId="26" fillId="35" borderId="12" xfId="51" applyFont="1" applyFill="1" applyBorder="1" applyAlignment="1">
      <alignment horizontal="left" vertical="center" wrapText="1"/>
      <protection/>
    </xf>
    <xf numFmtId="165" fontId="25" fillId="35" borderId="14" xfId="51" applyNumberFormat="1" applyFont="1" applyFill="1" applyBorder="1" applyAlignment="1">
      <alignment horizontal="center" vertical="center" wrapText="1"/>
      <protection/>
    </xf>
    <xf numFmtId="165" fontId="25" fillId="35" borderId="12" xfId="51" applyNumberFormat="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165" fontId="25" fillId="35" borderId="15" xfId="51" applyNumberFormat="1" applyFont="1" applyFill="1" applyBorder="1" applyAlignment="1">
      <alignment horizontal="center" vertical="center" wrapText="1"/>
      <protection/>
    </xf>
    <xf numFmtId="165" fontId="25" fillId="35" borderId="16" xfId="51" applyNumberFormat="1" applyFont="1" applyFill="1" applyBorder="1" applyAlignment="1">
      <alignment horizontal="center" vertical="center" wrapText="1"/>
      <protection/>
    </xf>
    <xf numFmtId="164" fontId="4" fillId="0" borderId="0" xfId="51" applyNumberFormat="1" applyAlignment="1">
      <alignment vertical="center"/>
      <protection/>
    </xf>
    <xf numFmtId="0" fontId="88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164" fontId="20" fillId="0" borderId="11" xfId="51" applyNumberFormat="1" applyFont="1" applyBorder="1" applyAlignment="1">
      <alignment vertical="center"/>
      <protection/>
    </xf>
    <xf numFmtId="164" fontId="6" fillId="35" borderId="11" xfId="51" applyNumberFormat="1" applyFont="1" applyFill="1" applyBorder="1" applyAlignment="1">
      <alignment vertical="center"/>
      <protection/>
    </xf>
    <xf numFmtId="164" fontId="6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164" fontId="20" fillId="35" borderId="11" xfId="51" applyNumberFormat="1" applyFont="1" applyFill="1" applyBorder="1" applyAlignment="1">
      <alignment vertical="center"/>
      <protection/>
    </xf>
    <xf numFmtId="0" fontId="20" fillId="35" borderId="11" xfId="51" applyFont="1" applyFill="1" applyBorder="1" applyAlignment="1">
      <alignment horizontal="center" vertical="center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0" fontId="36" fillId="35" borderId="11" xfId="51" applyFont="1" applyFill="1" applyBorder="1" applyAlignment="1">
      <alignment horizontal="center" vertical="center" wrapText="1"/>
      <protection/>
    </xf>
    <xf numFmtId="164" fontId="15" fillId="0" borderId="0" xfId="51" applyNumberFormat="1" applyFont="1">
      <alignment/>
      <protection/>
    </xf>
    <xf numFmtId="164" fontId="20" fillId="35" borderId="11" xfId="51" applyNumberFormat="1" applyFont="1" applyFill="1" applyBorder="1" applyAlignment="1">
      <alignment vertical="center" wrapText="1"/>
      <protection/>
    </xf>
    <xf numFmtId="0" fontId="37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49" fontId="20" fillId="35" borderId="11" xfId="51" applyNumberFormat="1" applyFont="1" applyFill="1" applyBorder="1" applyAlignment="1">
      <alignment horizontal="center" vertical="center" wrapText="1"/>
      <protection/>
    </xf>
    <xf numFmtId="49" fontId="36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35" fillId="35" borderId="11" xfId="51" applyNumberFormat="1" applyFont="1" applyFill="1" applyBorder="1" applyAlignment="1">
      <alignment horizontal="center" vertical="center" wrapText="1"/>
      <protection/>
    </xf>
    <xf numFmtId="49" fontId="37" fillId="35" borderId="11" xfId="51" applyNumberFormat="1" applyFont="1" applyFill="1" applyBorder="1" applyAlignment="1">
      <alignment horizontal="center" vertical="center" wrapText="1"/>
      <protection/>
    </xf>
    <xf numFmtId="0" fontId="38" fillId="0" borderId="15" xfId="5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39" fillId="0" borderId="16" xfId="51" applyFont="1" applyBorder="1" applyAlignment="1">
      <alignment horizontal="center" vertical="center" wrapText="1"/>
      <protection/>
    </xf>
    <xf numFmtId="0" fontId="39" fillId="0" borderId="12" xfId="51" applyFont="1" applyBorder="1" applyAlignment="1">
      <alignment horizontal="center" vertical="center" wrapText="1"/>
      <protection/>
    </xf>
    <xf numFmtId="0" fontId="40" fillId="0" borderId="0" xfId="51" applyFont="1" applyAlignment="1">
      <alignment horizontal="center"/>
      <protection/>
    </xf>
    <xf numFmtId="0" fontId="35" fillId="0" borderId="0" xfId="51" applyFont="1">
      <alignment/>
      <protection/>
    </xf>
    <xf numFmtId="0" fontId="35" fillId="0" borderId="0" xfId="51" applyFont="1" applyAlignment="1">
      <alignment vertical="center"/>
      <protection/>
    </xf>
    <xf numFmtId="0" fontId="35" fillId="0" borderId="0" xfId="51" applyFont="1" applyAlignment="1">
      <alignment horizontal="center" vertical="center"/>
      <protection/>
    </xf>
    <xf numFmtId="0" fontId="41" fillId="0" borderId="0" xfId="51" applyFont="1" applyAlignment="1">
      <alignment horizontal="center" vertical="center"/>
      <protection/>
    </xf>
    <xf numFmtId="0" fontId="17" fillId="0" borderId="0" xfId="51" applyFont="1" applyAlignment="1">
      <alignment vertical="center" wrapText="1"/>
      <protection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28" fillId="35" borderId="11" xfId="51" applyNumberFormat="1" applyFont="1" applyFill="1" applyBorder="1" applyAlignment="1">
      <alignment horizontal="right" vertical="center"/>
      <protection/>
    </xf>
    <xf numFmtId="0" fontId="42" fillId="0" borderId="11" xfId="0" applyNumberFormat="1" applyFont="1" applyFill="1" applyBorder="1" applyAlignment="1" applyProtection="1">
      <alignment horizontal="left" wrapText="1"/>
      <protection locked="0"/>
    </xf>
    <xf numFmtId="0" fontId="89" fillId="36" borderId="18" xfId="0" applyFont="1" applyFill="1" applyBorder="1" applyAlignment="1">
      <alignment horizontal="center" vertical="center" wrapText="1"/>
    </xf>
    <xf numFmtId="0" fontId="90" fillId="36" borderId="18" xfId="0" applyFont="1" applyFill="1" applyBorder="1" applyAlignment="1">
      <alignment horizontal="center" vertical="center" wrapText="1"/>
    </xf>
    <xf numFmtId="0" fontId="44" fillId="36" borderId="0" xfId="0" applyFont="1" applyFill="1" applyAlignment="1">
      <alignment horizontal="left" vertical="top" wrapText="1"/>
    </xf>
    <xf numFmtId="39" fontId="90" fillId="36" borderId="18" xfId="0" applyNumberFormat="1" applyFont="1" applyFill="1" applyBorder="1" applyAlignment="1">
      <alignment horizontal="left" vertical="center" wrapText="1"/>
    </xf>
    <xf numFmtId="39" fontId="91" fillId="36" borderId="18" xfId="0" applyNumberFormat="1" applyFont="1" applyFill="1" applyBorder="1" applyAlignment="1">
      <alignment horizontal="left" vertical="center" wrapText="1"/>
    </xf>
    <xf numFmtId="0" fontId="42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39" fontId="90" fillId="36" borderId="18" xfId="0" applyNumberFormat="1" applyFont="1" applyFill="1" applyBorder="1" applyAlignment="1">
      <alignment horizontal="left" vertical="center" wrapText="1"/>
    </xf>
    <xf numFmtId="0" fontId="89" fillId="36" borderId="18" xfId="0" applyFont="1" applyFill="1" applyBorder="1" applyAlignment="1">
      <alignment horizontal="left" vertical="center" wrapText="1"/>
    </xf>
    <xf numFmtId="0" fontId="89" fillId="36" borderId="18" xfId="0" applyFont="1" applyFill="1" applyBorder="1" applyAlignment="1">
      <alignment horizontal="center" vertical="center" wrapText="1"/>
    </xf>
    <xf numFmtId="0" fontId="90" fillId="36" borderId="18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92" fillId="36" borderId="18" xfId="0" applyFont="1" applyFill="1" applyBorder="1" applyAlignment="1">
      <alignment horizontal="center" vertical="center" wrapText="1"/>
    </xf>
    <xf numFmtId="39" fontId="91" fillId="36" borderId="18" xfId="0" applyNumberFormat="1" applyFont="1" applyFill="1" applyBorder="1" applyAlignment="1">
      <alignment horizontal="left" vertical="center" wrapText="1"/>
    </xf>
    <xf numFmtId="0" fontId="21" fillId="35" borderId="0" xfId="51" applyFont="1" applyFill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>
      <alignment horizontal="center" vertical="center" wrapText="1"/>
      <protection/>
    </xf>
    <xf numFmtId="0" fontId="13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5" fillId="35" borderId="21" xfId="5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center" vertical="center" wrapText="1"/>
      <protection/>
    </xf>
    <xf numFmtId="0" fontId="24" fillId="35" borderId="20" xfId="51" applyFont="1" applyFill="1" applyBorder="1" applyAlignment="1">
      <alignment horizontal="center" vertical="center" wrapText="1"/>
      <protection/>
    </xf>
    <xf numFmtId="0" fontId="24" fillId="35" borderId="12" xfId="51" applyFont="1" applyFill="1" applyBorder="1" applyAlignment="1">
      <alignment horizontal="center" vertical="center" wrapText="1"/>
      <protection/>
    </xf>
    <xf numFmtId="165" fontId="25" fillId="35" borderId="14" xfId="51" applyNumberFormat="1" applyFont="1" applyFill="1" applyBorder="1" applyAlignment="1">
      <alignment horizontal="center" vertical="center" wrapText="1"/>
      <protection/>
    </xf>
    <xf numFmtId="165" fontId="25" fillId="35" borderId="12" xfId="51" applyNumberFormat="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left" vertical="center" wrapText="1"/>
      <protection/>
    </xf>
    <xf numFmtId="0" fontId="26" fillId="35" borderId="12" xfId="51" applyFont="1" applyFill="1" applyBorder="1" applyAlignment="1">
      <alignment horizontal="left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5" fillId="35" borderId="14" xfId="51" applyFont="1" applyFill="1" applyBorder="1" applyAlignment="1">
      <alignment horizontal="center" vertical="center" wrapText="1"/>
      <protection/>
    </xf>
    <xf numFmtId="0" fontId="15" fillId="35" borderId="12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vertical="center" wrapText="1"/>
      <protection/>
    </xf>
    <xf numFmtId="0" fontId="15" fillId="35" borderId="0" xfId="51" applyFont="1" applyFill="1" applyAlignment="1">
      <alignment horizontal="left" vertical="center" wrapText="1"/>
      <protection/>
    </xf>
    <xf numFmtId="165" fontId="12" fillId="35" borderId="14" xfId="51" applyNumberFormat="1" applyFont="1" applyFill="1" applyBorder="1" applyAlignment="1">
      <alignment horizontal="right" vertical="center" wrapText="1"/>
      <protection/>
    </xf>
    <xf numFmtId="165" fontId="12" fillId="35" borderId="12" xfId="51" applyNumberFormat="1" applyFont="1" applyFill="1" applyBorder="1" applyAlignment="1">
      <alignment horizontal="right" vertical="center" wrapText="1"/>
      <protection/>
    </xf>
    <xf numFmtId="4" fontId="12" fillId="35" borderId="14" xfId="51" applyNumberFormat="1" applyFont="1" applyFill="1" applyBorder="1" applyAlignment="1">
      <alignment horizontal="right" vertical="center" wrapText="1"/>
      <protection/>
    </xf>
    <xf numFmtId="4" fontId="12" fillId="35" borderId="12" xfId="51" applyNumberFormat="1" applyFont="1" applyFill="1" applyBorder="1" applyAlignment="1">
      <alignment horizontal="right" vertical="center" wrapText="1"/>
      <protection/>
    </xf>
    <xf numFmtId="0" fontId="15" fillId="35" borderId="22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 wrapText="1"/>
      <protection/>
    </xf>
    <xf numFmtId="0" fontId="15" fillId="0" borderId="21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0" fontId="17" fillId="35" borderId="0" xfId="51" applyFont="1" applyFill="1" applyAlignment="1">
      <alignment horizontal="center" vertical="center"/>
      <protection/>
    </xf>
    <xf numFmtId="0" fontId="33" fillId="35" borderId="11" xfId="51" applyFont="1" applyFill="1" applyBorder="1" applyAlignment="1">
      <alignment horizontal="center" vertical="center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33" fillId="35" borderId="11" xfId="0" applyFont="1" applyFill="1" applyBorder="1" applyAlignment="1">
      <alignment horizontal="center" vertical="center" wrapText="1"/>
    </xf>
    <xf numFmtId="0" fontId="28" fillId="0" borderId="11" xfId="51" applyFont="1" applyBorder="1" applyAlignment="1">
      <alignment horizontal="center" vertical="center"/>
      <protection/>
    </xf>
    <xf numFmtId="0" fontId="39" fillId="0" borderId="13" xfId="51" applyFont="1" applyBorder="1" applyAlignment="1">
      <alignment horizontal="center" vertical="center" wrapText="1"/>
      <protection/>
    </xf>
    <xf numFmtId="0" fontId="39" fillId="0" borderId="15" xfId="51" applyFont="1" applyBorder="1" applyAlignment="1">
      <alignment horizontal="center" vertical="center" wrapText="1"/>
      <protection/>
    </xf>
    <xf numFmtId="0" fontId="39" fillId="0" borderId="16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/>
      <protection/>
    </xf>
    <xf numFmtId="0" fontId="19" fillId="0" borderId="20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39" fillId="0" borderId="14" xfId="51" applyFont="1" applyBorder="1" applyAlignment="1">
      <alignment horizontal="center" vertical="center" wrapText="1"/>
      <protection/>
    </xf>
    <xf numFmtId="0" fontId="39" fillId="0" borderId="12" xfId="51" applyFont="1" applyBorder="1" applyAlignment="1">
      <alignment horizontal="center" vertical="center" wrapText="1"/>
      <protection/>
    </xf>
    <xf numFmtId="0" fontId="39" fillId="0" borderId="11" xfId="51" applyFont="1" applyBorder="1" applyAlignment="1">
      <alignment horizontal="center" vertical="center" wrapText="1"/>
      <protection/>
    </xf>
    <xf numFmtId="0" fontId="34" fillId="0" borderId="11" xfId="51" applyFont="1" applyBorder="1" applyAlignment="1">
      <alignment horizontal="center" vertical="center"/>
      <protection/>
    </xf>
    <xf numFmtId="0" fontId="17" fillId="0" borderId="0" xfId="51" applyFont="1" applyAlignment="1">
      <alignment horizontal="center" vertical="center" wrapText="1"/>
      <protection/>
    </xf>
    <xf numFmtId="0" fontId="20" fillId="0" borderId="13" xfId="51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0" fontId="20" fillId="0" borderId="16" xfId="51" applyFont="1" applyBorder="1" applyAlignment="1">
      <alignment horizontal="center" vertical="center" wrapText="1"/>
      <protection/>
    </xf>
    <xf numFmtId="0" fontId="39" fillId="0" borderId="20" xfId="51" applyFont="1" applyBorder="1" applyAlignment="1">
      <alignment horizontal="center" vertical="center" wrapText="1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84</xdr:row>
      <xdr:rowOff>0</xdr:rowOff>
    </xdr:from>
    <xdr:to>
      <xdr:col>8</xdr:col>
      <xdr:colOff>476250</xdr:colOff>
      <xdr:row>84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49066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476250</xdr:colOff>
      <xdr:row>87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53924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Y5" sqref="Y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42" t="s">
        <v>354</v>
      </c>
      <c r="L1" s="142"/>
      <c r="M1" s="142"/>
      <c r="N1" s="142"/>
      <c r="O1" s="142"/>
      <c r="P1" s="142"/>
      <c r="Q1" s="4"/>
    </row>
    <row r="2" spans="1:17" ht="16.5" customHeight="1">
      <c r="A2" s="143" t="s">
        <v>242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41"/>
      <c r="P3" s="141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40" t="s">
        <v>3</v>
      </c>
      <c r="E5" s="140"/>
      <c r="F5" s="140" t="s">
        <v>4</v>
      </c>
      <c r="G5" s="140"/>
      <c r="H5" s="140"/>
      <c r="I5" s="140" t="s">
        <v>38</v>
      </c>
      <c r="J5" s="140"/>
      <c r="K5" s="3" t="s">
        <v>37</v>
      </c>
      <c r="L5" s="3" t="s">
        <v>36</v>
      </c>
      <c r="M5" s="140" t="s">
        <v>35</v>
      </c>
      <c r="N5" s="140"/>
      <c r="O5" s="140"/>
      <c r="P5" s="140"/>
      <c r="Q5" s="140"/>
    </row>
    <row r="6" spans="1:17" ht="11.25" customHeight="1">
      <c r="A6"/>
      <c r="B6" s="114" t="s">
        <v>5</v>
      </c>
      <c r="C6" s="114" t="s">
        <v>6</v>
      </c>
      <c r="D6" s="138" t="s">
        <v>7</v>
      </c>
      <c r="E6" s="138"/>
      <c r="F6" s="138" t="s">
        <v>8</v>
      </c>
      <c r="G6" s="138"/>
      <c r="H6" s="138"/>
      <c r="I6" s="138" t="s">
        <v>9</v>
      </c>
      <c r="J6" s="138"/>
      <c r="K6" s="114" t="s">
        <v>34</v>
      </c>
      <c r="L6" s="114" t="s">
        <v>33</v>
      </c>
      <c r="M6" s="138" t="s">
        <v>32</v>
      </c>
      <c r="N6" s="138"/>
      <c r="O6" s="138"/>
      <c r="P6" s="138"/>
      <c r="Q6" s="138"/>
    </row>
    <row r="7" spans="1:17" ht="18.75" customHeight="1">
      <c r="A7"/>
      <c r="B7" s="131" t="s">
        <v>10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18" customHeight="1">
      <c r="A8"/>
      <c r="B8" s="114" t="s">
        <v>168</v>
      </c>
      <c r="C8" s="127"/>
      <c r="D8" s="144"/>
      <c r="E8" s="144"/>
      <c r="F8" s="136" t="s">
        <v>169</v>
      </c>
      <c r="G8" s="136"/>
      <c r="H8" s="136"/>
      <c r="I8" s="135" t="s">
        <v>264</v>
      </c>
      <c r="J8" s="135"/>
      <c r="K8" s="115" t="s">
        <v>12</v>
      </c>
      <c r="L8" s="115" t="s">
        <v>272</v>
      </c>
      <c r="M8" s="135" t="s">
        <v>273</v>
      </c>
      <c r="N8" s="135"/>
      <c r="O8" s="135"/>
      <c r="P8" s="135"/>
      <c r="Q8" s="135"/>
    </row>
    <row r="9" spans="1:17" ht="28.5" customHeight="1">
      <c r="A9"/>
      <c r="B9" s="3"/>
      <c r="C9" s="127"/>
      <c r="D9" s="144"/>
      <c r="E9" s="144"/>
      <c r="F9" s="136" t="s">
        <v>11</v>
      </c>
      <c r="G9" s="136"/>
      <c r="H9" s="136"/>
      <c r="I9" s="135" t="s">
        <v>12</v>
      </c>
      <c r="J9" s="135"/>
      <c r="K9" s="115" t="s">
        <v>12</v>
      </c>
      <c r="L9" s="115" t="s">
        <v>12</v>
      </c>
      <c r="M9" s="135" t="s">
        <v>12</v>
      </c>
      <c r="N9" s="135"/>
      <c r="O9" s="135"/>
      <c r="P9" s="135"/>
      <c r="Q9" s="135"/>
    </row>
    <row r="10" spans="1:17" ht="26.25" customHeight="1">
      <c r="A10"/>
      <c r="B10" s="127"/>
      <c r="C10" s="114" t="s">
        <v>274</v>
      </c>
      <c r="D10" s="144"/>
      <c r="E10" s="144"/>
      <c r="F10" s="136" t="s">
        <v>275</v>
      </c>
      <c r="G10" s="136"/>
      <c r="H10" s="136"/>
      <c r="I10" s="135" t="s">
        <v>276</v>
      </c>
      <c r="J10" s="135"/>
      <c r="K10" s="115" t="s">
        <v>12</v>
      </c>
      <c r="L10" s="115" t="s">
        <v>272</v>
      </c>
      <c r="M10" s="135" t="s">
        <v>277</v>
      </c>
      <c r="N10" s="135"/>
      <c r="O10" s="135"/>
      <c r="P10" s="135"/>
      <c r="Q10" s="135"/>
    </row>
    <row r="11" spans="1:17" ht="30" customHeight="1">
      <c r="A11"/>
      <c r="B11" s="127"/>
      <c r="C11" s="3"/>
      <c r="D11" s="144"/>
      <c r="E11" s="144"/>
      <c r="F11" s="136" t="s">
        <v>11</v>
      </c>
      <c r="G11" s="136"/>
      <c r="H11" s="136"/>
      <c r="I11" s="135" t="s">
        <v>12</v>
      </c>
      <c r="J11" s="135"/>
      <c r="K11" s="115" t="s">
        <v>12</v>
      </c>
      <c r="L11" s="115" t="s">
        <v>12</v>
      </c>
      <c r="M11" s="135" t="s">
        <v>12</v>
      </c>
      <c r="N11" s="135"/>
      <c r="O11" s="135"/>
      <c r="P11" s="135"/>
      <c r="Q11" s="135"/>
    </row>
    <row r="12" spans="1:17" ht="19.5" customHeight="1">
      <c r="A12"/>
      <c r="B12" s="127"/>
      <c r="C12" s="127"/>
      <c r="D12" s="138" t="s">
        <v>278</v>
      </c>
      <c r="E12" s="138"/>
      <c r="F12" s="136" t="s">
        <v>279</v>
      </c>
      <c r="G12" s="136"/>
      <c r="H12" s="136"/>
      <c r="I12" s="135" t="s">
        <v>280</v>
      </c>
      <c r="J12" s="135"/>
      <c r="K12" s="115" t="s">
        <v>12</v>
      </c>
      <c r="L12" s="115" t="s">
        <v>272</v>
      </c>
      <c r="M12" s="135" t="s">
        <v>281</v>
      </c>
      <c r="N12" s="135"/>
      <c r="O12" s="135"/>
      <c r="P12" s="135"/>
      <c r="Q12" s="135"/>
    </row>
    <row r="13" spans="1:17" ht="18" customHeight="1">
      <c r="A13"/>
      <c r="B13" s="114" t="s">
        <v>267</v>
      </c>
      <c r="C13" s="127"/>
      <c r="D13" s="144"/>
      <c r="E13" s="144"/>
      <c r="F13" s="136" t="s">
        <v>268</v>
      </c>
      <c r="G13" s="136"/>
      <c r="H13" s="136"/>
      <c r="I13" s="135" t="s">
        <v>282</v>
      </c>
      <c r="J13" s="135"/>
      <c r="K13" s="115" t="s">
        <v>12</v>
      </c>
      <c r="L13" s="115" t="s">
        <v>283</v>
      </c>
      <c r="M13" s="135" t="s">
        <v>284</v>
      </c>
      <c r="N13" s="135"/>
      <c r="O13" s="135"/>
      <c r="P13" s="135"/>
      <c r="Q13" s="135"/>
    </row>
    <row r="14" spans="1:17" ht="27" customHeight="1">
      <c r="A14"/>
      <c r="B14" s="3"/>
      <c r="C14" s="127"/>
      <c r="D14" s="144"/>
      <c r="E14" s="144"/>
      <c r="F14" s="136" t="s">
        <v>11</v>
      </c>
      <c r="G14" s="136"/>
      <c r="H14" s="136"/>
      <c r="I14" s="135" t="s">
        <v>12</v>
      </c>
      <c r="J14" s="135"/>
      <c r="K14" s="115" t="s">
        <v>12</v>
      </c>
      <c r="L14" s="115" t="s">
        <v>12</v>
      </c>
      <c r="M14" s="135" t="s">
        <v>12</v>
      </c>
      <c r="N14" s="135"/>
      <c r="O14" s="135"/>
      <c r="P14" s="135"/>
      <c r="Q14" s="135"/>
    </row>
    <row r="15" spans="1:17" ht="23.25" customHeight="1">
      <c r="A15"/>
      <c r="B15" s="127"/>
      <c r="C15" s="114" t="s">
        <v>269</v>
      </c>
      <c r="D15" s="144"/>
      <c r="E15" s="144"/>
      <c r="F15" s="136" t="s">
        <v>270</v>
      </c>
      <c r="G15" s="136"/>
      <c r="H15" s="136"/>
      <c r="I15" s="135" t="s">
        <v>282</v>
      </c>
      <c r="J15" s="135"/>
      <c r="K15" s="115" t="s">
        <v>12</v>
      </c>
      <c r="L15" s="115" t="s">
        <v>283</v>
      </c>
      <c r="M15" s="135" t="s">
        <v>284</v>
      </c>
      <c r="N15" s="135"/>
      <c r="O15" s="135"/>
      <c r="P15" s="135"/>
      <c r="Q15" s="135"/>
    </row>
    <row r="16" spans="1:17" ht="26.25" customHeight="1">
      <c r="A16"/>
      <c r="B16" s="127"/>
      <c r="C16" s="3"/>
      <c r="D16" s="144"/>
      <c r="E16" s="144"/>
      <c r="F16" s="136" t="s">
        <v>11</v>
      </c>
      <c r="G16" s="136"/>
      <c r="H16" s="136"/>
      <c r="I16" s="135" t="s">
        <v>12</v>
      </c>
      <c r="J16" s="135"/>
      <c r="K16" s="115" t="s">
        <v>12</v>
      </c>
      <c r="L16" s="115" t="s">
        <v>12</v>
      </c>
      <c r="M16" s="135" t="s">
        <v>12</v>
      </c>
      <c r="N16" s="135"/>
      <c r="O16" s="135"/>
      <c r="P16" s="135"/>
      <c r="Q16" s="135"/>
    </row>
    <row r="17" spans="1:17" ht="15.75" customHeight="1">
      <c r="A17"/>
      <c r="B17" s="127"/>
      <c r="C17" s="127"/>
      <c r="D17" s="138" t="s">
        <v>285</v>
      </c>
      <c r="E17" s="138"/>
      <c r="F17" s="136" t="s">
        <v>286</v>
      </c>
      <c r="G17" s="136"/>
      <c r="H17" s="136"/>
      <c r="I17" s="135" t="s">
        <v>287</v>
      </c>
      <c r="J17" s="135"/>
      <c r="K17" s="115" t="s">
        <v>12</v>
      </c>
      <c r="L17" s="115" t="s">
        <v>283</v>
      </c>
      <c r="M17" s="135" t="s">
        <v>288</v>
      </c>
      <c r="N17" s="135"/>
      <c r="O17" s="135"/>
      <c r="P17" s="135"/>
      <c r="Q17" s="135"/>
    </row>
    <row r="18" spans="1:17" ht="18" customHeight="1">
      <c r="A18"/>
      <c r="B18" s="139" t="s">
        <v>10</v>
      </c>
      <c r="C18" s="139"/>
      <c r="D18" s="139"/>
      <c r="E18" s="139"/>
      <c r="F18" s="139"/>
      <c r="G18" s="139"/>
      <c r="H18" s="116" t="s">
        <v>13</v>
      </c>
      <c r="I18" s="132" t="s">
        <v>265</v>
      </c>
      <c r="J18" s="132"/>
      <c r="K18" s="117" t="s">
        <v>12</v>
      </c>
      <c r="L18" s="117" t="s">
        <v>289</v>
      </c>
      <c r="M18" s="132" t="s">
        <v>290</v>
      </c>
      <c r="N18" s="132"/>
      <c r="O18" s="132"/>
      <c r="P18" s="132"/>
      <c r="Q18" s="132"/>
    </row>
    <row r="19" spans="1:17" ht="27" customHeight="1">
      <c r="A19"/>
      <c r="B19" s="145"/>
      <c r="C19" s="145"/>
      <c r="D19" s="145"/>
      <c r="E19" s="145"/>
      <c r="F19" s="137" t="s">
        <v>11</v>
      </c>
      <c r="G19" s="137"/>
      <c r="H19" s="137"/>
      <c r="I19" s="146" t="s">
        <v>266</v>
      </c>
      <c r="J19" s="146"/>
      <c r="K19" s="118" t="s">
        <v>12</v>
      </c>
      <c r="L19" s="118" t="s">
        <v>12</v>
      </c>
      <c r="M19" s="146" t="s">
        <v>266</v>
      </c>
      <c r="N19" s="146"/>
      <c r="O19" s="146"/>
      <c r="P19" s="146"/>
      <c r="Q19" s="146"/>
    </row>
    <row r="20" spans="1:17" ht="21" customHeight="1">
      <c r="A20"/>
      <c r="B20" s="131" t="s">
        <v>14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ht="27" customHeight="1">
      <c r="A21"/>
      <c r="B21" s="139" t="s">
        <v>14</v>
      </c>
      <c r="C21" s="139"/>
      <c r="D21" s="139"/>
      <c r="E21" s="139"/>
      <c r="F21" s="139"/>
      <c r="G21" s="139"/>
      <c r="H21" s="116" t="s">
        <v>13</v>
      </c>
      <c r="I21" s="132" t="s">
        <v>241</v>
      </c>
      <c r="J21" s="132"/>
      <c r="K21" s="117" t="s">
        <v>12</v>
      </c>
      <c r="L21" s="117" t="s">
        <v>12</v>
      </c>
      <c r="M21" s="132" t="s">
        <v>241</v>
      </c>
      <c r="N21" s="132"/>
      <c r="O21" s="132"/>
      <c r="P21" s="132"/>
      <c r="Q21" s="132"/>
    </row>
    <row r="22" spans="1:17" ht="29.25" customHeight="1">
      <c r="A22"/>
      <c r="B22" s="145"/>
      <c r="C22" s="145"/>
      <c r="D22" s="145"/>
      <c r="E22" s="145"/>
      <c r="F22" s="137" t="s">
        <v>11</v>
      </c>
      <c r="G22" s="137"/>
      <c r="H22" s="137"/>
      <c r="I22" s="146" t="s">
        <v>240</v>
      </c>
      <c r="J22" s="146"/>
      <c r="K22" s="118" t="s">
        <v>12</v>
      </c>
      <c r="L22" s="118" t="s">
        <v>12</v>
      </c>
      <c r="M22" s="146" t="s">
        <v>240</v>
      </c>
      <c r="N22" s="146"/>
      <c r="O22" s="146"/>
      <c r="P22" s="146"/>
      <c r="Q22" s="146"/>
    </row>
    <row r="23" spans="2:17" ht="24" customHeight="1">
      <c r="B23" s="131" t="s">
        <v>350</v>
      </c>
      <c r="C23" s="131"/>
      <c r="D23" s="131"/>
      <c r="E23" s="131"/>
      <c r="F23" s="131"/>
      <c r="G23" s="131"/>
      <c r="H23" s="131"/>
      <c r="I23" s="132" t="s">
        <v>351</v>
      </c>
      <c r="J23" s="132"/>
      <c r="K23" s="117" t="s">
        <v>12</v>
      </c>
      <c r="L23" s="117" t="s">
        <v>289</v>
      </c>
      <c r="M23" s="132" t="s">
        <v>352</v>
      </c>
      <c r="N23" s="132"/>
      <c r="O23" s="132"/>
      <c r="P23" s="132"/>
      <c r="Q23" s="132"/>
    </row>
    <row r="24" spans="2:17" ht="32.25" customHeight="1">
      <c r="B24" s="131"/>
      <c r="C24" s="131"/>
      <c r="D24" s="131"/>
      <c r="E24" s="131"/>
      <c r="F24" s="133" t="s">
        <v>11</v>
      </c>
      <c r="G24" s="133"/>
      <c r="H24" s="133"/>
      <c r="I24" s="134" t="s">
        <v>353</v>
      </c>
      <c r="J24" s="134"/>
      <c r="K24" s="128" t="s">
        <v>12</v>
      </c>
      <c r="L24" s="128" t="s">
        <v>12</v>
      </c>
      <c r="M24" s="134" t="s">
        <v>353</v>
      </c>
      <c r="N24" s="134"/>
      <c r="O24" s="134"/>
      <c r="P24" s="134"/>
      <c r="Q24" s="134"/>
    </row>
    <row r="25" spans="2:17" ht="21.75" customHeight="1">
      <c r="B25" s="129" t="s">
        <v>27</v>
      </c>
      <c r="C25" s="129"/>
      <c r="D25" s="129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</sheetData>
  <sheetProtection/>
  <mergeCells count="76">
    <mergeCell ref="B20:Q20"/>
    <mergeCell ref="B21:G21"/>
    <mergeCell ref="B22:E22"/>
    <mergeCell ref="D15:E15"/>
    <mergeCell ref="F15:H15"/>
    <mergeCell ref="I15:J15"/>
    <mergeCell ref="M15:Q15"/>
    <mergeCell ref="F22:H22"/>
    <mergeCell ref="M14:Q14"/>
    <mergeCell ref="M22:Q22"/>
    <mergeCell ref="I22:J22"/>
    <mergeCell ref="D14:E14"/>
    <mergeCell ref="M21:Q21"/>
    <mergeCell ref="I21:J21"/>
    <mergeCell ref="D16:E16"/>
    <mergeCell ref="I16:J16"/>
    <mergeCell ref="M19:Q19"/>
    <mergeCell ref="I19:J19"/>
    <mergeCell ref="B19:E19"/>
    <mergeCell ref="D12:E12"/>
    <mergeCell ref="I10:J10"/>
    <mergeCell ref="F14:H14"/>
    <mergeCell ref="F11:H11"/>
    <mergeCell ref="F12:H12"/>
    <mergeCell ref="I13:J13"/>
    <mergeCell ref="I14:J14"/>
    <mergeCell ref="D13:E13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F9:H9"/>
    <mergeCell ref="M9:Q9"/>
    <mergeCell ref="M12:Q12"/>
    <mergeCell ref="F16:H16"/>
    <mergeCell ref="F19:H19"/>
    <mergeCell ref="D17:E17"/>
    <mergeCell ref="F17:H17"/>
    <mergeCell ref="I12:J12"/>
    <mergeCell ref="M16:Q16"/>
    <mergeCell ref="I17:J17"/>
    <mergeCell ref="F13:H13"/>
    <mergeCell ref="B18:G18"/>
    <mergeCell ref="B25:F25"/>
    <mergeCell ref="G25:Q25"/>
    <mergeCell ref="B23:H23"/>
    <mergeCell ref="I23:J23"/>
    <mergeCell ref="M23:Q23"/>
    <mergeCell ref="B24:E24"/>
    <mergeCell ref="F24:H24"/>
    <mergeCell ref="I24:J24"/>
    <mergeCell ref="M24:Q2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8"/>
  <sheetViews>
    <sheetView showGridLines="0" zoomScalePageLayoutView="0" workbookViewId="0" topLeftCell="A1">
      <selection activeCell="AE6" sqref="AE6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9" width="12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1" t="s">
        <v>355</v>
      </c>
      <c r="O1" s="151"/>
      <c r="P1" s="151"/>
      <c r="Q1" s="151"/>
      <c r="R1" s="151"/>
      <c r="S1" s="151"/>
      <c r="T1" s="151"/>
      <c r="U1" s="7"/>
      <c r="V1" s="7"/>
      <c r="W1" s="6"/>
    </row>
    <row r="2" spans="1:23" ht="21.75" customHeight="1">
      <c r="A2" s="152" t="s">
        <v>243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6"/>
    </row>
    <row r="3" ht="6.75" customHeight="1"/>
    <row r="4" spans="1:23" ht="12.75" customHeight="1">
      <c r="A4" s="149" t="s">
        <v>1</v>
      </c>
      <c r="B4" s="149" t="s">
        <v>2</v>
      </c>
      <c r="C4" s="149" t="s">
        <v>52</v>
      </c>
      <c r="D4" s="149" t="s">
        <v>4</v>
      </c>
      <c r="E4" s="149"/>
      <c r="F4" s="149"/>
      <c r="G4" s="149"/>
      <c r="H4" s="149" t="s">
        <v>24</v>
      </c>
      <c r="I4" s="149" t="s">
        <v>28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ht="12.75" customHeight="1">
      <c r="A5" s="149"/>
      <c r="B5" s="149"/>
      <c r="C5" s="149"/>
      <c r="D5" s="149"/>
      <c r="E5" s="149"/>
      <c r="F5" s="149"/>
      <c r="G5" s="149"/>
      <c r="H5" s="149"/>
      <c r="I5" s="149" t="s">
        <v>26</v>
      </c>
      <c r="J5" s="149" t="s">
        <v>20</v>
      </c>
      <c r="K5" s="149"/>
      <c r="L5" s="149"/>
      <c r="M5" s="149"/>
      <c r="N5" s="149"/>
      <c r="O5" s="149"/>
      <c r="P5" s="149"/>
      <c r="Q5" s="149"/>
      <c r="R5" s="149" t="s">
        <v>23</v>
      </c>
      <c r="S5" s="149" t="s">
        <v>20</v>
      </c>
      <c r="T5" s="149"/>
      <c r="U5" s="149"/>
      <c r="V5" s="149"/>
      <c r="W5" s="149"/>
    </row>
    <row r="6" spans="1:23" ht="12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 t="s">
        <v>51</v>
      </c>
      <c r="K6" s="149" t="s">
        <v>20</v>
      </c>
      <c r="L6" s="149"/>
      <c r="M6" s="149" t="s">
        <v>19</v>
      </c>
      <c r="N6" s="149" t="s">
        <v>18</v>
      </c>
      <c r="O6" s="149" t="s">
        <v>17</v>
      </c>
      <c r="P6" s="149" t="s">
        <v>31</v>
      </c>
      <c r="Q6" s="149" t="s">
        <v>29</v>
      </c>
      <c r="R6" s="149"/>
      <c r="S6" s="149" t="s">
        <v>22</v>
      </c>
      <c r="T6" s="149" t="s">
        <v>21</v>
      </c>
      <c r="U6" s="149"/>
      <c r="V6" s="149" t="s">
        <v>25</v>
      </c>
      <c r="W6" s="149" t="s">
        <v>30</v>
      </c>
    </row>
    <row r="7" spans="1:23" ht="61.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21" t="s">
        <v>15</v>
      </c>
      <c r="L7" s="121" t="s">
        <v>50</v>
      </c>
      <c r="M7" s="149"/>
      <c r="N7" s="149"/>
      <c r="O7" s="149"/>
      <c r="P7" s="149"/>
      <c r="Q7" s="149"/>
      <c r="R7" s="149"/>
      <c r="S7" s="149"/>
      <c r="T7" s="149" t="s">
        <v>16</v>
      </c>
      <c r="U7" s="149"/>
      <c r="V7" s="149"/>
      <c r="W7" s="149"/>
    </row>
    <row r="8" spans="1:23" ht="12.75">
      <c r="A8" s="122" t="s">
        <v>5</v>
      </c>
      <c r="B8" s="122" t="s">
        <v>6</v>
      </c>
      <c r="C8" s="122" t="s">
        <v>7</v>
      </c>
      <c r="D8" s="150" t="s">
        <v>8</v>
      </c>
      <c r="E8" s="150"/>
      <c r="F8" s="150"/>
      <c r="G8" s="150"/>
      <c r="H8" s="122" t="s">
        <v>9</v>
      </c>
      <c r="I8" s="122" t="s">
        <v>34</v>
      </c>
      <c r="J8" s="122" t="s">
        <v>33</v>
      </c>
      <c r="K8" s="122" t="s">
        <v>32</v>
      </c>
      <c r="L8" s="122" t="s">
        <v>49</v>
      </c>
      <c r="M8" s="122" t="s">
        <v>48</v>
      </c>
      <c r="N8" s="122" t="s">
        <v>47</v>
      </c>
      <c r="O8" s="122" t="s">
        <v>46</v>
      </c>
      <c r="P8" s="122" t="s">
        <v>45</v>
      </c>
      <c r="Q8" s="122" t="s">
        <v>44</v>
      </c>
      <c r="R8" s="122" t="s">
        <v>43</v>
      </c>
      <c r="S8" s="122" t="s">
        <v>42</v>
      </c>
      <c r="T8" s="150" t="s">
        <v>41</v>
      </c>
      <c r="U8" s="150"/>
      <c r="V8" s="122" t="s">
        <v>40</v>
      </c>
      <c r="W8" s="122" t="s">
        <v>39</v>
      </c>
    </row>
    <row r="9" spans="1:23" ht="12.75" customHeight="1">
      <c r="A9" s="149" t="s">
        <v>320</v>
      </c>
      <c r="B9" s="149" t="s">
        <v>293</v>
      </c>
      <c r="C9" s="149" t="s">
        <v>293</v>
      </c>
      <c r="D9" s="148" t="s">
        <v>321</v>
      </c>
      <c r="E9" s="148"/>
      <c r="F9" s="148" t="s">
        <v>295</v>
      </c>
      <c r="G9" s="148"/>
      <c r="H9" s="124">
        <v>8632516</v>
      </c>
      <c r="I9" s="124">
        <v>5120557</v>
      </c>
      <c r="J9" s="124">
        <v>4720557</v>
      </c>
      <c r="K9" s="124">
        <v>1870</v>
      </c>
      <c r="L9" s="124">
        <v>4718687</v>
      </c>
      <c r="M9" s="124">
        <v>400000</v>
      </c>
      <c r="N9" s="124">
        <v>0</v>
      </c>
      <c r="O9" s="124">
        <v>0</v>
      </c>
      <c r="P9" s="124">
        <v>0</v>
      </c>
      <c r="Q9" s="124">
        <v>0</v>
      </c>
      <c r="R9" s="124">
        <v>3511959</v>
      </c>
      <c r="S9" s="124">
        <v>3511959</v>
      </c>
      <c r="T9" s="147">
        <v>0</v>
      </c>
      <c r="U9" s="147"/>
      <c r="V9" s="124">
        <v>0</v>
      </c>
      <c r="W9" s="124">
        <v>0</v>
      </c>
    </row>
    <row r="10" spans="1:23" ht="12.75" customHeight="1">
      <c r="A10" s="149"/>
      <c r="B10" s="149"/>
      <c r="C10" s="149"/>
      <c r="D10" s="148"/>
      <c r="E10" s="148"/>
      <c r="F10" s="148" t="s">
        <v>296</v>
      </c>
      <c r="G10" s="148"/>
      <c r="H10" s="124">
        <v>-24000</v>
      </c>
      <c r="I10" s="124">
        <v>-24000</v>
      </c>
      <c r="J10" s="124">
        <v>-24000</v>
      </c>
      <c r="K10" s="124">
        <v>0</v>
      </c>
      <c r="L10" s="124">
        <v>-24000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47">
        <v>0</v>
      </c>
      <c r="U10" s="147"/>
      <c r="V10" s="124">
        <v>0</v>
      </c>
      <c r="W10" s="124">
        <v>0</v>
      </c>
    </row>
    <row r="11" spans="1:23" ht="12.75" customHeight="1">
      <c r="A11" s="149"/>
      <c r="B11" s="149"/>
      <c r="C11" s="149"/>
      <c r="D11" s="148"/>
      <c r="E11" s="148"/>
      <c r="F11" s="148" t="s">
        <v>297</v>
      </c>
      <c r="G11" s="148"/>
      <c r="H11" s="124">
        <v>144000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144000</v>
      </c>
      <c r="S11" s="124">
        <v>144000</v>
      </c>
      <c r="T11" s="147">
        <v>0</v>
      </c>
      <c r="U11" s="147"/>
      <c r="V11" s="124">
        <v>0</v>
      </c>
      <c r="W11" s="124">
        <v>0</v>
      </c>
    </row>
    <row r="12" spans="1:23" ht="12.75" customHeight="1">
      <c r="A12" s="149"/>
      <c r="B12" s="149"/>
      <c r="C12" s="149"/>
      <c r="D12" s="148"/>
      <c r="E12" s="148"/>
      <c r="F12" s="148" t="s">
        <v>298</v>
      </c>
      <c r="G12" s="148"/>
      <c r="H12" s="124">
        <v>8752516</v>
      </c>
      <c r="I12" s="124">
        <v>5096557</v>
      </c>
      <c r="J12" s="124">
        <v>4696557</v>
      </c>
      <c r="K12" s="124">
        <v>1870</v>
      </c>
      <c r="L12" s="124">
        <v>4694687</v>
      </c>
      <c r="M12" s="124">
        <v>400000</v>
      </c>
      <c r="N12" s="124">
        <v>0</v>
      </c>
      <c r="O12" s="124">
        <v>0</v>
      </c>
      <c r="P12" s="124">
        <v>0</v>
      </c>
      <c r="Q12" s="124">
        <v>0</v>
      </c>
      <c r="R12" s="124">
        <v>3655959</v>
      </c>
      <c r="S12" s="124">
        <v>3655959</v>
      </c>
      <c r="T12" s="147">
        <v>0</v>
      </c>
      <c r="U12" s="147"/>
      <c r="V12" s="124">
        <v>0</v>
      </c>
      <c r="W12" s="124">
        <v>0</v>
      </c>
    </row>
    <row r="13" spans="1:23" ht="12.75" customHeight="1">
      <c r="A13" s="149" t="s">
        <v>293</v>
      </c>
      <c r="B13" s="149" t="s">
        <v>322</v>
      </c>
      <c r="C13" s="149" t="s">
        <v>293</v>
      </c>
      <c r="D13" s="148" t="s">
        <v>323</v>
      </c>
      <c r="E13" s="148"/>
      <c r="F13" s="148" t="s">
        <v>295</v>
      </c>
      <c r="G13" s="148"/>
      <c r="H13" s="124">
        <v>6078646</v>
      </c>
      <c r="I13" s="124">
        <v>2566687</v>
      </c>
      <c r="J13" s="124">
        <v>2566687</v>
      </c>
      <c r="K13" s="124">
        <v>0</v>
      </c>
      <c r="L13" s="124">
        <v>2566687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3511959</v>
      </c>
      <c r="S13" s="124">
        <v>3511959</v>
      </c>
      <c r="T13" s="147">
        <v>0</v>
      </c>
      <c r="U13" s="147"/>
      <c r="V13" s="124">
        <v>0</v>
      </c>
      <c r="W13" s="124">
        <v>0</v>
      </c>
    </row>
    <row r="14" spans="1:23" ht="12.75" customHeight="1">
      <c r="A14" s="149"/>
      <c r="B14" s="149"/>
      <c r="C14" s="149"/>
      <c r="D14" s="148"/>
      <c r="E14" s="148"/>
      <c r="F14" s="148" t="s">
        <v>296</v>
      </c>
      <c r="G14" s="148"/>
      <c r="H14" s="124">
        <v>-24000</v>
      </c>
      <c r="I14" s="124">
        <v>-24000</v>
      </c>
      <c r="J14" s="124">
        <v>-24000</v>
      </c>
      <c r="K14" s="124">
        <v>0</v>
      </c>
      <c r="L14" s="124">
        <v>-24000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47">
        <v>0</v>
      </c>
      <c r="U14" s="147"/>
      <c r="V14" s="124">
        <v>0</v>
      </c>
      <c r="W14" s="124">
        <v>0</v>
      </c>
    </row>
    <row r="15" spans="1:23" ht="12.75" customHeight="1">
      <c r="A15" s="149"/>
      <c r="B15" s="149"/>
      <c r="C15" s="149"/>
      <c r="D15" s="148"/>
      <c r="E15" s="148"/>
      <c r="F15" s="148" t="s">
        <v>297</v>
      </c>
      <c r="G15" s="148"/>
      <c r="H15" s="124">
        <v>144000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144000</v>
      </c>
      <c r="S15" s="124">
        <v>144000</v>
      </c>
      <c r="T15" s="147">
        <v>0</v>
      </c>
      <c r="U15" s="147"/>
      <c r="V15" s="124">
        <v>0</v>
      </c>
      <c r="W15" s="124">
        <v>0</v>
      </c>
    </row>
    <row r="16" spans="1:23" ht="12.75" customHeight="1">
      <c r="A16" s="149"/>
      <c r="B16" s="149"/>
      <c r="C16" s="149"/>
      <c r="D16" s="148"/>
      <c r="E16" s="148"/>
      <c r="F16" s="148" t="s">
        <v>298</v>
      </c>
      <c r="G16" s="148"/>
      <c r="H16" s="124">
        <v>6198646</v>
      </c>
      <c r="I16" s="124">
        <v>2542687</v>
      </c>
      <c r="J16" s="124">
        <v>2542687</v>
      </c>
      <c r="K16" s="124">
        <v>0</v>
      </c>
      <c r="L16" s="124">
        <v>2542687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3655959</v>
      </c>
      <c r="S16" s="124">
        <v>3655959</v>
      </c>
      <c r="T16" s="147">
        <v>0</v>
      </c>
      <c r="U16" s="147"/>
      <c r="V16" s="124">
        <v>0</v>
      </c>
      <c r="W16" s="124">
        <v>0</v>
      </c>
    </row>
    <row r="17" spans="1:23" ht="12.75" customHeight="1">
      <c r="A17" s="149" t="s">
        <v>324</v>
      </c>
      <c r="B17" s="149" t="s">
        <v>293</v>
      </c>
      <c r="C17" s="149" t="s">
        <v>293</v>
      </c>
      <c r="D17" s="148" t="s">
        <v>325</v>
      </c>
      <c r="E17" s="148"/>
      <c r="F17" s="148" t="s">
        <v>295</v>
      </c>
      <c r="G17" s="148"/>
      <c r="H17" s="124">
        <v>13541673</v>
      </c>
      <c r="I17" s="124">
        <v>13400358</v>
      </c>
      <c r="J17" s="124">
        <v>12807858</v>
      </c>
      <c r="K17" s="124">
        <v>9309026</v>
      </c>
      <c r="L17" s="124">
        <v>3498832</v>
      </c>
      <c r="M17" s="124">
        <v>0</v>
      </c>
      <c r="N17" s="124">
        <v>592500</v>
      </c>
      <c r="O17" s="124">
        <v>0</v>
      </c>
      <c r="P17" s="124">
        <v>0</v>
      </c>
      <c r="Q17" s="124">
        <v>0</v>
      </c>
      <c r="R17" s="124">
        <v>141315</v>
      </c>
      <c r="S17" s="124">
        <v>141315</v>
      </c>
      <c r="T17" s="147">
        <v>0</v>
      </c>
      <c r="U17" s="147"/>
      <c r="V17" s="124">
        <v>0</v>
      </c>
      <c r="W17" s="124">
        <v>0</v>
      </c>
    </row>
    <row r="18" spans="1:23" ht="12.75" customHeight="1">
      <c r="A18" s="149"/>
      <c r="B18" s="149"/>
      <c r="C18" s="149"/>
      <c r="D18" s="148"/>
      <c r="E18" s="148"/>
      <c r="F18" s="148" t="s">
        <v>296</v>
      </c>
      <c r="G18" s="148"/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47">
        <v>0</v>
      </c>
      <c r="U18" s="147"/>
      <c r="V18" s="124">
        <v>0</v>
      </c>
      <c r="W18" s="124">
        <v>0</v>
      </c>
    </row>
    <row r="19" spans="1:23" ht="12.75" customHeight="1">
      <c r="A19" s="149"/>
      <c r="B19" s="149"/>
      <c r="C19" s="149"/>
      <c r="D19" s="148"/>
      <c r="E19" s="148"/>
      <c r="F19" s="148" t="s">
        <v>297</v>
      </c>
      <c r="G19" s="148"/>
      <c r="H19" s="124">
        <v>603508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603508</v>
      </c>
      <c r="S19" s="124">
        <v>603508</v>
      </c>
      <c r="T19" s="147">
        <v>0</v>
      </c>
      <c r="U19" s="147"/>
      <c r="V19" s="124">
        <v>0</v>
      </c>
      <c r="W19" s="124">
        <v>0</v>
      </c>
    </row>
    <row r="20" spans="1:23" ht="12.75" customHeight="1">
      <c r="A20" s="149"/>
      <c r="B20" s="149"/>
      <c r="C20" s="149"/>
      <c r="D20" s="148"/>
      <c r="E20" s="148"/>
      <c r="F20" s="148" t="s">
        <v>298</v>
      </c>
      <c r="G20" s="148"/>
      <c r="H20" s="124">
        <v>14145181</v>
      </c>
      <c r="I20" s="124">
        <v>13400358</v>
      </c>
      <c r="J20" s="124">
        <v>12807858</v>
      </c>
      <c r="K20" s="124">
        <v>9309026</v>
      </c>
      <c r="L20" s="124">
        <v>3498832</v>
      </c>
      <c r="M20" s="124">
        <v>0</v>
      </c>
      <c r="N20" s="124">
        <v>592500</v>
      </c>
      <c r="O20" s="124">
        <v>0</v>
      </c>
      <c r="P20" s="124">
        <v>0</v>
      </c>
      <c r="Q20" s="124">
        <v>0</v>
      </c>
      <c r="R20" s="124">
        <v>744823</v>
      </c>
      <c r="S20" s="124">
        <v>744823</v>
      </c>
      <c r="T20" s="147">
        <v>0</v>
      </c>
      <c r="U20" s="147"/>
      <c r="V20" s="124">
        <v>0</v>
      </c>
      <c r="W20" s="124">
        <v>0</v>
      </c>
    </row>
    <row r="21" spans="1:23" ht="12.75" customHeight="1">
      <c r="A21" s="149" t="s">
        <v>293</v>
      </c>
      <c r="B21" s="149" t="s">
        <v>326</v>
      </c>
      <c r="C21" s="149" t="s">
        <v>293</v>
      </c>
      <c r="D21" s="148" t="s">
        <v>327</v>
      </c>
      <c r="E21" s="148"/>
      <c r="F21" s="148" t="s">
        <v>295</v>
      </c>
      <c r="G21" s="148"/>
      <c r="H21" s="124">
        <v>11598640</v>
      </c>
      <c r="I21" s="124">
        <v>11457325</v>
      </c>
      <c r="J21" s="124">
        <v>11414825</v>
      </c>
      <c r="K21" s="124">
        <v>9291643</v>
      </c>
      <c r="L21" s="124">
        <v>2123182</v>
      </c>
      <c r="M21" s="124">
        <v>0</v>
      </c>
      <c r="N21" s="124">
        <v>42500</v>
      </c>
      <c r="O21" s="124">
        <v>0</v>
      </c>
      <c r="P21" s="124">
        <v>0</v>
      </c>
      <c r="Q21" s="124">
        <v>0</v>
      </c>
      <c r="R21" s="124">
        <v>141315</v>
      </c>
      <c r="S21" s="124">
        <v>141315</v>
      </c>
      <c r="T21" s="147">
        <v>0</v>
      </c>
      <c r="U21" s="147"/>
      <c r="V21" s="124">
        <v>0</v>
      </c>
      <c r="W21" s="124">
        <v>0</v>
      </c>
    </row>
    <row r="22" spans="1:23" ht="12.75" customHeight="1">
      <c r="A22" s="149"/>
      <c r="B22" s="149"/>
      <c r="C22" s="149"/>
      <c r="D22" s="148"/>
      <c r="E22" s="148"/>
      <c r="F22" s="148" t="s">
        <v>296</v>
      </c>
      <c r="G22" s="148"/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47">
        <v>0</v>
      </c>
      <c r="U22" s="147"/>
      <c r="V22" s="124">
        <v>0</v>
      </c>
      <c r="W22" s="124">
        <v>0</v>
      </c>
    </row>
    <row r="23" spans="1:23" ht="12.75" customHeight="1">
      <c r="A23" s="149"/>
      <c r="B23" s="149"/>
      <c r="C23" s="149"/>
      <c r="D23" s="148"/>
      <c r="E23" s="148"/>
      <c r="F23" s="148" t="s">
        <v>297</v>
      </c>
      <c r="G23" s="148"/>
      <c r="H23" s="124">
        <v>603508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603508</v>
      </c>
      <c r="S23" s="124">
        <v>603508</v>
      </c>
      <c r="T23" s="147">
        <v>0</v>
      </c>
      <c r="U23" s="147"/>
      <c r="V23" s="124">
        <v>0</v>
      </c>
      <c r="W23" s="124">
        <v>0</v>
      </c>
    </row>
    <row r="24" spans="1:23" ht="12.75" customHeight="1">
      <c r="A24" s="149"/>
      <c r="B24" s="149"/>
      <c r="C24" s="149"/>
      <c r="D24" s="148"/>
      <c r="E24" s="148"/>
      <c r="F24" s="148" t="s">
        <v>298</v>
      </c>
      <c r="G24" s="148"/>
      <c r="H24" s="124">
        <v>12202148</v>
      </c>
      <c r="I24" s="124">
        <v>11457325</v>
      </c>
      <c r="J24" s="124">
        <v>11414825</v>
      </c>
      <c r="K24" s="124">
        <v>9291643</v>
      </c>
      <c r="L24" s="124">
        <v>2123182</v>
      </c>
      <c r="M24" s="124">
        <v>0</v>
      </c>
      <c r="N24" s="124">
        <v>42500</v>
      </c>
      <c r="O24" s="124">
        <v>0</v>
      </c>
      <c r="P24" s="124">
        <v>0</v>
      </c>
      <c r="Q24" s="124">
        <v>0</v>
      </c>
      <c r="R24" s="124">
        <v>744823</v>
      </c>
      <c r="S24" s="124">
        <v>744823</v>
      </c>
      <c r="T24" s="147">
        <v>0</v>
      </c>
      <c r="U24" s="147"/>
      <c r="V24" s="124">
        <v>0</v>
      </c>
      <c r="W24" s="124">
        <v>0</v>
      </c>
    </row>
    <row r="25" spans="1:23" ht="12.75" customHeight="1">
      <c r="A25" s="149" t="s">
        <v>292</v>
      </c>
      <c r="B25" s="149" t="s">
        <v>293</v>
      </c>
      <c r="C25" s="149" t="s">
        <v>293</v>
      </c>
      <c r="D25" s="148" t="s">
        <v>294</v>
      </c>
      <c r="E25" s="148"/>
      <c r="F25" s="148" t="s">
        <v>295</v>
      </c>
      <c r="G25" s="148"/>
      <c r="H25" s="124">
        <v>26933091</v>
      </c>
      <c r="I25" s="124">
        <v>25945352</v>
      </c>
      <c r="J25" s="124">
        <v>23279689</v>
      </c>
      <c r="K25" s="124">
        <v>20824283</v>
      </c>
      <c r="L25" s="124">
        <v>2455406</v>
      </c>
      <c r="M25" s="124">
        <v>2040000</v>
      </c>
      <c r="N25" s="124">
        <v>479176</v>
      </c>
      <c r="O25" s="124">
        <v>146487</v>
      </c>
      <c r="P25" s="124">
        <v>0</v>
      </c>
      <c r="Q25" s="124">
        <v>0</v>
      </c>
      <c r="R25" s="124">
        <v>987739</v>
      </c>
      <c r="S25" s="124">
        <v>987739</v>
      </c>
      <c r="T25" s="147">
        <v>0</v>
      </c>
      <c r="U25" s="147"/>
      <c r="V25" s="124">
        <v>0</v>
      </c>
      <c r="W25" s="124">
        <v>0</v>
      </c>
    </row>
    <row r="26" spans="1:23" ht="12.75" customHeight="1">
      <c r="A26" s="149"/>
      <c r="B26" s="149"/>
      <c r="C26" s="149"/>
      <c r="D26" s="148"/>
      <c r="E26" s="148"/>
      <c r="F26" s="148" t="s">
        <v>296</v>
      </c>
      <c r="G26" s="148"/>
      <c r="H26" s="124">
        <v>-53500</v>
      </c>
      <c r="I26" s="124">
        <v>-53500</v>
      </c>
      <c r="J26" s="124">
        <v>-53500</v>
      </c>
      <c r="K26" s="124">
        <v>-53500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47">
        <v>0</v>
      </c>
      <c r="U26" s="147"/>
      <c r="V26" s="124">
        <v>0</v>
      </c>
      <c r="W26" s="124">
        <v>0</v>
      </c>
    </row>
    <row r="27" spans="1:23" ht="12.75" customHeight="1">
      <c r="A27" s="149"/>
      <c r="B27" s="149"/>
      <c r="C27" s="149"/>
      <c r="D27" s="148"/>
      <c r="E27" s="148"/>
      <c r="F27" s="148" t="s">
        <v>297</v>
      </c>
      <c r="G27" s="148"/>
      <c r="H27" s="124">
        <v>123500</v>
      </c>
      <c r="I27" s="124">
        <v>53500</v>
      </c>
      <c r="J27" s="124">
        <v>53500</v>
      </c>
      <c r="K27" s="124">
        <v>0</v>
      </c>
      <c r="L27" s="124">
        <v>53500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70000</v>
      </c>
      <c r="S27" s="124">
        <v>70000</v>
      </c>
      <c r="T27" s="147">
        <v>0</v>
      </c>
      <c r="U27" s="147"/>
      <c r="V27" s="124">
        <v>0</v>
      </c>
      <c r="W27" s="124">
        <v>0</v>
      </c>
    </row>
    <row r="28" spans="1:23" ht="12.75" customHeight="1">
      <c r="A28" s="149"/>
      <c r="B28" s="149"/>
      <c r="C28" s="149"/>
      <c r="D28" s="148"/>
      <c r="E28" s="148"/>
      <c r="F28" s="148" t="s">
        <v>298</v>
      </c>
      <c r="G28" s="148"/>
      <c r="H28" s="124">
        <v>27003091</v>
      </c>
      <c r="I28" s="124">
        <v>25945352</v>
      </c>
      <c r="J28" s="124">
        <v>23279689</v>
      </c>
      <c r="K28" s="124">
        <v>20770783</v>
      </c>
      <c r="L28" s="124">
        <v>2508906</v>
      </c>
      <c r="M28" s="124">
        <v>2040000</v>
      </c>
      <c r="N28" s="124">
        <v>479176</v>
      </c>
      <c r="O28" s="124">
        <v>146487</v>
      </c>
      <c r="P28" s="124">
        <v>0</v>
      </c>
      <c r="Q28" s="124">
        <v>0</v>
      </c>
      <c r="R28" s="124">
        <v>1057739</v>
      </c>
      <c r="S28" s="124">
        <v>1057739</v>
      </c>
      <c r="T28" s="147">
        <v>0</v>
      </c>
      <c r="U28" s="147"/>
      <c r="V28" s="124">
        <v>0</v>
      </c>
      <c r="W28" s="124">
        <v>0</v>
      </c>
    </row>
    <row r="29" spans="1:23" ht="12.75" customHeight="1">
      <c r="A29" s="149" t="s">
        <v>293</v>
      </c>
      <c r="B29" s="149" t="s">
        <v>299</v>
      </c>
      <c r="C29" s="149" t="s">
        <v>293</v>
      </c>
      <c r="D29" s="148" t="s">
        <v>300</v>
      </c>
      <c r="E29" s="148"/>
      <c r="F29" s="148" t="s">
        <v>295</v>
      </c>
      <c r="G29" s="148"/>
      <c r="H29" s="124">
        <v>5617783</v>
      </c>
      <c r="I29" s="124">
        <v>5156680</v>
      </c>
      <c r="J29" s="124">
        <v>5029680</v>
      </c>
      <c r="K29" s="124">
        <v>4544180</v>
      </c>
      <c r="L29" s="124">
        <v>485500</v>
      </c>
      <c r="M29" s="124">
        <v>80000</v>
      </c>
      <c r="N29" s="124">
        <v>47000</v>
      </c>
      <c r="O29" s="124">
        <v>0</v>
      </c>
      <c r="P29" s="124">
        <v>0</v>
      </c>
      <c r="Q29" s="124">
        <v>0</v>
      </c>
      <c r="R29" s="124">
        <v>461103</v>
      </c>
      <c r="S29" s="124">
        <v>461103</v>
      </c>
      <c r="T29" s="147">
        <v>0</v>
      </c>
      <c r="U29" s="147"/>
      <c r="V29" s="124">
        <v>0</v>
      </c>
      <c r="W29" s="124">
        <v>0</v>
      </c>
    </row>
    <row r="30" spans="1:23" ht="12.75" customHeight="1">
      <c r="A30" s="149"/>
      <c r="B30" s="149"/>
      <c r="C30" s="149"/>
      <c r="D30" s="148"/>
      <c r="E30" s="148"/>
      <c r="F30" s="148" t="s">
        <v>296</v>
      </c>
      <c r="G30" s="148"/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47">
        <v>0</v>
      </c>
      <c r="U30" s="147"/>
      <c r="V30" s="124">
        <v>0</v>
      </c>
      <c r="W30" s="124">
        <v>0</v>
      </c>
    </row>
    <row r="31" spans="1:23" ht="12.75" customHeight="1">
      <c r="A31" s="149"/>
      <c r="B31" s="149"/>
      <c r="C31" s="149"/>
      <c r="D31" s="148"/>
      <c r="E31" s="148"/>
      <c r="F31" s="148" t="s">
        <v>297</v>
      </c>
      <c r="G31" s="148"/>
      <c r="H31" s="124">
        <v>70000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70000</v>
      </c>
      <c r="S31" s="124">
        <v>70000</v>
      </c>
      <c r="T31" s="147">
        <v>0</v>
      </c>
      <c r="U31" s="147"/>
      <c r="V31" s="124">
        <v>0</v>
      </c>
      <c r="W31" s="124">
        <v>0</v>
      </c>
    </row>
    <row r="32" spans="1:23" ht="12.75" customHeight="1">
      <c r="A32" s="149"/>
      <c r="B32" s="149"/>
      <c r="C32" s="149"/>
      <c r="D32" s="148"/>
      <c r="E32" s="148"/>
      <c r="F32" s="148" t="s">
        <v>298</v>
      </c>
      <c r="G32" s="148"/>
      <c r="H32" s="124">
        <v>5687783</v>
      </c>
      <c r="I32" s="124">
        <v>5156680</v>
      </c>
      <c r="J32" s="124">
        <v>5029680</v>
      </c>
      <c r="K32" s="124">
        <v>4544180</v>
      </c>
      <c r="L32" s="124">
        <v>485500</v>
      </c>
      <c r="M32" s="124">
        <v>80000</v>
      </c>
      <c r="N32" s="124">
        <v>47000</v>
      </c>
      <c r="O32" s="124">
        <v>0</v>
      </c>
      <c r="P32" s="124">
        <v>0</v>
      </c>
      <c r="Q32" s="124">
        <v>0</v>
      </c>
      <c r="R32" s="124">
        <v>531103</v>
      </c>
      <c r="S32" s="124">
        <v>531103</v>
      </c>
      <c r="T32" s="147">
        <v>0</v>
      </c>
      <c r="U32" s="147"/>
      <c r="V32" s="124">
        <v>0</v>
      </c>
      <c r="W32" s="124">
        <v>0</v>
      </c>
    </row>
    <row r="33" spans="1:23" ht="12.75" customHeight="1">
      <c r="A33" s="149" t="s">
        <v>293</v>
      </c>
      <c r="B33" s="149" t="s">
        <v>301</v>
      </c>
      <c r="C33" s="149" t="s">
        <v>293</v>
      </c>
      <c r="D33" s="148" t="s">
        <v>302</v>
      </c>
      <c r="E33" s="148"/>
      <c r="F33" s="148" t="s">
        <v>295</v>
      </c>
      <c r="G33" s="148"/>
      <c r="H33" s="124">
        <v>570200</v>
      </c>
      <c r="I33" s="124">
        <v>570200</v>
      </c>
      <c r="J33" s="124">
        <v>567700</v>
      </c>
      <c r="K33" s="124">
        <v>440400</v>
      </c>
      <c r="L33" s="124">
        <v>127300</v>
      </c>
      <c r="M33" s="124">
        <v>0</v>
      </c>
      <c r="N33" s="124">
        <v>2500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47">
        <v>0</v>
      </c>
      <c r="U33" s="147"/>
      <c r="V33" s="124">
        <v>0</v>
      </c>
      <c r="W33" s="124">
        <v>0</v>
      </c>
    </row>
    <row r="34" spans="1:23" ht="12.75" customHeight="1">
      <c r="A34" s="149"/>
      <c r="B34" s="149"/>
      <c r="C34" s="149"/>
      <c r="D34" s="148"/>
      <c r="E34" s="148"/>
      <c r="F34" s="148" t="s">
        <v>296</v>
      </c>
      <c r="G34" s="148"/>
      <c r="H34" s="124">
        <v>-53500</v>
      </c>
      <c r="I34" s="124">
        <v>-53500</v>
      </c>
      <c r="J34" s="124">
        <v>-53500</v>
      </c>
      <c r="K34" s="124">
        <v>-53500</v>
      </c>
      <c r="L34" s="124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47">
        <v>0</v>
      </c>
      <c r="U34" s="147"/>
      <c r="V34" s="124">
        <v>0</v>
      </c>
      <c r="W34" s="124">
        <v>0</v>
      </c>
    </row>
    <row r="35" spans="1:23" ht="12.75" customHeight="1">
      <c r="A35" s="149"/>
      <c r="B35" s="149"/>
      <c r="C35" s="149"/>
      <c r="D35" s="148"/>
      <c r="E35" s="148"/>
      <c r="F35" s="148" t="s">
        <v>297</v>
      </c>
      <c r="G35" s="148"/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47">
        <v>0</v>
      </c>
      <c r="U35" s="147"/>
      <c r="V35" s="124">
        <v>0</v>
      </c>
      <c r="W35" s="124">
        <v>0</v>
      </c>
    </row>
    <row r="36" spans="1:23" ht="12.75" customHeight="1">
      <c r="A36" s="149"/>
      <c r="B36" s="149"/>
      <c r="C36" s="149"/>
      <c r="D36" s="148"/>
      <c r="E36" s="148"/>
      <c r="F36" s="148" t="s">
        <v>298</v>
      </c>
      <c r="G36" s="148"/>
      <c r="H36" s="124">
        <v>516700</v>
      </c>
      <c r="I36" s="124">
        <v>516700</v>
      </c>
      <c r="J36" s="124">
        <v>514200</v>
      </c>
      <c r="K36" s="124">
        <v>386900</v>
      </c>
      <c r="L36" s="124">
        <v>127300</v>
      </c>
      <c r="M36" s="124">
        <v>0</v>
      </c>
      <c r="N36" s="124">
        <v>2500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47">
        <v>0</v>
      </c>
      <c r="U36" s="147"/>
      <c r="V36" s="124">
        <v>0</v>
      </c>
      <c r="W36" s="124">
        <v>0</v>
      </c>
    </row>
    <row r="37" spans="1:23" ht="12.75" customHeight="1">
      <c r="A37" s="149" t="s">
        <v>293</v>
      </c>
      <c r="B37" s="149" t="s">
        <v>303</v>
      </c>
      <c r="C37" s="149" t="s">
        <v>293</v>
      </c>
      <c r="D37" s="148" t="s">
        <v>304</v>
      </c>
      <c r="E37" s="148"/>
      <c r="F37" s="148" t="s">
        <v>295</v>
      </c>
      <c r="G37" s="148"/>
      <c r="H37" s="124">
        <v>610400</v>
      </c>
      <c r="I37" s="124">
        <v>610400</v>
      </c>
      <c r="J37" s="124">
        <v>608400</v>
      </c>
      <c r="K37" s="124">
        <v>514694</v>
      </c>
      <c r="L37" s="124">
        <v>93706</v>
      </c>
      <c r="M37" s="124">
        <v>0</v>
      </c>
      <c r="N37" s="124">
        <v>2000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47">
        <v>0</v>
      </c>
      <c r="U37" s="147"/>
      <c r="V37" s="124">
        <v>0</v>
      </c>
      <c r="W37" s="124">
        <v>0</v>
      </c>
    </row>
    <row r="38" spans="1:23" ht="12.75" customHeight="1">
      <c r="A38" s="149"/>
      <c r="B38" s="149"/>
      <c r="C38" s="149"/>
      <c r="D38" s="148"/>
      <c r="E38" s="148"/>
      <c r="F38" s="148" t="s">
        <v>296</v>
      </c>
      <c r="G38" s="148"/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47">
        <v>0</v>
      </c>
      <c r="U38" s="147"/>
      <c r="V38" s="124">
        <v>0</v>
      </c>
      <c r="W38" s="124">
        <v>0</v>
      </c>
    </row>
    <row r="39" spans="1:23" ht="12.75" customHeight="1">
      <c r="A39" s="149"/>
      <c r="B39" s="149"/>
      <c r="C39" s="149"/>
      <c r="D39" s="148"/>
      <c r="E39" s="148"/>
      <c r="F39" s="148" t="s">
        <v>297</v>
      </c>
      <c r="G39" s="148"/>
      <c r="H39" s="124">
        <v>53500</v>
      </c>
      <c r="I39" s="124">
        <v>53500</v>
      </c>
      <c r="J39" s="124">
        <v>53500</v>
      </c>
      <c r="K39" s="124">
        <v>0</v>
      </c>
      <c r="L39" s="124">
        <v>53500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47">
        <v>0</v>
      </c>
      <c r="U39" s="147"/>
      <c r="V39" s="124">
        <v>0</v>
      </c>
      <c r="W39" s="124">
        <v>0</v>
      </c>
    </row>
    <row r="40" spans="1:23" ht="12.75" customHeight="1">
      <c r="A40" s="149"/>
      <c r="B40" s="149"/>
      <c r="C40" s="149"/>
      <c r="D40" s="148"/>
      <c r="E40" s="148"/>
      <c r="F40" s="148" t="s">
        <v>298</v>
      </c>
      <c r="G40" s="148"/>
      <c r="H40" s="124">
        <v>663900</v>
      </c>
      <c r="I40" s="124">
        <v>663900</v>
      </c>
      <c r="J40" s="124">
        <v>661900</v>
      </c>
      <c r="K40" s="124">
        <v>514694</v>
      </c>
      <c r="L40" s="124">
        <v>147206</v>
      </c>
      <c r="M40" s="124">
        <v>0</v>
      </c>
      <c r="N40" s="124">
        <v>2000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47">
        <v>0</v>
      </c>
      <c r="U40" s="147"/>
      <c r="V40" s="124">
        <v>0</v>
      </c>
      <c r="W40" s="124">
        <v>0</v>
      </c>
    </row>
    <row r="41" spans="1:23" ht="12.75" customHeight="1">
      <c r="A41" s="149" t="s">
        <v>305</v>
      </c>
      <c r="B41" s="149" t="s">
        <v>293</v>
      </c>
      <c r="C41" s="149" t="s">
        <v>293</v>
      </c>
      <c r="D41" s="148" t="s">
        <v>306</v>
      </c>
      <c r="E41" s="148"/>
      <c r="F41" s="148" t="s">
        <v>295</v>
      </c>
      <c r="G41" s="148"/>
      <c r="H41" s="124">
        <v>5384732</v>
      </c>
      <c r="I41" s="124">
        <v>2450521</v>
      </c>
      <c r="J41" s="124">
        <v>2450521</v>
      </c>
      <c r="K41" s="124">
        <v>2000</v>
      </c>
      <c r="L41" s="124">
        <v>2448521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2934211</v>
      </c>
      <c r="S41" s="124">
        <v>2934211</v>
      </c>
      <c r="T41" s="147">
        <v>0</v>
      </c>
      <c r="U41" s="147"/>
      <c r="V41" s="124">
        <v>0</v>
      </c>
      <c r="W41" s="124">
        <v>0</v>
      </c>
    </row>
    <row r="42" spans="1:23" ht="12.75" customHeight="1">
      <c r="A42" s="149"/>
      <c r="B42" s="149"/>
      <c r="C42" s="149"/>
      <c r="D42" s="148"/>
      <c r="E42" s="148"/>
      <c r="F42" s="148" t="s">
        <v>296</v>
      </c>
      <c r="G42" s="148"/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47">
        <v>0</v>
      </c>
      <c r="U42" s="147"/>
      <c r="V42" s="124">
        <v>0</v>
      </c>
      <c r="W42" s="124">
        <v>0</v>
      </c>
    </row>
    <row r="43" spans="1:23" ht="12.75" customHeight="1">
      <c r="A43" s="149"/>
      <c r="B43" s="149"/>
      <c r="C43" s="149"/>
      <c r="D43" s="148"/>
      <c r="E43" s="148"/>
      <c r="F43" s="148" t="s">
        <v>297</v>
      </c>
      <c r="G43" s="148"/>
      <c r="H43" s="124">
        <v>3263492</v>
      </c>
      <c r="I43" s="124">
        <v>3263492</v>
      </c>
      <c r="J43" s="124">
        <v>3263492</v>
      </c>
      <c r="K43" s="124">
        <v>0</v>
      </c>
      <c r="L43" s="124">
        <v>3263492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47">
        <v>0</v>
      </c>
      <c r="U43" s="147"/>
      <c r="V43" s="124">
        <v>0</v>
      </c>
      <c r="W43" s="124">
        <v>0</v>
      </c>
    </row>
    <row r="44" spans="1:23" ht="12.75" customHeight="1">
      <c r="A44" s="149"/>
      <c r="B44" s="149"/>
      <c r="C44" s="149"/>
      <c r="D44" s="148"/>
      <c r="E44" s="148"/>
      <c r="F44" s="148" t="s">
        <v>298</v>
      </c>
      <c r="G44" s="148"/>
      <c r="H44" s="124">
        <v>8648224</v>
      </c>
      <c r="I44" s="124">
        <v>5714013</v>
      </c>
      <c r="J44" s="124">
        <v>5714013</v>
      </c>
      <c r="K44" s="124">
        <v>2000</v>
      </c>
      <c r="L44" s="124">
        <v>5712013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2934211</v>
      </c>
      <c r="S44" s="124">
        <v>2934211</v>
      </c>
      <c r="T44" s="147">
        <v>0</v>
      </c>
      <c r="U44" s="147"/>
      <c r="V44" s="124">
        <v>0</v>
      </c>
      <c r="W44" s="124">
        <v>0</v>
      </c>
    </row>
    <row r="45" spans="1:23" ht="12.75" customHeight="1">
      <c r="A45" s="149" t="s">
        <v>293</v>
      </c>
      <c r="B45" s="149" t="s">
        <v>307</v>
      </c>
      <c r="C45" s="149" t="s">
        <v>293</v>
      </c>
      <c r="D45" s="148" t="s">
        <v>308</v>
      </c>
      <c r="E45" s="148"/>
      <c r="F45" s="148" t="s">
        <v>295</v>
      </c>
      <c r="G45" s="148"/>
      <c r="H45" s="124">
        <v>2936211</v>
      </c>
      <c r="I45" s="124">
        <v>2000</v>
      </c>
      <c r="J45" s="124">
        <v>2000</v>
      </c>
      <c r="K45" s="124">
        <v>2000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2934211</v>
      </c>
      <c r="S45" s="124">
        <v>2934211</v>
      </c>
      <c r="T45" s="147">
        <v>0</v>
      </c>
      <c r="U45" s="147"/>
      <c r="V45" s="124">
        <v>0</v>
      </c>
      <c r="W45" s="124">
        <v>0</v>
      </c>
    </row>
    <row r="46" spans="1:23" ht="12.75" customHeight="1">
      <c r="A46" s="149"/>
      <c r="B46" s="149"/>
      <c r="C46" s="149"/>
      <c r="D46" s="148"/>
      <c r="E46" s="148"/>
      <c r="F46" s="148" t="s">
        <v>296</v>
      </c>
      <c r="G46" s="148"/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4">
        <v>0</v>
      </c>
      <c r="T46" s="147">
        <v>0</v>
      </c>
      <c r="U46" s="147"/>
      <c r="V46" s="124">
        <v>0</v>
      </c>
      <c r="W46" s="124">
        <v>0</v>
      </c>
    </row>
    <row r="47" spans="1:23" ht="12.75" customHeight="1">
      <c r="A47" s="149"/>
      <c r="B47" s="149"/>
      <c r="C47" s="149"/>
      <c r="D47" s="148"/>
      <c r="E47" s="148"/>
      <c r="F47" s="148" t="s">
        <v>297</v>
      </c>
      <c r="G47" s="148"/>
      <c r="H47" s="124">
        <v>3263492</v>
      </c>
      <c r="I47" s="124">
        <v>3263492</v>
      </c>
      <c r="J47" s="124">
        <v>3263492</v>
      </c>
      <c r="K47" s="124">
        <v>0</v>
      </c>
      <c r="L47" s="124">
        <v>3263492</v>
      </c>
      <c r="M47" s="124">
        <v>0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4">
        <v>0</v>
      </c>
      <c r="T47" s="147">
        <v>0</v>
      </c>
      <c r="U47" s="147"/>
      <c r="V47" s="124">
        <v>0</v>
      </c>
      <c r="W47" s="124">
        <v>0</v>
      </c>
    </row>
    <row r="48" spans="1:23" ht="12.75" customHeight="1">
      <c r="A48" s="149"/>
      <c r="B48" s="149"/>
      <c r="C48" s="149"/>
      <c r="D48" s="148"/>
      <c r="E48" s="148"/>
      <c r="F48" s="148" t="s">
        <v>298</v>
      </c>
      <c r="G48" s="148"/>
      <c r="H48" s="124">
        <v>6199703</v>
      </c>
      <c r="I48" s="124">
        <v>3265492</v>
      </c>
      <c r="J48" s="124">
        <v>3265492</v>
      </c>
      <c r="K48" s="124">
        <v>2000</v>
      </c>
      <c r="L48" s="124">
        <v>3263492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2934211</v>
      </c>
      <c r="S48" s="124">
        <v>2934211</v>
      </c>
      <c r="T48" s="147">
        <v>0</v>
      </c>
      <c r="U48" s="147"/>
      <c r="V48" s="124">
        <v>0</v>
      </c>
      <c r="W48" s="124">
        <v>0</v>
      </c>
    </row>
    <row r="49" spans="1:23" ht="12.75" customHeight="1">
      <c r="A49" s="149" t="s">
        <v>168</v>
      </c>
      <c r="B49" s="149" t="s">
        <v>293</v>
      </c>
      <c r="C49" s="149" t="s">
        <v>293</v>
      </c>
      <c r="D49" s="148" t="s">
        <v>169</v>
      </c>
      <c r="E49" s="148"/>
      <c r="F49" s="148" t="s">
        <v>295</v>
      </c>
      <c r="G49" s="148"/>
      <c r="H49" s="124">
        <v>28634019</v>
      </c>
      <c r="I49" s="124">
        <v>27111140</v>
      </c>
      <c r="J49" s="124">
        <v>27044840</v>
      </c>
      <c r="K49" s="124">
        <v>20787245</v>
      </c>
      <c r="L49" s="124">
        <v>6257595</v>
      </c>
      <c r="M49" s="124">
        <v>0</v>
      </c>
      <c r="N49" s="124">
        <v>66300</v>
      </c>
      <c r="O49" s="124">
        <v>0</v>
      </c>
      <c r="P49" s="124">
        <v>0</v>
      </c>
      <c r="Q49" s="124">
        <v>0</v>
      </c>
      <c r="R49" s="124">
        <v>1522879</v>
      </c>
      <c r="S49" s="124">
        <v>1522879</v>
      </c>
      <c r="T49" s="147">
        <v>0</v>
      </c>
      <c r="U49" s="147"/>
      <c r="V49" s="124">
        <v>0</v>
      </c>
      <c r="W49" s="124">
        <v>0</v>
      </c>
    </row>
    <row r="50" spans="1:23" ht="12.75" customHeight="1">
      <c r="A50" s="149"/>
      <c r="B50" s="149"/>
      <c r="C50" s="149"/>
      <c r="D50" s="148"/>
      <c r="E50" s="148"/>
      <c r="F50" s="148" t="s">
        <v>296</v>
      </c>
      <c r="G50" s="148"/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47">
        <v>0</v>
      </c>
      <c r="U50" s="147"/>
      <c r="V50" s="124">
        <v>0</v>
      </c>
      <c r="W50" s="124">
        <v>0</v>
      </c>
    </row>
    <row r="51" spans="1:23" ht="12.75" customHeight="1">
      <c r="A51" s="149"/>
      <c r="B51" s="149"/>
      <c r="C51" s="149"/>
      <c r="D51" s="148"/>
      <c r="E51" s="148"/>
      <c r="F51" s="148" t="s">
        <v>297</v>
      </c>
      <c r="G51" s="148"/>
      <c r="H51" s="124">
        <v>50000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50000</v>
      </c>
      <c r="S51" s="124">
        <v>50000</v>
      </c>
      <c r="T51" s="147">
        <v>0</v>
      </c>
      <c r="U51" s="147"/>
      <c r="V51" s="124">
        <v>0</v>
      </c>
      <c r="W51" s="124">
        <v>0</v>
      </c>
    </row>
    <row r="52" spans="1:23" ht="12.75" customHeight="1">
      <c r="A52" s="149"/>
      <c r="B52" s="149"/>
      <c r="C52" s="149"/>
      <c r="D52" s="148"/>
      <c r="E52" s="148"/>
      <c r="F52" s="148" t="s">
        <v>298</v>
      </c>
      <c r="G52" s="148"/>
      <c r="H52" s="124">
        <v>28684019</v>
      </c>
      <c r="I52" s="124">
        <v>27111140</v>
      </c>
      <c r="J52" s="124">
        <v>27044840</v>
      </c>
      <c r="K52" s="124">
        <v>20787245</v>
      </c>
      <c r="L52" s="124">
        <v>6257595</v>
      </c>
      <c r="M52" s="124">
        <v>0</v>
      </c>
      <c r="N52" s="124">
        <v>66300</v>
      </c>
      <c r="O52" s="124">
        <v>0</v>
      </c>
      <c r="P52" s="124">
        <v>0</v>
      </c>
      <c r="Q52" s="124">
        <v>0</v>
      </c>
      <c r="R52" s="124">
        <v>1572879</v>
      </c>
      <c r="S52" s="124">
        <v>1572879</v>
      </c>
      <c r="T52" s="147">
        <v>0</v>
      </c>
      <c r="U52" s="147"/>
      <c r="V52" s="124">
        <v>0</v>
      </c>
      <c r="W52" s="124">
        <v>0</v>
      </c>
    </row>
    <row r="53" spans="1:23" ht="12.75" customHeight="1">
      <c r="A53" s="149" t="s">
        <v>293</v>
      </c>
      <c r="B53" s="149" t="s">
        <v>274</v>
      </c>
      <c r="C53" s="149" t="s">
        <v>293</v>
      </c>
      <c r="D53" s="148" t="s">
        <v>275</v>
      </c>
      <c r="E53" s="148"/>
      <c r="F53" s="148" t="s">
        <v>295</v>
      </c>
      <c r="G53" s="148"/>
      <c r="H53" s="124">
        <v>24029186</v>
      </c>
      <c r="I53" s="124">
        <v>23919186</v>
      </c>
      <c r="J53" s="124">
        <v>23854186</v>
      </c>
      <c r="K53" s="124">
        <v>18570200</v>
      </c>
      <c r="L53" s="124">
        <v>5283986</v>
      </c>
      <c r="M53" s="124">
        <v>0</v>
      </c>
      <c r="N53" s="124">
        <v>65000</v>
      </c>
      <c r="O53" s="124">
        <v>0</v>
      </c>
      <c r="P53" s="124">
        <v>0</v>
      </c>
      <c r="Q53" s="124">
        <v>0</v>
      </c>
      <c r="R53" s="124">
        <v>110000</v>
      </c>
      <c r="S53" s="124">
        <v>110000</v>
      </c>
      <c r="T53" s="147">
        <v>0</v>
      </c>
      <c r="U53" s="147"/>
      <c r="V53" s="124">
        <v>0</v>
      </c>
      <c r="W53" s="124">
        <v>0</v>
      </c>
    </row>
    <row r="54" spans="1:23" ht="12.75" customHeight="1">
      <c r="A54" s="149"/>
      <c r="B54" s="149"/>
      <c r="C54" s="149"/>
      <c r="D54" s="148"/>
      <c r="E54" s="148"/>
      <c r="F54" s="148" t="s">
        <v>296</v>
      </c>
      <c r="G54" s="148"/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47">
        <v>0</v>
      </c>
      <c r="U54" s="147"/>
      <c r="V54" s="124">
        <v>0</v>
      </c>
      <c r="W54" s="124">
        <v>0</v>
      </c>
    </row>
    <row r="55" spans="1:23" ht="12.75" customHeight="1">
      <c r="A55" s="149"/>
      <c r="B55" s="149"/>
      <c r="C55" s="149"/>
      <c r="D55" s="148"/>
      <c r="E55" s="148"/>
      <c r="F55" s="148" t="s">
        <v>297</v>
      </c>
      <c r="G55" s="148"/>
      <c r="H55" s="124">
        <v>50000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4">
        <v>0</v>
      </c>
      <c r="Q55" s="124">
        <v>0</v>
      </c>
      <c r="R55" s="124">
        <v>50000</v>
      </c>
      <c r="S55" s="124">
        <v>50000</v>
      </c>
      <c r="T55" s="147">
        <v>0</v>
      </c>
      <c r="U55" s="147"/>
      <c r="V55" s="124">
        <v>0</v>
      </c>
      <c r="W55" s="124">
        <v>0</v>
      </c>
    </row>
    <row r="56" spans="1:23" ht="12.75" customHeight="1">
      <c r="A56" s="149"/>
      <c r="B56" s="149"/>
      <c r="C56" s="149"/>
      <c r="D56" s="148"/>
      <c r="E56" s="148"/>
      <c r="F56" s="148" t="s">
        <v>298</v>
      </c>
      <c r="G56" s="148"/>
      <c r="H56" s="124">
        <v>24079186</v>
      </c>
      <c r="I56" s="124">
        <v>23919186</v>
      </c>
      <c r="J56" s="124">
        <v>23854186</v>
      </c>
      <c r="K56" s="124">
        <v>18570200</v>
      </c>
      <c r="L56" s="124">
        <v>5283986</v>
      </c>
      <c r="M56" s="124">
        <v>0</v>
      </c>
      <c r="N56" s="124">
        <v>65000</v>
      </c>
      <c r="O56" s="124">
        <v>0</v>
      </c>
      <c r="P56" s="124">
        <v>0</v>
      </c>
      <c r="Q56" s="124">
        <v>0</v>
      </c>
      <c r="R56" s="124">
        <v>160000</v>
      </c>
      <c r="S56" s="124">
        <v>160000</v>
      </c>
      <c r="T56" s="147">
        <v>0</v>
      </c>
      <c r="U56" s="147"/>
      <c r="V56" s="124">
        <v>0</v>
      </c>
      <c r="W56" s="124">
        <v>0</v>
      </c>
    </row>
    <row r="57" spans="1:23" ht="12.75" customHeight="1">
      <c r="A57" s="149" t="s">
        <v>309</v>
      </c>
      <c r="B57" s="149" t="s">
        <v>293</v>
      </c>
      <c r="C57" s="149" t="s">
        <v>293</v>
      </c>
      <c r="D57" s="148" t="s">
        <v>310</v>
      </c>
      <c r="E57" s="148"/>
      <c r="F57" s="148" t="s">
        <v>295</v>
      </c>
      <c r="G57" s="148"/>
      <c r="H57" s="124">
        <v>4042372</v>
      </c>
      <c r="I57" s="124">
        <v>3885672</v>
      </c>
      <c r="J57" s="124">
        <v>3428414</v>
      </c>
      <c r="K57" s="124">
        <v>2867460</v>
      </c>
      <c r="L57" s="124">
        <v>560954</v>
      </c>
      <c r="M57" s="124">
        <v>455258</v>
      </c>
      <c r="N57" s="124">
        <v>2000</v>
      </c>
      <c r="O57" s="124">
        <v>0</v>
      </c>
      <c r="P57" s="124">
        <v>0</v>
      </c>
      <c r="Q57" s="124">
        <v>0</v>
      </c>
      <c r="R57" s="124">
        <v>156700</v>
      </c>
      <c r="S57" s="124">
        <v>156700</v>
      </c>
      <c r="T57" s="147">
        <v>0</v>
      </c>
      <c r="U57" s="147"/>
      <c r="V57" s="124">
        <v>0</v>
      </c>
      <c r="W57" s="124">
        <v>0</v>
      </c>
    </row>
    <row r="58" spans="1:23" ht="12.75" customHeight="1">
      <c r="A58" s="149"/>
      <c r="B58" s="149"/>
      <c r="C58" s="149"/>
      <c r="D58" s="148"/>
      <c r="E58" s="148"/>
      <c r="F58" s="148" t="s">
        <v>296</v>
      </c>
      <c r="G58" s="148"/>
      <c r="H58" s="124">
        <v>-1000</v>
      </c>
      <c r="I58" s="124">
        <v>-1000</v>
      </c>
      <c r="J58" s="124">
        <v>-1000</v>
      </c>
      <c r="K58" s="124">
        <v>0</v>
      </c>
      <c r="L58" s="124">
        <v>-1000</v>
      </c>
      <c r="M58" s="124">
        <v>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47">
        <v>0</v>
      </c>
      <c r="U58" s="147"/>
      <c r="V58" s="124">
        <v>0</v>
      </c>
      <c r="W58" s="124">
        <v>0</v>
      </c>
    </row>
    <row r="59" spans="1:23" ht="12.75" customHeight="1">
      <c r="A59" s="149"/>
      <c r="B59" s="149"/>
      <c r="C59" s="149"/>
      <c r="D59" s="148"/>
      <c r="E59" s="148"/>
      <c r="F59" s="148" t="s">
        <v>297</v>
      </c>
      <c r="G59" s="148"/>
      <c r="H59" s="124">
        <v>1000</v>
      </c>
      <c r="I59" s="124">
        <v>1000</v>
      </c>
      <c r="J59" s="124">
        <v>0</v>
      </c>
      <c r="K59" s="124">
        <v>0</v>
      </c>
      <c r="L59" s="124">
        <v>0</v>
      </c>
      <c r="M59" s="124">
        <v>0</v>
      </c>
      <c r="N59" s="124">
        <v>1000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47">
        <v>0</v>
      </c>
      <c r="U59" s="147"/>
      <c r="V59" s="124">
        <v>0</v>
      </c>
      <c r="W59" s="124">
        <v>0</v>
      </c>
    </row>
    <row r="60" spans="1:23" ht="12.75" customHeight="1">
      <c r="A60" s="149"/>
      <c r="B60" s="149"/>
      <c r="C60" s="149"/>
      <c r="D60" s="148"/>
      <c r="E60" s="148"/>
      <c r="F60" s="148" t="s">
        <v>298</v>
      </c>
      <c r="G60" s="148"/>
      <c r="H60" s="124">
        <v>4042372</v>
      </c>
      <c r="I60" s="124">
        <v>3885672</v>
      </c>
      <c r="J60" s="124">
        <v>3427414</v>
      </c>
      <c r="K60" s="124">
        <v>2867460</v>
      </c>
      <c r="L60" s="124">
        <v>559954</v>
      </c>
      <c r="M60" s="124">
        <v>455258</v>
      </c>
      <c r="N60" s="124">
        <v>3000</v>
      </c>
      <c r="O60" s="124">
        <v>0</v>
      </c>
      <c r="P60" s="124">
        <v>0</v>
      </c>
      <c r="Q60" s="124">
        <v>0</v>
      </c>
      <c r="R60" s="124">
        <v>156700</v>
      </c>
      <c r="S60" s="124">
        <v>156700</v>
      </c>
      <c r="T60" s="147">
        <v>0</v>
      </c>
      <c r="U60" s="147"/>
      <c r="V60" s="124">
        <v>0</v>
      </c>
      <c r="W60" s="124">
        <v>0</v>
      </c>
    </row>
    <row r="61" spans="1:23" ht="12.75" customHeight="1">
      <c r="A61" s="149" t="s">
        <v>293</v>
      </c>
      <c r="B61" s="149" t="s">
        <v>311</v>
      </c>
      <c r="C61" s="149" t="s">
        <v>293</v>
      </c>
      <c r="D61" s="148" t="s">
        <v>312</v>
      </c>
      <c r="E61" s="148"/>
      <c r="F61" s="148" t="s">
        <v>295</v>
      </c>
      <c r="G61" s="148"/>
      <c r="H61" s="124">
        <v>720800</v>
      </c>
      <c r="I61" s="124">
        <v>720800</v>
      </c>
      <c r="J61" s="124">
        <v>720800</v>
      </c>
      <c r="K61" s="124">
        <v>562400</v>
      </c>
      <c r="L61" s="124">
        <v>158400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47">
        <v>0</v>
      </c>
      <c r="U61" s="147"/>
      <c r="V61" s="124">
        <v>0</v>
      </c>
      <c r="W61" s="124">
        <v>0</v>
      </c>
    </row>
    <row r="62" spans="1:23" ht="12.75" customHeight="1">
      <c r="A62" s="149"/>
      <c r="B62" s="149"/>
      <c r="C62" s="149"/>
      <c r="D62" s="148"/>
      <c r="E62" s="148"/>
      <c r="F62" s="148" t="s">
        <v>296</v>
      </c>
      <c r="G62" s="148"/>
      <c r="H62" s="124">
        <v>-1000</v>
      </c>
      <c r="I62" s="124">
        <v>-1000</v>
      </c>
      <c r="J62" s="124">
        <v>-1000</v>
      </c>
      <c r="K62" s="124">
        <v>0</v>
      </c>
      <c r="L62" s="124">
        <v>-1000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47">
        <v>0</v>
      </c>
      <c r="U62" s="147"/>
      <c r="V62" s="124">
        <v>0</v>
      </c>
      <c r="W62" s="124">
        <v>0</v>
      </c>
    </row>
    <row r="63" spans="1:23" ht="12.75" customHeight="1">
      <c r="A63" s="149"/>
      <c r="B63" s="149"/>
      <c r="C63" s="149"/>
      <c r="D63" s="148"/>
      <c r="E63" s="148"/>
      <c r="F63" s="148" t="s">
        <v>297</v>
      </c>
      <c r="G63" s="148"/>
      <c r="H63" s="124">
        <v>1000</v>
      </c>
      <c r="I63" s="124">
        <v>1000</v>
      </c>
      <c r="J63" s="124">
        <v>0</v>
      </c>
      <c r="K63" s="124">
        <v>0</v>
      </c>
      <c r="L63" s="124">
        <v>0</v>
      </c>
      <c r="M63" s="124">
        <v>0</v>
      </c>
      <c r="N63" s="124">
        <v>1000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47">
        <v>0</v>
      </c>
      <c r="U63" s="147"/>
      <c r="V63" s="124">
        <v>0</v>
      </c>
      <c r="W63" s="124">
        <v>0</v>
      </c>
    </row>
    <row r="64" spans="1:23" ht="12.75" customHeight="1">
      <c r="A64" s="149"/>
      <c r="B64" s="149"/>
      <c r="C64" s="149"/>
      <c r="D64" s="148"/>
      <c r="E64" s="148"/>
      <c r="F64" s="148" t="s">
        <v>298</v>
      </c>
      <c r="G64" s="148"/>
      <c r="H64" s="124">
        <v>720800</v>
      </c>
      <c r="I64" s="124">
        <v>720800</v>
      </c>
      <c r="J64" s="124">
        <v>719800</v>
      </c>
      <c r="K64" s="124">
        <v>562400</v>
      </c>
      <c r="L64" s="124">
        <v>157400</v>
      </c>
      <c r="M64" s="124">
        <v>0</v>
      </c>
      <c r="N64" s="124">
        <v>1000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47">
        <v>0</v>
      </c>
      <c r="U64" s="147"/>
      <c r="V64" s="124">
        <v>0</v>
      </c>
      <c r="W64" s="124">
        <v>0</v>
      </c>
    </row>
    <row r="65" spans="1:23" ht="12.75" customHeight="1">
      <c r="A65" s="149" t="s">
        <v>267</v>
      </c>
      <c r="B65" s="149" t="s">
        <v>293</v>
      </c>
      <c r="C65" s="149" t="s">
        <v>293</v>
      </c>
      <c r="D65" s="148" t="s">
        <v>268</v>
      </c>
      <c r="E65" s="148"/>
      <c r="F65" s="148" t="s">
        <v>295</v>
      </c>
      <c r="G65" s="148"/>
      <c r="H65" s="124">
        <v>9674896</v>
      </c>
      <c r="I65" s="124">
        <v>9245477</v>
      </c>
      <c r="J65" s="124">
        <v>9037977</v>
      </c>
      <c r="K65" s="124">
        <v>7640320</v>
      </c>
      <c r="L65" s="124">
        <v>1397657</v>
      </c>
      <c r="M65" s="124">
        <v>0</v>
      </c>
      <c r="N65" s="124">
        <v>207500</v>
      </c>
      <c r="O65" s="124">
        <v>0</v>
      </c>
      <c r="P65" s="124">
        <v>0</v>
      </c>
      <c r="Q65" s="124">
        <v>0</v>
      </c>
      <c r="R65" s="124">
        <v>429419</v>
      </c>
      <c r="S65" s="124">
        <v>429419</v>
      </c>
      <c r="T65" s="147">
        <v>0</v>
      </c>
      <c r="U65" s="147"/>
      <c r="V65" s="124">
        <v>0</v>
      </c>
      <c r="W65" s="124">
        <v>0</v>
      </c>
    </row>
    <row r="66" spans="1:23" ht="12.75" customHeight="1">
      <c r="A66" s="149"/>
      <c r="B66" s="149"/>
      <c r="C66" s="149"/>
      <c r="D66" s="148"/>
      <c r="E66" s="148"/>
      <c r="F66" s="148" t="s">
        <v>296</v>
      </c>
      <c r="G66" s="148"/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  <c r="R66" s="124">
        <v>0</v>
      </c>
      <c r="S66" s="124">
        <v>0</v>
      </c>
      <c r="T66" s="147">
        <v>0</v>
      </c>
      <c r="U66" s="147"/>
      <c r="V66" s="124">
        <v>0</v>
      </c>
      <c r="W66" s="124">
        <v>0</v>
      </c>
    </row>
    <row r="67" spans="1:23" ht="12.75" customHeight="1">
      <c r="A67" s="149"/>
      <c r="B67" s="149"/>
      <c r="C67" s="149"/>
      <c r="D67" s="148"/>
      <c r="E67" s="148"/>
      <c r="F67" s="148" t="s">
        <v>297</v>
      </c>
      <c r="G67" s="148"/>
      <c r="H67" s="124">
        <v>174285</v>
      </c>
      <c r="I67" s="124">
        <v>174285</v>
      </c>
      <c r="J67" s="124">
        <v>174285</v>
      </c>
      <c r="K67" s="124">
        <v>79285</v>
      </c>
      <c r="L67" s="124">
        <v>95000</v>
      </c>
      <c r="M67" s="124">
        <v>0</v>
      </c>
      <c r="N67" s="124">
        <v>0</v>
      </c>
      <c r="O67" s="124">
        <v>0</v>
      </c>
      <c r="P67" s="124">
        <v>0</v>
      </c>
      <c r="Q67" s="124">
        <v>0</v>
      </c>
      <c r="R67" s="124">
        <v>0</v>
      </c>
      <c r="S67" s="124">
        <v>0</v>
      </c>
      <c r="T67" s="147">
        <v>0</v>
      </c>
      <c r="U67" s="147"/>
      <c r="V67" s="124">
        <v>0</v>
      </c>
      <c r="W67" s="124">
        <v>0</v>
      </c>
    </row>
    <row r="68" spans="1:23" ht="12.75" customHeight="1">
      <c r="A68" s="149"/>
      <c r="B68" s="149"/>
      <c r="C68" s="149"/>
      <c r="D68" s="148"/>
      <c r="E68" s="148"/>
      <c r="F68" s="148" t="s">
        <v>298</v>
      </c>
      <c r="G68" s="148"/>
      <c r="H68" s="124">
        <v>9849181</v>
      </c>
      <c r="I68" s="124">
        <v>9419762</v>
      </c>
      <c r="J68" s="124">
        <v>9212262</v>
      </c>
      <c r="K68" s="124">
        <v>7719605</v>
      </c>
      <c r="L68" s="124">
        <v>1492657</v>
      </c>
      <c r="M68" s="124">
        <v>0</v>
      </c>
      <c r="N68" s="124">
        <v>207500</v>
      </c>
      <c r="O68" s="124">
        <v>0</v>
      </c>
      <c r="P68" s="124">
        <v>0</v>
      </c>
      <c r="Q68" s="124">
        <v>0</v>
      </c>
      <c r="R68" s="124">
        <v>429419</v>
      </c>
      <c r="S68" s="124">
        <v>429419</v>
      </c>
      <c r="T68" s="147">
        <v>0</v>
      </c>
      <c r="U68" s="147"/>
      <c r="V68" s="124">
        <v>0</v>
      </c>
      <c r="W68" s="124">
        <v>0</v>
      </c>
    </row>
    <row r="69" spans="1:23" ht="12.75" customHeight="1">
      <c r="A69" s="149" t="s">
        <v>293</v>
      </c>
      <c r="B69" s="149" t="s">
        <v>269</v>
      </c>
      <c r="C69" s="149" t="s">
        <v>293</v>
      </c>
      <c r="D69" s="148" t="s">
        <v>270</v>
      </c>
      <c r="E69" s="148"/>
      <c r="F69" s="148" t="s">
        <v>295</v>
      </c>
      <c r="G69" s="148"/>
      <c r="H69" s="124">
        <v>5965627</v>
      </c>
      <c r="I69" s="124">
        <v>5885627</v>
      </c>
      <c r="J69" s="124">
        <v>5756127</v>
      </c>
      <c r="K69" s="124">
        <v>4750220</v>
      </c>
      <c r="L69" s="124">
        <v>1005907</v>
      </c>
      <c r="M69" s="124">
        <v>0</v>
      </c>
      <c r="N69" s="124">
        <v>129500</v>
      </c>
      <c r="O69" s="124">
        <v>0</v>
      </c>
      <c r="P69" s="124">
        <v>0</v>
      </c>
      <c r="Q69" s="124">
        <v>0</v>
      </c>
      <c r="R69" s="124">
        <v>80000</v>
      </c>
      <c r="S69" s="124">
        <v>80000</v>
      </c>
      <c r="T69" s="147">
        <v>0</v>
      </c>
      <c r="U69" s="147"/>
      <c r="V69" s="124">
        <v>0</v>
      </c>
      <c r="W69" s="124">
        <v>0</v>
      </c>
    </row>
    <row r="70" spans="1:23" ht="12.75" customHeight="1">
      <c r="A70" s="149"/>
      <c r="B70" s="149"/>
      <c r="C70" s="149"/>
      <c r="D70" s="148"/>
      <c r="E70" s="148"/>
      <c r="F70" s="148" t="s">
        <v>296</v>
      </c>
      <c r="G70" s="148"/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47">
        <v>0</v>
      </c>
      <c r="U70" s="147"/>
      <c r="V70" s="124">
        <v>0</v>
      </c>
      <c r="W70" s="124">
        <v>0</v>
      </c>
    </row>
    <row r="71" spans="1:23" ht="12.75" customHeight="1">
      <c r="A71" s="149"/>
      <c r="B71" s="149"/>
      <c r="C71" s="149"/>
      <c r="D71" s="148"/>
      <c r="E71" s="148"/>
      <c r="F71" s="148" t="s">
        <v>297</v>
      </c>
      <c r="G71" s="148"/>
      <c r="H71" s="124">
        <v>109285</v>
      </c>
      <c r="I71" s="124">
        <v>109285</v>
      </c>
      <c r="J71" s="124">
        <v>109285</v>
      </c>
      <c r="K71" s="124">
        <v>79285</v>
      </c>
      <c r="L71" s="124">
        <v>30000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47">
        <v>0</v>
      </c>
      <c r="U71" s="147"/>
      <c r="V71" s="124">
        <v>0</v>
      </c>
      <c r="W71" s="124">
        <v>0</v>
      </c>
    </row>
    <row r="72" spans="1:23" ht="12.75" customHeight="1">
      <c r="A72" s="149"/>
      <c r="B72" s="149"/>
      <c r="C72" s="149"/>
      <c r="D72" s="148"/>
      <c r="E72" s="148"/>
      <c r="F72" s="148" t="s">
        <v>298</v>
      </c>
      <c r="G72" s="148"/>
      <c r="H72" s="124">
        <v>6074912</v>
      </c>
      <c r="I72" s="124">
        <v>5994912</v>
      </c>
      <c r="J72" s="124">
        <v>5865412</v>
      </c>
      <c r="K72" s="124">
        <v>4829505</v>
      </c>
      <c r="L72" s="124">
        <v>1035907</v>
      </c>
      <c r="M72" s="124">
        <v>0</v>
      </c>
      <c r="N72" s="124">
        <v>129500</v>
      </c>
      <c r="O72" s="124">
        <v>0</v>
      </c>
      <c r="P72" s="124">
        <v>0</v>
      </c>
      <c r="Q72" s="124">
        <v>0</v>
      </c>
      <c r="R72" s="124">
        <v>80000</v>
      </c>
      <c r="S72" s="124">
        <v>80000</v>
      </c>
      <c r="T72" s="147">
        <v>0</v>
      </c>
      <c r="U72" s="147"/>
      <c r="V72" s="124">
        <v>0</v>
      </c>
      <c r="W72" s="124">
        <v>0</v>
      </c>
    </row>
    <row r="73" spans="1:23" ht="12.75" customHeight="1">
      <c r="A73" s="149" t="s">
        <v>293</v>
      </c>
      <c r="B73" s="149" t="s">
        <v>313</v>
      </c>
      <c r="C73" s="149" t="s">
        <v>293</v>
      </c>
      <c r="D73" s="148" t="s">
        <v>314</v>
      </c>
      <c r="E73" s="148"/>
      <c r="F73" s="148" t="s">
        <v>295</v>
      </c>
      <c r="G73" s="148"/>
      <c r="H73" s="124">
        <v>1557569</v>
      </c>
      <c r="I73" s="124">
        <v>1208150</v>
      </c>
      <c r="J73" s="124">
        <v>1188150</v>
      </c>
      <c r="K73" s="124">
        <v>1063200</v>
      </c>
      <c r="L73" s="124">
        <v>124950</v>
      </c>
      <c r="M73" s="124">
        <v>0</v>
      </c>
      <c r="N73" s="124">
        <v>20000</v>
      </c>
      <c r="O73" s="124">
        <v>0</v>
      </c>
      <c r="P73" s="124">
        <v>0</v>
      </c>
      <c r="Q73" s="124">
        <v>0</v>
      </c>
      <c r="R73" s="124">
        <v>349419</v>
      </c>
      <c r="S73" s="124">
        <v>349419</v>
      </c>
      <c r="T73" s="147">
        <v>0</v>
      </c>
      <c r="U73" s="147"/>
      <c r="V73" s="124">
        <v>0</v>
      </c>
      <c r="W73" s="124">
        <v>0</v>
      </c>
    </row>
    <row r="74" spans="1:23" ht="12.75" customHeight="1">
      <c r="A74" s="149"/>
      <c r="B74" s="149"/>
      <c r="C74" s="149"/>
      <c r="D74" s="148"/>
      <c r="E74" s="148"/>
      <c r="F74" s="148" t="s">
        <v>296</v>
      </c>
      <c r="G74" s="148"/>
      <c r="H74" s="124">
        <v>0</v>
      </c>
      <c r="I74" s="124">
        <v>0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47">
        <v>0</v>
      </c>
      <c r="U74" s="147"/>
      <c r="V74" s="124">
        <v>0</v>
      </c>
      <c r="W74" s="124">
        <v>0</v>
      </c>
    </row>
    <row r="75" spans="1:23" ht="12.75" customHeight="1">
      <c r="A75" s="149"/>
      <c r="B75" s="149"/>
      <c r="C75" s="149"/>
      <c r="D75" s="148"/>
      <c r="E75" s="148"/>
      <c r="F75" s="148" t="s">
        <v>297</v>
      </c>
      <c r="G75" s="148"/>
      <c r="H75" s="124">
        <v>65000</v>
      </c>
      <c r="I75" s="124">
        <v>65000</v>
      </c>
      <c r="J75" s="124">
        <v>65000</v>
      </c>
      <c r="K75" s="124">
        <v>0</v>
      </c>
      <c r="L75" s="124">
        <v>65000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47">
        <v>0</v>
      </c>
      <c r="U75" s="147"/>
      <c r="V75" s="124">
        <v>0</v>
      </c>
      <c r="W75" s="124">
        <v>0</v>
      </c>
    </row>
    <row r="76" spans="1:23" ht="12.75" customHeight="1">
      <c r="A76" s="149"/>
      <c r="B76" s="149"/>
      <c r="C76" s="149"/>
      <c r="D76" s="148"/>
      <c r="E76" s="148"/>
      <c r="F76" s="148" t="s">
        <v>298</v>
      </c>
      <c r="G76" s="148"/>
      <c r="H76" s="124">
        <v>1622569</v>
      </c>
      <c r="I76" s="124">
        <v>1273150</v>
      </c>
      <c r="J76" s="124">
        <v>1253150</v>
      </c>
      <c r="K76" s="124">
        <v>1063200</v>
      </c>
      <c r="L76" s="124">
        <v>189950</v>
      </c>
      <c r="M76" s="124">
        <v>0</v>
      </c>
      <c r="N76" s="124">
        <v>20000</v>
      </c>
      <c r="O76" s="124">
        <v>0</v>
      </c>
      <c r="P76" s="124">
        <v>0</v>
      </c>
      <c r="Q76" s="124">
        <v>0</v>
      </c>
      <c r="R76" s="124">
        <v>349419</v>
      </c>
      <c r="S76" s="124">
        <v>349419</v>
      </c>
      <c r="T76" s="147">
        <v>0</v>
      </c>
      <c r="U76" s="147"/>
      <c r="V76" s="124">
        <v>0</v>
      </c>
      <c r="W76" s="124">
        <v>0</v>
      </c>
    </row>
    <row r="77" spans="1:23" ht="12.75" customHeight="1">
      <c r="A77" s="149" t="s">
        <v>315</v>
      </c>
      <c r="B77" s="149" t="s">
        <v>293</v>
      </c>
      <c r="C77" s="149" t="s">
        <v>293</v>
      </c>
      <c r="D77" s="148" t="s">
        <v>316</v>
      </c>
      <c r="E77" s="148"/>
      <c r="F77" s="148" t="s">
        <v>295</v>
      </c>
      <c r="G77" s="148"/>
      <c r="H77" s="124">
        <v>9284063</v>
      </c>
      <c r="I77" s="124">
        <v>6189166</v>
      </c>
      <c r="J77" s="124">
        <v>4836704</v>
      </c>
      <c r="K77" s="124">
        <v>3660729</v>
      </c>
      <c r="L77" s="124">
        <v>1175975</v>
      </c>
      <c r="M77" s="124">
        <v>54000</v>
      </c>
      <c r="N77" s="124">
        <v>1298462</v>
      </c>
      <c r="O77" s="124">
        <v>0</v>
      </c>
      <c r="P77" s="124">
        <v>0</v>
      </c>
      <c r="Q77" s="124">
        <v>0</v>
      </c>
      <c r="R77" s="124">
        <v>3094897</v>
      </c>
      <c r="S77" s="124">
        <v>3094897</v>
      </c>
      <c r="T77" s="147">
        <v>0</v>
      </c>
      <c r="U77" s="147"/>
      <c r="V77" s="124">
        <v>0</v>
      </c>
      <c r="W77" s="124">
        <v>0</v>
      </c>
    </row>
    <row r="78" spans="1:23" ht="12.75" customHeight="1">
      <c r="A78" s="149"/>
      <c r="B78" s="149"/>
      <c r="C78" s="149"/>
      <c r="D78" s="148"/>
      <c r="E78" s="148"/>
      <c r="F78" s="148" t="s">
        <v>296</v>
      </c>
      <c r="G78" s="148"/>
      <c r="H78" s="124">
        <v>-22000</v>
      </c>
      <c r="I78" s="124">
        <v>-22000</v>
      </c>
      <c r="J78" s="124">
        <v>-22000</v>
      </c>
      <c r="K78" s="124">
        <v>0</v>
      </c>
      <c r="L78" s="124">
        <v>-22000</v>
      </c>
      <c r="M78" s="124">
        <v>0</v>
      </c>
      <c r="N78" s="124">
        <v>0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47">
        <v>0</v>
      </c>
      <c r="U78" s="147"/>
      <c r="V78" s="124">
        <v>0</v>
      </c>
      <c r="W78" s="124">
        <v>0</v>
      </c>
    </row>
    <row r="79" spans="1:23" ht="12.75" customHeight="1">
      <c r="A79" s="149"/>
      <c r="B79" s="149"/>
      <c r="C79" s="149"/>
      <c r="D79" s="148"/>
      <c r="E79" s="148"/>
      <c r="F79" s="148" t="s">
        <v>297</v>
      </c>
      <c r="G79" s="148"/>
      <c r="H79" s="124">
        <v>22000</v>
      </c>
      <c r="I79" s="124">
        <v>22000</v>
      </c>
      <c r="J79" s="124">
        <v>22000</v>
      </c>
      <c r="K79" s="124">
        <v>22000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47">
        <v>0</v>
      </c>
      <c r="U79" s="147"/>
      <c r="V79" s="124">
        <v>0</v>
      </c>
      <c r="W79" s="124">
        <v>0</v>
      </c>
    </row>
    <row r="80" spans="1:23" ht="12.75" customHeight="1">
      <c r="A80" s="149"/>
      <c r="B80" s="149"/>
      <c r="C80" s="149"/>
      <c r="D80" s="148"/>
      <c r="E80" s="148"/>
      <c r="F80" s="148" t="s">
        <v>298</v>
      </c>
      <c r="G80" s="148"/>
      <c r="H80" s="124">
        <v>9284063</v>
      </c>
      <c r="I80" s="124">
        <v>6189166</v>
      </c>
      <c r="J80" s="124">
        <v>4836704</v>
      </c>
      <c r="K80" s="124">
        <v>3682729</v>
      </c>
      <c r="L80" s="124">
        <v>1153975</v>
      </c>
      <c r="M80" s="124">
        <v>54000</v>
      </c>
      <c r="N80" s="124">
        <v>1298462</v>
      </c>
      <c r="O80" s="124">
        <v>0</v>
      </c>
      <c r="P80" s="124">
        <v>0</v>
      </c>
      <c r="Q80" s="124">
        <v>0</v>
      </c>
      <c r="R80" s="124">
        <v>3094897</v>
      </c>
      <c r="S80" s="124">
        <v>3094897</v>
      </c>
      <c r="T80" s="147">
        <v>0</v>
      </c>
      <c r="U80" s="147"/>
      <c r="V80" s="124">
        <v>0</v>
      </c>
      <c r="W80" s="124">
        <v>0</v>
      </c>
    </row>
    <row r="81" spans="1:23" ht="12.75" customHeight="1">
      <c r="A81" s="149" t="s">
        <v>293</v>
      </c>
      <c r="B81" s="149" t="s">
        <v>317</v>
      </c>
      <c r="C81" s="149" t="s">
        <v>293</v>
      </c>
      <c r="D81" s="148" t="s">
        <v>318</v>
      </c>
      <c r="E81" s="148"/>
      <c r="F81" s="148" t="s">
        <v>295</v>
      </c>
      <c r="G81" s="148"/>
      <c r="H81" s="124">
        <v>8181867</v>
      </c>
      <c r="I81" s="124">
        <v>5086970</v>
      </c>
      <c r="J81" s="124">
        <v>4780508</v>
      </c>
      <c r="K81" s="124">
        <v>3605070</v>
      </c>
      <c r="L81" s="124">
        <v>1175438</v>
      </c>
      <c r="M81" s="124">
        <v>0</v>
      </c>
      <c r="N81" s="124">
        <v>306462</v>
      </c>
      <c r="O81" s="124">
        <v>0</v>
      </c>
      <c r="P81" s="124">
        <v>0</v>
      </c>
      <c r="Q81" s="124">
        <v>0</v>
      </c>
      <c r="R81" s="124">
        <v>3094897</v>
      </c>
      <c r="S81" s="124">
        <v>3094897</v>
      </c>
      <c r="T81" s="147">
        <v>0</v>
      </c>
      <c r="U81" s="147"/>
      <c r="V81" s="124">
        <v>0</v>
      </c>
      <c r="W81" s="124">
        <v>0</v>
      </c>
    </row>
    <row r="82" spans="1:23" ht="12.75" customHeight="1">
      <c r="A82" s="149"/>
      <c r="B82" s="149"/>
      <c r="C82" s="149"/>
      <c r="D82" s="148"/>
      <c r="E82" s="148"/>
      <c r="F82" s="148" t="s">
        <v>296</v>
      </c>
      <c r="G82" s="148"/>
      <c r="H82" s="124">
        <v>-22000</v>
      </c>
      <c r="I82" s="124">
        <v>-22000</v>
      </c>
      <c r="J82" s="124">
        <v>-22000</v>
      </c>
      <c r="K82" s="124">
        <v>0</v>
      </c>
      <c r="L82" s="124">
        <v>-22000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47">
        <v>0</v>
      </c>
      <c r="U82" s="147"/>
      <c r="V82" s="124">
        <v>0</v>
      </c>
      <c r="W82" s="124">
        <v>0</v>
      </c>
    </row>
    <row r="83" spans="1:23" ht="12.75" customHeight="1">
      <c r="A83" s="149"/>
      <c r="B83" s="149"/>
      <c r="C83" s="149"/>
      <c r="D83" s="148"/>
      <c r="E83" s="148"/>
      <c r="F83" s="148" t="s">
        <v>297</v>
      </c>
      <c r="G83" s="148"/>
      <c r="H83" s="124">
        <v>22000</v>
      </c>
      <c r="I83" s="124">
        <v>22000</v>
      </c>
      <c r="J83" s="124">
        <v>22000</v>
      </c>
      <c r="K83" s="124">
        <v>22000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47">
        <v>0</v>
      </c>
      <c r="U83" s="147"/>
      <c r="V83" s="124">
        <v>0</v>
      </c>
      <c r="W83" s="124">
        <v>0</v>
      </c>
    </row>
    <row r="84" spans="1:23" ht="12.75" customHeight="1">
      <c r="A84" s="149"/>
      <c r="B84" s="149"/>
      <c r="C84" s="149"/>
      <c r="D84" s="148"/>
      <c r="E84" s="148"/>
      <c r="F84" s="148" t="s">
        <v>298</v>
      </c>
      <c r="G84" s="148"/>
      <c r="H84" s="124">
        <v>8181867</v>
      </c>
      <c r="I84" s="124">
        <v>5086970</v>
      </c>
      <c r="J84" s="124">
        <v>4780508</v>
      </c>
      <c r="K84" s="124">
        <v>3627070</v>
      </c>
      <c r="L84" s="124">
        <v>1153438</v>
      </c>
      <c r="M84" s="124">
        <v>0</v>
      </c>
      <c r="N84" s="124">
        <v>306462</v>
      </c>
      <c r="O84" s="124">
        <v>0</v>
      </c>
      <c r="P84" s="124">
        <v>0</v>
      </c>
      <c r="Q84" s="124">
        <v>0</v>
      </c>
      <c r="R84" s="124">
        <v>3094897</v>
      </c>
      <c r="S84" s="124">
        <v>3094897</v>
      </c>
      <c r="T84" s="147">
        <v>0</v>
      </c>
      <c r="U84" s="147"/>
      <c r="V84" s="124">
        <v>0</v>
      </c>
      <c r="W84" s="124">
        <v>0</v>
      </c>
    </row>
    <row r="85" spans="1:23" ht="12.75" customHeight="1">
      <c r="A85" s="153" t="s">
        <v>319</v>
      </c>
      <c r="B85" s="153"/>
      <c r="C85" s="153"/>
      <c r="D85" s="153"/>
      <c r="E85" s="153"/>
      <c r="F85" s="148" t="s">
        <v>295</v>
      </c>
      <c r="G85" s="148"/>
      <c r="H85" s="125">
        <v>126478982</v>
      </c>
      <c r="I85" s="123"/>
      <c r="J85" s="125">
        <v>95027277</v>
      </c>
      <c r="K85" s="125">
        <v>70233367</v>
      </c>
      <c r="L85" s="125">
        <v>24793910</v>
      </c>
      <c r="M85" s="125">
        <v>3388278</v>
      </c>
      <c r="N85" s="125">
        <v>3094238</v>
      </c>
      <c r="O85" s="125">
        <v>164487</v>
      </c>
      <c r="P85" s="125">
        <v>809017</v>
      </c>
      <c r="Q85" s="125">
        <v>0</v>
      </c>
      <c r="R85" s="125">
        <v>23995685</v>
      </c>
      <c r="S85" s="125">
        <v>23995685</v>
      </c>
      <c r="T85" s="154">
        <v>1362952</v>
      </c>
      <c r="U85" s="154"/>
      <c r="V85" s="125">
        <v>0</v>
      </c>
      <c r="W85" s="124">
        <v>0</v>
      </c>
    </row>
    <row r="86" spans="1:23" ht="12.75" customHeight="1">
      <c r="A86" s="153"/>
      <c r="B86" s="153"/>
      <c r="C86" s="153"/>
      <c r="D86" s="153"/>
      <c r="E86" s="153"/>
      <c r="F86" s="148" t="s">
        <v>296</v>
      </c>
      <c r="G86" s="148"/>
      <c r="H86" s="125">
        <v>-100500</v>
      </c>
      <c r="I86" s="125">
        <v>-100500</v>
      </c>
      <c r="J86" s="125">
        <v>-100500</v>
      </c>
      <c r="K86" s="125">
        <v>-53500</v>
      </c>
      <c r="L86" s="125">
        <v>-47000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54">
        <v>0</v>
      </c>
      <c r="U86" s="154"/>
      <c r="V86" s="125">
        <v>0</v>
      </c>
      <c r="W86" s="124">
        <v>0</v>
      </c>
    </row>
    <row r="87" spans="1:23" ht="12.75" customHeight="1">
      <c r="A87" s="153"/>
      <c r="B87" s="153"/>
      <c r="C87" s="153"/>
      <c r="D87" s="153"/>
      <c r="E87" s="153"/>
      <c r="F87" s="148" t="s">
        <v>297</v>
      </c>
      <c r="G87" s="148"/>
      <c r="H87" s="125">
        <v>4381785</v>
      </c>
      <c r="I87" s="125">
        <v>3514277</v>
      </c>
      <c r="J87" s="125">
        <v>3513277</v>
      </c>
      <c r="K87" s="125">
        <v>101285</v>
      </c>
      <c r="L87" s="125">
        <v>3411992</v>
      </c>
      <c r="M87" s="125">
        <v>0</v>
      </c>
      <c r="N87" s="125">
        <v>1000</v>
      </c>
      <c r="O87" s="125">
        <v>0</v>
      </c>
      <c r="P87" s="125">
        <v>0</v>
      </c>
      <c r="Q87" s="125">
        <v>0</v>
      </c>
      <c r="R87" s="125">
        <v>867508</v>
      </c>
      <c r="S87" s="125">
        <v>867508</v>
      </c>
      <c r="T87" s="154">
        <v>0</v>
      </c>
      <c r="U87" s="154"/>
      <c r="V87" s="125">
        <v>0</v>
      </c>
      <c r="W87" s="124">
        <v>0</v>
      </c>
    </row>
    <row r="88" spans="1:23" ht="12.75" customHeight="1">
      <c r="A88" s="153"/>
      <c r="B88" s="153"/>
      <c r="C88" s="153"/>
      <c r="D88" s="153"/>
      <c r="E88" s="153"/>
      <c r="F88" s="148" t="s">
        <v>298</v>
      </c>
      <c r="G88" s="148"/>
      <c r="H88" s="125">
        <v>130760267</v>
      </c>
      <c r="I88" s="123"/>
      <c r="J88" s="125">
        <v>98440054</v>
      </c>
      <c r="K88" s="125">
        <v>70281152</v>
      </c>
      <c r="L88" s="125">
        <v>28158902</v>
      </c>
      <c r="M88" s="125">
        <v>3388278</v>
      </c>
      <c r="N88" s="125">
        <v>3095238</v>
      </c>
      <c r="O88" s="125">
        <v>164487</v>
      </c>
      <c r="P88" s="125">
        <v>809017</v>
      </c>
      <c r="Q88" s="125">
        <v>0</v>
      </c>
      <c r="R88" s="125">
        <v>24863193</v>
      </c>
      <c r="S88" s="125">
        <v>24863193</v>
      </c>
      <c r="T88" s="154">
        <v>1362952</v>
      </c>
      <c r="U88" s="154"/>
      <c r="V88" s="125">
        <v>0</v>
      </c>
      <c r="W88" s="124">
        <v>0</v>
      </c>
    </row>
  </sheetData>
  <sheetProtection/>
  <mergeCells count="263">
    <mergeCell ref="A85:E88"/>
    <mergeCell ref="F85:G85"/>
    <mergeCell ref="T85:U85"/>
    <mergeCell ref="F86:G86"/>
    <mergeCell ref="T86:U86"/>
    <mergeCell ref="F87:G87"/>
    <mergeCell ref="T87:U87"/>
    <mergeCell ref="F88:G88"/>
    <mergeCell ref="T88:U88"/>
    <mergeCell ref="F81:G81"/>
    <mergeCell ref="T81:U81"/>
    <mergeCell ref="F82:G82"/>
    <mergeCell ref="T82:U82"/>
    <mergeCell ref="F83:G83"/>
    <mergeCell ref="T83:U83"/>
    <mergeCell ref="F84:G84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T80:U80"/>
    <mergeCell ref="F76:G76"/>
    <mergeCell ref="T76:U76"/>
    <mergeCell ref="F77:G77"/>
    <mergeCell ref="T77:U77"/>
    <mergeCell ref="A73:A76"/>
    <mergeCell ref="B73:B76"/>
    <mergeCell ref="C73:C76"/>
    <mergeCell ref="D73:E76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  <mergeCell ref="F73:G73"/>
    <mergeCell ref="F78:G78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97"/>
  <sheetViews>
    <sheetView workbookViewId="0" topLeftCell="A1">
      <selection activeCell="V7" sqref="V7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72"/>
      <c r="B1" s="72"/>
      <c r="C1" s="72"/>
      <c r="D1" s="72"/>
      <c r="E1" s="72"/>
      <c r="F1" s="72"/>
      <c r="G1" s="72"/>
      <c r="H1" s="72"/>
      <c r="I1" s="72"/>
      <c r="J1" s="166" t="s">
        <v>356</v>
      </c>
      <c r="K1" s="166"/>
      <c r="L1" s="166"/>
      <c r="M1" s="166"/>
      <c r="N1" s="166"/>
      <c r="O1" s="166"/>
    </row>
    <row r="2" spans="1:15" ht="15.75">
      <c r="A2" s="155" t="s">
        <v>200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71"/>
      <c r="O2" s="71"/>
    </row>
    <row r="3" spans="1:15" ht="27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67" t="s">
        <v>0</v>
      </c>
      <c r="N3" s="167"/>
      <c r="O3" s="167"/>
    </row>
    <row r="4" spans="1:15" ht="12.75" customHeight="1">
      <c r="A4" s="156" t="s">
        <v>91</v>
      </c>
      <c r="B4" s="156" t="s">
        <v>1</v>
      </c>
      <c r="C4" s="156" t="s">
        <v>90</v>
      </c>
      <c r="D4" s="156" t="s">
        <v>116</v>
      </c>
      <c r="E4" s="156" t="s">
        <v>115</v>
      </c>
      <c r="F4" s="157" t="s">
        <v>89</v>
      </c>
      <c r="G4" s="158"/>
      <c r="H4" s="158"/>
      <c r="I4" s="158"/>
      <c r="J4" s="158"/>
      <c r="K4" s="158"/>
      <c r="L4" s="158"/>
      <c r="M4" s="158"/>
      <c r="N4" s="159"/>
      <c r="O4" s="156" t="s">
        <v>88</v>
      </c>
    </row>
    <row r="5" spans="1:15" ht="12.75" customHeight="1">
      <c r="A5" s="156"/>
      <c r="B5" s="156"/>
      <c r="C5" s="156"/>
      <c r="D5" s="156"/>
      <c r="E5" s="156"/>
      <c r="F5" s="156" t="s">
        <v>199</v>
      </c>
      <c r="G5" s="156" t="s">
        <v>87</v>
      </c>
      <c r="H5" s="156"/>
      <c r="I5" s="156"/>
      <c r="J5" s="156"/>
      <c r="K5" s="156"/>
      <c r="L5" s="156"/>
      <c r="M5" s="156"/>
      <c r="N5" s="156"/>
      <c r="O5" s="156"/>
    </row>
    <row r="6" spans="1:15" ht="12.75" customHeight="1">
      <c r="A6" s="156"/>
      <c r="B6" s="156"/>
      <c r="C6" s="156"/>
      <c r="D6" s="156"/>
      <c r="E6" s="156"/>
      <c r="F6" s="156"/>
      <c r="G6" s="156" t="s">
        <v>86</v>
      </c>
      <c r="H6" s="160" t="s">
        <v>114</v>
      </c>
      <c r="I6" s="163" t="s">
        <v>113</v>
      </c>
      <c r="J6" s="156" t="s">
        <v>85</v>
      </c>
      <c r="K6" s="59" t="s">
        <v>21</v>
      </c>
      <c r="L6" s="156" t="s">
        <v>112</v>
      </c>
      <c r="M6" s="156"/>
      <c r="N6" s="156" t="s">
        <v>84</v>
      </c>
      <c r="O6" s="156"/>
    </row>
    <row r="7" spans="1:15" ht="12.75" customHeight="1">
      <c r="A7" s="156"/>
      <c r="B7" s="156"/>
      <c r="C7" s="156"/>
      <c r="D7" s="156"/>
      <c r="E7" s="156"/>
      <c r="F7" s="156"/>
      <c r="G7" s="156"/>
      <c r="H7" s="161"/>
      <c r="I7" s="164"/>
      <c r="J7" s="156"/>
      <c r="K7" s="175" t="s">
        <v>83</v>
      </c>
      <c r="L7" s="156"/>
      <c r="M7" s="156"/>
      <c r="N7" s="156"/>
      <c r="O7" s="156"/>
    </row>
    <row r="8" spans="1:15" ht="12.75">
      <c r="A8" s="156"/>
      <c r="B8" s="156"/>
      <c r="C8" s="156"/>
      <c r="D8" s="156"/>
      <c r="E8" s="156"/>
      <c r="F8" s="156"/>
      <c r="G8" s="156"/>
      <c r="H8" s="161"/>
      <c r="I8" s="164"/>
      <c r="J8" s="156"/>
      <c r="K8" s="175"/>
      <c r="L8" s="156"/>
      <c r="M8" s="156"/>
      <c r="N8" s="156"/>
      <c r="O8" s="156"/>
    </row>
    <row r="9" spans="1:15" ht="69" customHeight="1">
      <c r="A9" s="156"/>
      <c r="B9" s="156"/>
      <c r="C9" s="156"/>
      <c r="D9" s="156"/>
      <c r="E9" s="156"/>
      <c r="F9" s="156"/>
      <c r="G9" s="156"/>
      <c r="H9" s="162"/>
      <c r="I9" s="165"/>
      <c r="J9" s="156"/>
      <c r="K9" s="175"/>
      <c r="L9" s="156"/>
      <c r="M9" s="156"/>
      <c r="N9" s="156"/>
      <c r="O9" s="156"/>
    </row>
    <row r="10" spans="1:15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176">
        <v>12</v>
      </c>
      <c r="M10" s="177"/>
      <c r="N10" s="24">
        <v>13</v>
      </c>
      <c r="O10" s="24">
        <v>14</v>
      </c>
    </row>
    <row r="11" spans="1:15" ht="63" customHeight="1">
      <c r="A11" s="19" t="s">
        <v>82</v>
      </c>
      <c r="B11" s="19">
        <v>600</v>
      </c>
      <c r="C11" s="19">
        <v>60014</v>
      </c>
      <c r="D11" s="23" t="s">
        <v>180</v>
      </c>
      <c r="E11" s="17">
        <v>233486</v>
      </c>
      <c r="F11" s="17">
        <v>233486</v>
      </c>
      <c r="G11" s="17">
        <v>113486</v>
      </c>
      <c r="H11" s="17">
        <v>0</v>
      </c>
      <c r="I11" s="17">
        <v>0</v>
      </c>
      <c r="J11" s="17">
        <v>0</v>
      </c>
      <c r="K11" s="17">
        <v>0</v>
      </c>
      <c r="L11" s="173" t="s">
        <v>214</v>
      </c>
      <c r="M11" s="174"/>
      <c r="N11" s="17">
        <v>0</v>
      </c>
      <c r="O11" s="16" t="s">
        <v>111</v>
      </c>
    </row>
    <row r="12" spans="1:15" ht="12.75">
      <c r="A12" s="19"/>
      <c r="B12" s="19"/>
      <c r="C12" s="19"/>
      <c r="D12" s="18" t="s">
        <v>98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1">
        <v>0</v>
      </c>
      <c r="M12" s="172"/>
      <c r="N12" s="17">
        <v>0</v>
      </c>
      <c r="O12" s="16"/>
    </row>
    <row r="13" spans="1:15" ht="12.75">
      <c r="A13" s="19"/>
      <c r="B13" s="19"/>
      <c r="C13" s="19"/>
      <c r="D13" s="18" t="s">
        <v>97</v>
      </c>
      <c r="E13" s="17">
        <v>233486</v>
      </c>
      <c r="F13" s="17">
        <v>233486</v>
      </c>
      <c r="G13" s="17">
        <v>113486</v>
      </c>
      <c r="H13" s="17">
        <v>0</v>
      </c>
      <c r="I13" s="17">
        <v>0</v>
      </c>
      <c r="J13" s="17">
        <v>0</v>
      </c>
      <c r="K13" s="17">
        <v>0</v>
      </c>
      <c r="L13" s="171">
        <v>120000</v>
      </c>
      <c r="M13" s="172"/>
      <c r="N13" s="17">
        <f>N11</f>
        <v>0</v>
      </c>
      <c r="O13" s="16"/>
    </row>
    <row r="14" spans="1:15" ht="56.25">
      <c r="A14" s="19" t="s">
        <v>81</v>
      </c>
      <c r="B14" s="19">
        <v>600</v>
      </c>
      <c r="C14" s="19">
        <v>60014</v>
      </c>
      <c r="D14" s="23" t="s">
        <v>181</v>
      </c>
      <c r="E14" s="17">
        <v>561913</v>
      </c>
      <c r="F14" s="17">
        <v>561913</v>
      </c>
      <c r="G14" s="17">
        <v>305913</v>
      </c>
      <c r="H14" s="17">
        <v>0</v>
      </c>
      <c r="I14" s="17">
        <v>0</v>
      </c>
      <c r="J14" s="17">
        <v>0</v>
      </c>
      <c r="K14" s="17">
        <v>0</v>
      </c>
      <c r="L14" s="173" t="s">
        <v>215</v>
      </c>
      <c r="M14" s="174"/>
      <c r="N14" s="17">
        <v>0</v>
      </c>
      <c r="O14" s="16" t="s">
        <v>111</v>
      </c>
    </row>
    <row r="15" spans="1:15" ht="12.75">
      <c r="A15" s="19"/>
      <c r="B15" s="19"/>
      <c r="C15" s="19"/>
      <c r="D15" s="18" t="s">
        <v>98</v>
      </c>
      <c r="E15" s="17">
        <v>0</v>
      </c>
      <c r="F15" s="17">
        <f>G15+J15++L15+N15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1">
        <v>0</v>
      </c>
      <c r="M15" s="172"/>
      <c r="N15" s="17">
        <v>0</v>
      </c>
      <c r="O15" s="16"/>
    </row>
    <row r="16" spans="1:15" ht="12.75">
      <c r="A16" s="19"/>
      <c r="B16" s="19"/>
      <c r="C16" s="19"/>
      <c r="D16" s="18" t="s">
        <v>97</v>
      </c>
      <c r="E16" s="17">
        <v>561913</v>
      </c>
      <c r="F16" s="17">
        <v>561913</v>
      </c>
      <c r="G16" s="17">
        <v>305913</v>
      </c>
      <c r="H16" s="17">
        <v>0</v>
      </c>
      <c r="I16" s="17">
        <v>0</v>
      </c>
      <c r="J16" s="17">
        <v>0</v>
      </c>
      <c r="K16" s="17">
        <v>0</v>
      </c>
      <c r="L16" s="171">
        <v>256000</v>
      </c>
      <c r="M16" s="172"/>
      <c r="N16" s="17">
        <f>N14</f>
        <v>0</v>
      </c>
      <c r="O16" s="16"/>
    </row>
    <row r="17" spans="1:15" ht="56.25">
      <c r="A17" s="19" t="s">
        <v>80</v>
      </c>
      <c r="B17" s="19">
        <v>600</v>
      </c>
      <c r="C17" s="19">
        <v>60014</v>
      </c>
      <c r="D17" s="23" t="s">
        <v>182</v>
      </c>
      <c r="E17" s="17">
        <v>441282</v>
      </c>
      <c r="F17" s="17">
        <v>441282</v>
      </c>
      <c r="G17" s="17">
        <v>161282</v>
      </c>
      <c r="H17" s="17">
        <v>0</v>
      </c>
      <c r="I17" s="17">
        <v>0</v>
      </c>
      <c r="J17" s="17">
        <v>0</v>
      </c>
      <c r="K17" s="17">
        <v>0</v>
      </c>
      <c r="L17" s="173" t="s">
        <v>216</v>
      </c>
      <c r="M17" s="174"/>
      <c r="N17" s="17">
        <v>0</v>
      </c>
      <c r="O17" s="16" t="s">
        <v>111</v>
      </c>
    </row>
    <row r="18" spans="1:15" ht="12.75">
      <c r="A18" s="19"/>
      <c r="B18" s="19"/>
      <c r="C18" s="19"/>
      <c r="D18" s="18" t="s">
        <v>98</v>
      </c>
      <c r="E18" s="17">
        <v>0</v>
      </c>
      <c r="F18" s="17">
        <f>G18+J18++L18+N18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1">
        <v>0</v>
      </c>
      <c r="M18" s="172"/>
      <c r="N18" s="17">
        <v>0</v>
      </c>
      <c r="O18" s="16"/>
    </row>
    <row r="19" spans="1:15" ht="12.75">
      <c r="A19" s="19"/>
      <c r="B19" s="19"/>
      <c r="C19" s="19"/>
      <c r="D19" s="18" t="s">
        <v>97</v>
      </c>
      <c r="E19" s="17">
        <v>441282</v>
      </c>
      <c r="F19" s="17">
        <v>441282</v>
      </c>
      <c r="G19" s="17">
        <v>161282</v>
      </c>
      <c r="H19" s="17">
        <v>0</v>
      </c>
      <c r="I19" s="17">
        <v>0</v>
      </c>
      <c r="J19" s="17">
        <v>0</v>
      </c>
      <c r="K19" s="17">
        <v>0</v>
      </c>
      <c r="L19" s="171">
        <v>280000</v>
      </c>
      <c r="M19" s="172"/>
      <c r="N19" s="17">
        <f>N17</f>
        <v>0</v>
      </c>
      <c r="O19" s="16"/>
    </row>
    <row r="20" spans="1:15" ht="67.5">
      <c r="A20" s="19" t="s">
        <v>79</v>
      </c>
      <c r="B20" s="19">
        <v>600</v>
      </c>
      <c r="C20" s="19">
        <v>60014</v>
      </c>
      <c r="D20" s="23" t="s">
        <v>201</v>
      </c>
      <c r="E20" s="17">
        <v>312521</v>
      </c>
      <c r="F20" s="17">
        <v>312521</v>
      </c>
      <c r="G20" s="17">
        <v>128521</v>
      </c>
      <c r="H20" s="17">
        <v>0</v>
      </c>
      <c r="I20" s="17">
        <v>0</v>
      </c>
      <c r="J20" s="17">
        <v>0</v>
      </c>
      <c r="K20" s="17">
        <v>0</v>
      </c>
      <c r="L20" s="173" t="s">
        <v>217</v>
      </c>
      <c r="M20" s="174"/>
      <c r="N20" s="17">
        <v>0</v>
      </c>
      <c r="O20" s="16" t="s">
        <v>111</v>
      </c>
    </row>
    <row r="21" spans="1:15" ht="12.75">
      <c r="A21" s="19"/>
      <c r="B21" s="19"/>
      <c r="C21" s="19"/>
      <c r="D21" s="18" t="s">
        <v>98</v>
      </c>
      <c r="E21" s="17">
        <v>0</v>
      </c>
      <c r="F21" s="17">
        <f>G21+J21++L21+N21</f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1">
        <v>0</v>
      </c>
      <c r="M21" s="172"/>
      <c r="N21" s="17">
        <v>0</v>
      </c>
      <c r="O21" s="16"/>
    </row>
    <row r="22" spans="1:15" ht="12.75">
      <c r="A22" s="19"/>
      <c r="B22" s="19"/>
      <c r="C22" s="19"/>
      <c r="D22" s="18" t="s">
        <v>97</v>
      </c>
      <c r="E22" s="17">
        <v>312521</v>
      </c>
      <c r="F22" s="17">
        <v>312521</v>
      </c>
      <c r="G22" s="17">
        <v>128521</v>
      </c>
      <c r="H22" s="17">
        <v>0</v>
      </c>
      <c r="I22" s="17">
        <v>0</v>
      </c>
      <c r="J22" s="17">
        <v>0</v>
      </c>
      <c r="K22" s="17">
        <v>0</v>
      </c>
      <c r="L22" s="171">
        <v>184000</v>
      </c>
      <c r="M22" s="172"/>
      <c r="N22" s="17">
        <f>N20</f>
        <v>0</v>
      </c>
      <c r="O22" s="16"/>
    </row>
    <row r="23" spans="1:15" ht="52.5" customHeight="1">
      <c r="A23" s="19" t="s">
        <v>78</v>
      </c>
      <c r="B23" s="19">
        <v>700</v>
      </c>
      <c r="C23" s="19">
        <v>70005</v>
      </c>
      <c r="D23" s="23" t="s">
        <v>184</v>
      </c>
      <c r="E23" s="17">
        <v>17565857</v>
      </c>
      <c r="F23" s="17">
        <v>9257884</v>
      </c>
      <c r="G23" s="17">
        <v>1599384</v>
      </c>
      <c r="H23" s="17">
        <v>0</v>
      </c>
      <c r="I23" s="17">
        <v>0</v>
      </c>
      <c r="J23" s="17">
        <v>0</v>
      </c>
      <c r="K23" s="17">
        <v>0</v>
      </c>
      <c r="L23" s="173" t="s">
        <v>198</v>
      </c>
      <c r="M23" s="174"/>
      <c r="N23" s="17">
        <v>0</v>
      </c>
      <c r="O23" s="16" t="s">
        <v>57</v>
      </c>
    </row>
    <row r="24" spans="1:15" ht="12.75">
      <c r="A24" s="19"/>
      <c r="B24" s="19"/>
      <c r="C24" s="19"/>
      <c r="D24" s="18" t="s">
        <v>98</v>
      </c>
      <c r="E24" s="17">
        <v>0</v>
      </c>
      <c r="F24" s="17">
        <f>G24+J24++L24+N24</f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1">
        <v>0</v>
      </c>
      <c r="M24" s="172"/>
      <c r="N24" s="17">
        <v>0</v>
      </c>
      <c r="O24" s="16"/>
    </row>
    <row r="25" spans="1:15" ht="12.75">
      <c r="A25" s="19"/>
      <c r="B25" s="19"/>
      <c r="C25" s="19"/>
      <c r="D25" s="18" t="s">
        <v>97</v>
      </c>
      <c r="E25" s="17">
        <v>17565857</v>
      </c>
      <c r="F25" s="17">
        <v>9257884</v>
      </c>
      <c r="G25" s="17">
        <v>1599384</v>
      </c>
      <c r="H25" s="17">
        <v>0</v>
      </c>
      <c r="I25" s="17">
        <v>0</v>
      </c>
      <c r="J25" s="17">
        <v>0</v>
      </c>
      <c r="K25" s="17">
        <v>0</v>
      </c>
      <c r="L25" s="171">
        <v>7658500</v>
      </c>
      <c r="M25" s="172"/>
      <c r="N25" s="17">
        <f>N23</f>
        <v>0</v>
      </c>
      <c r="O25" s="16"/>
    </row>
    <row r="26" spans="1:15" ht="90">
      <c r="A26" s="19" t="s">
        <v>77</v>
      </c>
      <c r="B26" s="19">
        <v>700</v>
      </c>
      <c r="C26" s="19">
        <v>70005</v>
      </c>
      <c r="D26" s="23" t="s">
        <v>185</v>
      </c>
      <c r="E26" s="17">
        <v>374070</v>
      </c>
      <c r="F26" s="17">
        <f>G26</f>
        <v>218270</v>
      </c>
      <c r="G26" s="17">
        <f>SUM(G27:G28)</f>
        <v>218270</v>
      </c>
      <c r="H26" s="17">
        <v>0</v>
      </c>
      <c r="I26" s="17">
        <v>0</v>
      </c>
      <c r="J26" s="17">
        <v>0</v>
      </c>
      <c r="K26" s="17">
        <v>0</v>
      </c>
      <c r="L26" s="173" t="s">
        <v>58</v>
      </c>
      <c r="M26" s="174"/>
      <c r="N26" s="17">
        <v>0</v>
      </c>
      <c r="O26" s="16" t="s">
        <v>57</v>
      </c>
    </row>
    <row r="27" spans="1:15" ht="12.75">
      <c r="A27" s="19"/>
      <c r="B27" s="19"/>
      <c r="C27" s="19"/>
      <c r="D27" s="18" t="s">
        <v>98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1">
        <v>0</v>
      </c>
      <c r="M27" s="172"/>
      <c r="N27" s="17">
        <v>0</v>
      </c>
      <c r="O27" s="16"/>
    </row>
    <row r="28" spans="1:15" ht="12.75">
      <c r="A28" s="19"/>
      <c r="B28" s="19"/>
      <c r="C28" s="19"/>
      <c r="D28" s="18" t="s">
        <v>97</v>
      </c>
      <c r="E28" s="17">
        <f>E26</f>
        <v>374070</v>
      </c>
      <c r="F28" s="17">
        <f>G28</f>
        <v>218270</v>
      </c>
      <c r="G28" s="17">
        <v>218270</v>
      </c>
      <c r="H28" s="17">
        <v>0</v>
      </c>
      <c r="I28" s="17">
        <v>0</v>
      </c>
      <c r="J28" s="17">
        <v>0</v>
      </c>
      <c r="K28" s="17">
        <v>0</v>
      </c>
      <c r="L28" s="171">
        <v>0</v>
      </c>
      <c r="M28" s="172"/>
      <c r="N28" s="17">
        <f>N26</f>
        <v>0</v>
      </c>
      <c r="O28" s="16"/>
    </row>
    <row r="29" spans="1:15" ht="67.5">
      <c r="A29" s="64" t="s">
        <v>76</v>
      </c>
      <c r="B29" s="64">
        <v>700</v>
      </c>
      <c r="C29" s="64">
        <v>70005</v>
      </c>
      <c r="D29" s="23" t="s">
        <v>197</v>
      </c>
      <c r="E29" s="69">
        <v>33948</v>
      </c>
      <c r="F29" s="17">
        <v>33948</v>
      </c>
      <c r="G29" s="17">
        <v>33948</v>
      </c>
      <c r="H29" s="17">
        <v>0</v>
      </c>
      <c r="I29" s="17">
        <v>0</v>
      </c>
      <c r="J29" s="17">
        <v>0</v>
      </c>
      <c r="K29" s="17">
        <v>0</v>
      </c>
      <c r="L29" s="173" t="s">
        <v>58</v>
      </c>
      <c r="M29" s="174"/>
      <c r="N29" s="17">
        <v>0</v>
      </c>
      <c r="O29" s="16" t="s">
        <v>57</v>
      </c>
    </row>
    <row r="30" spans="1:15" ht="12.75">
      <c r="A30" s="19"/>
      <c r="B30" s="19"/>
      <c r="C30" s="19"/>
      <c r="D30" s="18" t="s">
        <v>98</v>
      </c>
      <c r="E30" s="17">
        <v>0</v>
      </c>
      <c r="F30" s="17"/>
      <c r="G30" s="17"/>
      <c r="H30" s="17"/>
      <c r="I30" s="17"/>
      <c r="J30" s="17"/>
      <c r="K30" s="17"/>
      <c r="L30" s="73"/>
      <c r="M30" s="74"/>
      <c r="N30" s="17"/>
      <c r="O30" s="16"/>
    </row>
    <row r="31" spans="1:15" ht="12.75">
      <c r="A31" s="19"/>
      <c r="B31" s="19"/>
      <c r="C31" s="19"/>
      <c r="D31" s="18" t="s">
        <v>97</v>
      </c>
      <c r="E31" s="17">
        <v>33948</v>
      </c>
      <c r="F31" s="17">
        <v>33948</v>
      </c>
      <c r="G31" s="17">
        <v>33948</v>
      </c>
      <c r="H31" s="17"/>
      <c r="I31" s="17"/>
      <c r="J31" s="17"/>
      <c r="K31" s="17"/>
      <c r="L31" s="73"/>
      <c r="M31" s="74"/>
      <c r="N31" s="17"/>
      <c r="O31" s="16"/>
    </row>
    <row r="32" spans="1:15" ht="67.5">
      <c r="A32" s="19" t="s">
        <v>75</v>
      </c>
      <c r="B32" s="19">
        <v>710</v>
      </c>
      <c r="C32" s="19">
        <v>71095</v>
      </c>
      <c r="D32" s="18" t="s">
        <v>196</v>
      </c>
      <c r="E32" s="17">
        <f>SUM(E33:E34)</f>
        <v>3002600</v>
      </c>
      <c r="F32" s="17">
        <f>G32+J32+N32</f>
        <v>1380952</v>
      </c>
      <c r="G32" s="17">
        <f>SUM(G33:G34)</f>
        <v>207143</v>
      </c>
      <c r="H32" s="17">
        <v>0</v>
      </c>
      <c r="I32" s="17">
        <v>0</v>
      </c>
      <c r="J32" s="17">
        <v>0</v>
      </c>
      <c r="K32" s="17">
        <v>0</v>
      </c>
      <c r="L32" s="173" t="s">
        <v>58</v>
      </c>
      <c r="M32" s="174"/>
      <c r="N32" s="17">
        <f>SUM(N33:N34)</f>
        <v>1173809</v>
      </c>
      <c r="O32" s="16" t="s">
        <v>57</v>
      </c>
    </row>
    <row r="33" spans="1:15" ht="12.75">
      <c r="A33" s="19"/>
      <c r="B33" s="19"/>
      <c r="C33" s="19"/>
      <c r="D33" s="18" t="s">
        <v>98</v>
      </c>
      <c r="E33" s="17">
        <v>18000</v>
      </c>
      <c r="F33" s="17">
        <f>G33+J33+N33</f>
        <v>18000</v>
      </c>
      <c r="G33" s="17">
        <v>2700</v>
      </c>
      <c r="H33" s="17">
        <v>0</v>
      </c>
      <c r="I33" s="17">
        <v>0</v>
      </c>
      <c r="J33" s="17">
        <v>0</v>
      </c>
      <c r="K33" s="17">
        <v>0</v>
      </c>
      <c r="L33" s="171">
        <v>0</v>
      </c>
      <c r="M33" s="172"/>
      <c r="N33" s="17">
        <v>15300</v>
      </c>
      <c r="O33" s="16"/>
    </row>
    <row r="34" spans="1:15" ht="12.75">
      <c r="A34" s="19"/>
      <c r="B34" s="19"/>
      <c r="C34" s="19"/>
      <c r="D34" s="18" t="s">
        <v>97</v>
      </c>
      <c r="E34" s="17">
        <v>2984600</v>
      </c>
      <c r="F34" s="17">
        <f>G34+J34+N34</f>
        <v>1362952</v>
      </c>
      <c r="G34" s="17">
        <v>204443</v>
      </c>
      <c r="H34" s="17">
        <v>0</v>
      </c>
      <c r="I34" s="17">
        <v>0</v>
      </c>
      <c r="J34" s="17">
        <v>0</v>
      </c>
      <c r="K34" s="17">
        <v>0</v>
      </c>
      <c r="L34" s="171">
        <v>0</v>
      </c>
      <c r="M34" s="172"/>
      <c r="N34" s="17">
        <v>1158509</v>
      </c>
      <c r="O34" s="16"/>
    </row>
    <row r="35" spans="1:15" ht="68.25">
      <c r="A35" s="19" t="s">
        <v>74</v>
      </c>
      <c r="B35" s="19">
        <v>710</v>
      </c>
      <c r="C35" s="19">
        <v>71095</v>
      </c>
      <c r="D35" s="21" t="s">
        <v>183</v>
      </c>
      <c r="E35" s="17">
        <v>5000</v>
      </c>
      <c r="F35" s="17">
        <f>G35+J35+N35</f>
        <v>5000</v>
      </c>
      <c r="G35" s="17">
        <v>5000</v>
      </c>
      <c r="H35" s="17">
        <v>0</v>
      </c>
      <c r="I35" s="17">
        <v>0</v>
      </c>
      <c r="J35" s="17">
        <v>0</v>
      </c>
      <c r="K35" s="17">
        <v>0</v>
      </c>
      <c r="L35" s="173" t="s">
        <v>58</v>
      </c>
      <c r="M35" s="174"/>
      <c r="N35" s="17">
        <v>0</v>
      </c>
      <c r="O35" s="16" t="s">
        <v>57</v>
      </c>
    </row>
    <row r="36" spans="1:15" ht="12.75">
      <c r="A36" s="19"/>
      <c r="B36" s="19"/>
      <c r="C36" s="19"/>
      <c r="D36" s="18" t="s">
        <v>98</v>
      </c>
      <c r="E36" s="17">
        <f>E35</f>
        <v>5000</v>
      </c>
      <c r="F36" s="17">
        <f>F35</f>
        <v>5000</v>
      </c>
      <c r="G36" s="17">
        <f>G35</f>
        <v>5000</v>
      </c>
      <c r="H36" s="17">
        <v>0</v>
      </c>
      <c r="I36" s="17">
        <v>0</v>
      </c>
      <c r="J36" s="17">
        <v>0</v>
      </c>
      <c r="K36" s="17">
        <v>0</v>
      </c>
      <c r="L36" s="171">
        <v>0</v>
      </c>
      <c r="M36" s="172"/>
      <c r="N36" s="17">
        <v>0</v>
      </c>
      <c r="O36" s="16"/>
    </row>
    <row r="37" spans="1:15" ht="12.75">
      <c r="A37" s="19"/>
      <c r="B37" s="19"/>
      <c r="C37" s="19"/>
      <c r="D37" s="18" t="s">
        <v>97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1">
        <v>0</v>
      </c>
      <c r="M37" s="172"/>
      <c r="N37" s="17">
        <f>N35</f>
        <v>0</v>
      </c>
      <c r="O37" s="16"/>
    </row>
    <row r="38" spans="1:15" ht="33.75">
      <c r="A38" s="19" t="s">
        <v>73</v>
      </c>
      <c r="B38" s="19">
        <v>750</v>
      </c>
      <c r="C38" s="19">
        <v>75020</v>
      </c>
      <c r="D38" s="18" t="s">
        <v>195</v>
      </c>
      <c r="E38" s="17">
        <v>59040</v>
      </c>
      <c r="F38" s="17">
        <f>G38+J38+N38</f>
        <v>59040</v>
      </c>
      <c r="G38" s="17">
        <v>59040</v>
      </c>
      <c r="H38" s="17">
        <v>0</v>
      </c>
      <c r="I38" s="17">
        <v>0</v>
      </c>
      <c r="J38" s="17">
        <v>0</v>
      </c>
      <c r="K38" s="17">
        <v>0</v>
      </c>
      <c r="L38" s="173" t="s">
        <v>58</v>
      </c>
      <c r="M38" s="174"/>
      <c r="N38" s="17">
        <v>0</v>
      </c>
      <c r="O38" s="16" t="s">
        <v>57</v>
      </c>
    </row>
    <row r="39" spans="1:15" ht="12.75">
      <c r="A39" s="19"/>
      <c r="B39" s="19"/>
      <c r="C39" s="19"/>
      <c r="D39" s="18" t="s">
        <v>98</v>
      </c>
      <c r="E39" s="17">
        <v>59040</v>
      </c>
      <c r="F39" s="17">
        <v>59040</v>
      </c>
      <c r="G39" s="17">
        <v>59040</v>
      </c>
      <c r="H39" s="17"/>
      <c r="I39" s="17"/>
      <c r="J39" s="17"/>
      <c r="K39" s="17"/>
      <c r="L39" s="75"/>
      <c r="M39" s="76"/>
      <c r="N39" s="17"/>
      <c r="O39" s="16"/>
    </row>
    <row r="40" spans="1:15" ht="12.75">
      <c r="A40" s="19"/>
      <c r="B40" s="19"/>
      <c r="C40" s="19"/>
      <c r="D40" s="18" t="s">
        <v>97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17">
        <v>0</v>
      </c>
      <c r="O40" s="17">
        <v>0</v>
      </c>
    </row>
    <row r="41" spans="1:15" ht="136.5">
      <c r="A41" s="19" t="s">
        <v>72</v>
      </c>
      <c r="B41" s="19">
        <v>750</v>
      </c>
      <c r="C41" s="19">
        <v>75020</v>
      </c>
      <c r="D41" s="21" t="s">
        <v>194</v>
      </c>
      <c r="E41" s="17">
        <v>739488</v>
      </c>
      <c r="F41" s="17">
        <v>714823</v>
      </c>
      <c r="G41" s="17">
        <v>714823</v>
      </c>
      <c r="H41" s="17">
        <v>0</v>
      </c>
      <c r="I41" s="17">
        <v>0</v>
      </c>
      <c r="J41" s="17">
        <v>0</v>
      </c>
      <c r="K41" s="17">
        <v>0</v>
      </c>
      <c r="L41" s="173" t="s">
        <v>58</v>
      </c>
      <c r="M41" s="174"/>
      <c r="N41" s="17">
        <v>0</v>
      </c>
      <c r="O41" s="16" t="s">
        <v>57</v>
      </c>
    </row>
    <row r="42" spans="1:15" ht="12.75">
      <c r="A42" s="19"/>
      <c r="B42" s="19"/>
      <c r="C42" s="19"/>
      <c r="D42" s="18" t="s">
        <v>98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1:15" ht="12.75">
      <c r="A43" s="19"/>
      <c r="B43" s="19"/>
      <c r="C43" s="19"/>
      <c r="D43" s="18" t="s">
        <v>97</v>
      </c>
      <c r="E43" s="17">
        <v>739488</v>
      </c>
      <c r="F43" s="17">
        <v>714823</v>
      </c>
      <c r="G43" s="17">
        <v>714823</v>
      </c>
      <c r="H43" s="17"/>
      <c r="I43" s="17"/>
      <c r="J43" s="17"/>
      <c r="K43" s="17"/>
      <c r="L43" s="75"/>
      <c r="M43" s="76"/>
      <c r="N43" s="17"/>
      <c r="O43" s="16"/>
    </row>
    <row r="44" spans="1:15" ht="69.75" customHeight="1">
      <c r="A44" s="19" t="s">
        <v>71</v>
      </c>
      <c r="B44" s="19">
        <v>801</v>
      </c>
      <c r="C44" s="19">
        <v>80102</v>
      </c>
      <c r="D44" s="21" t="s">
        <v>110</v>
      </c>
      <c r="E44" s="17">
        <v>383810</v>
      </c>
      <c r="F44" s="17">
        <f>F45</f>
        <v>146487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3" t="s">
        <v>271</v>
      </c>
      <c r="M44" s="174"/>
      <c r="N44" s="17">
        <v>138682</v>
      </c>
      <c r="O44" s="16" t="s">
        <v>57</v>
      </c>
    </row>
    <row r="45" spans="1:15" ht="12.75">
      <c r="A45" s="19"/>
      <c r="B45" s="19"/>
      <c r="C45" s="19"/>
      <c r="D45" s="18" t="s">
        <v>98</v>
      </c>
      <c r="E45" s="17">
        <f>E44</f>
        <v>383810</v>
      </c>
      <c r="F45" s="17">
        <f>G45+J45+L45+N45</f>
        <v>146487</v>
      </c>
      <c r="G45" s="17">
        <f>G44</f>
        <v>0</v>
      </c>
      <c r="H45" s="17">
        <v>0</v>
      </c>
      <c r="I45" s="17">
        <v>0</v>
      </c>
      <c r="J45" s="17">
        <v>0</v>
      </c>
      <c r="K45" s="17">
        <v>0</v>
      </c>
      <c r="L45" s="171">
        <v>7805</v>
      </c>
      <c r="M45" s="172"/>
      <c r="N45" s="17">
        <f>N44</f>
        <v>138682</v>
      </c>
      <c r="O45" s="16"/>
    </row>
    <row r="46" spans="1:15" ht="12.75">
      <c r="A46" s="19"/>
      <c r="B46" s="19"/>
      <c r="C46" s="19"/>
      <c r="D46" s="18" t="s">
        <v>97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1">
        <v>0</v>
      </c>
      <c r="M46" s="172"/>
      <c r="N46" s="17">
        <v>0</v>
      </c>
      <c r="O46" s="16"/>
    </row>
    <row r="47" spans="1:15" ht="56.25">
      <c r="A47" s="19" t="s">
        <v>70</v>
      </c>
      <c r="B47" s="19">
        <v>851</v>
      </c>
      <c r="C47" s="19">
        <v>85195</v>
      </c>
      <c r="D47" s="23" t="s">
        <v>109</v>
      </c>
      <c r="E47" s="17">
        <v>3101491</v>
      </c>
      <c r="F47" s="17">
        <v>2907151</v>
      </c>
      <c r="G47" s="17">
        <v>1977415</v>
      </c>
      <c r="H47" s="17">
        <v>929736</v>
      </c>
      <c r="I47" s="17">
        <v>0</v>
      </c>
      <c r="J47" s="17">
        <v>0</v>
      </c>
      <c r="K47" s="17">
        <v>0</v>
      </c>
      <c r="L47" s="173" t="s">
        <v>108</v>
      </c>
      <c r="M47" s="174"/>
      <c r="N47" s="17">
        <v>0</v>
      </c>
      <c r="O47" s="16" t="s">
        <v>57</v>
      </c>
    </row>
    <row r="48" spans="1:15" ht="12.75">
      <c r="A48" s="19"/>
      <c r="B48" s="19"/>
      <c r="C48" s="19"/>
      <c r="D48" s="18" t="s">
        <v>98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1">
        <v>0</v>
      </c>
      <c r="M48" s="172"/>
      <c r="N48" s="17">
        <v>0</v>
      </c>
      <c r="O48" s="16"/>
    </row>
    <row r="49" spans="1:15" ht="12.75">
      <c r="A49" s="19"/>
      <c r="B49" s="19"/>
      <c r="C49" s="19"/>
      <c r="D49" s="18" t="s">
        <v>97</v>
      </c>
      <c r="E49" s="17">
        <f>E47</f>
        <v>3101491</v>
      </c>
      <c r="F49" s="17">
        <f>F47</f>
        <v>2907151</v>
      </c>
      <c r="G49" s="17">
        <f>G47</f>
        <v>1977415</v>
      </c>
      <c r="H49" s="17">
        <f>H47</f>
        <v>929736</v>
      </c>
      <c r="I49" s="17">
        <v>0</v>
      </c>
      <c r="J49" s="17">
        <v>0</v>
      </c>
      <c r="K49" s="17">
        <v>0</v>
      </c>
      <c r="L49" s="171">
        <v>0</v>
      </c>
      <c r="M49" s="172"/>
      <c r="N49" s="17">
        <f>N47</f>
        <v>0</v>
      </c>
      <c r="O49" s="16"/>
    </row>
    <row r="50" spans="1:15" ht="90" customHeight="1">
      <c r="A50" s="19" t="s">
        <v>69</v>
      </c>
      <c r="B50" s="64">
        <v>851</v>
      </c>
      <c r="C50" s="64">
        <v>85195</v>
      </c>
      <c r="D50" s="22" t="s">
        <v>193</v>
      </c>
      <c r="E50" s="69">
        <v>135300</v>
      </c>
      <c r="F50" s="69">
        <v>27060</v>
      </c>
      <c r="G50" s="69">
        <v>27060</v>
      </c>
      <c r="H50" s="17">
        <v>0</v>
      </c>
      <c r="I50" s="17">
        <v>0</v>
      </c>
      <c r="J50" s="17">
        <v>0</v>
      </c>
      <c r="K50" s="17">
        <v>0</v>
      </c>
      <c r="L50" s="173" t="s">
        <v>108</v>
      </c>
      <c r="M50" s="174"/>
      <c r="N50" s="17">
        <v>0</v>
      </c>
      <c r="O50" s="16" t="s">
        <v>57</v>
      </c>
    </row>
    <row r="51" spans="1:15" ht="16.5" customHeight="1">
      <c r="A51" s="19"/>
      <c r="B51" s="19"/>
      <c r="C51" s="19"/>
      <c r="D51" s="18" t="s">
        <v>98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68">
        <v>0</v>
      </c>
      <c r="M51" s="67"/>
      <c r="N51" s="66">
        <v>0</v>
      </c>
      <c r="O51" s="65" t="s">
        <v>190</v>
      </c>
    </row>
    <row r="52" spans="1:15" ht="18" customHeight="1">
      <c r="A52" s="19"/>
      <c r="B52" s="19"/>
      <c r="C52" s="19"/>
      <c r="D52" s="18" t="s">
        <v>97</v>
      </c>
      <c r="E52" s="17">
        <v>135300</v>
      </c>
      <c r="F52" s="17">
        <v>27060</v>
      </c>
      <c r="G52" s="17">
        <v>27060</v>
      </c>
      <c r="H52" s="17"/>
      <c r="I52" s="17"/>
      <c r="J52" s="17"/>
      <c r="K52" s="17"/>
      <c r="L52" s="73"/>
      <c r="M52" s="74"/>
      <c r="N52" s="17"/>
      <c r="O52" s="16"/>
    </row>
    <row r="53" spans="1:15" ht="68.25">
      <c r="A53" s="64" t="s">
        <v>68</v>
      </c>
      <c r="B53" s="78">
        <v>852</v>
      </c>
      <c r="C53" s="78">
        <v>85203</v>
      </c>
      <c r="D53" s="22" t="s">
        <v>192</v>
      </c>
      <c r="E53" s="79">
        <v>3644095</v>
      </c>
      <c r="F53" s="80">
        <v>1412879</v>
      </c>
      <c r="G53" s="80">
        <v>1412879</v>
      </c>
      <c r="H53" s="17"/>
      <c r="I53" s="17"/>
      <c r="J53" s="17"/>
      <c r="K53" s="17"/>
      <c r="L53" s="173" t="s">
        <v>191</v>
      </c>
      <c r="M53" s="174"/>
      <c r="N53" s="17"/>
      <c r="O53" s="16" t="s">
        <v>57</v>
      </c>
    </row>
    <row r="54" spans="1:15" ht="14.25" customHeight="1">
      <c r="A54" s="19"/>
      <c r="B54" s="19"/>
      <c r="C54" s="19"/>
      <c r="D54" s="18" t="s">
        <v>98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73">
        <v>0</v>
      </c>
      <c r="M54" s="74"/>
      <c r="N54" s="17">
        <v>0</v>
      </c>
      <c r="O54" s="16" t="s">
        <v>190</v>
      </c>
    </row>
    <row r="55" spans="1:15" ht="14.25" customHeight="1">
      <c r="A55" s="19"/>
      <c r="B55" s="19"/>
      <c r="C55" s="19"/>
      <c r="D55" s="18" t="s">
        <v>97</v>
      </c>
      <c r="E55" s="79">
        <v>3644095</v>
      </c>
      <c r="F55" s="80">
        <v>1412879</v>
      </c>
      <c r="G55" s="80">
        <v>1412879</v>
      </c>
      <c r="H55" s="17">
        <v>0</v>
      </c>
      <c r="I55" s="17">
        <v>0</v>
      </c>
      <c r="J55" s="17">
        <v>0</v>
      </c>
      <c r="K55" s="17">
        <v>0</v>
      </c>
      <c r="L55" s="73">
        <v>0</v>
      </c>
      <c r="M55" s="74"/>
      <c r="N55" s="17">
        <v>0</v>
      </c>
      <c r="O55" s="16" t="s">
        <v>190</v>
      </c>
    </row>
    <row r="56" spans="1:15" ht="48.75">
      <c r="A56" s="19" t="s">
        <v>67</v>
      </c>
      <c r="B56" s="19">
        <v>852</v>
      </c>
      <c r="C56" s="19">
        <v>85295</v>
      </c>
      <c r="D56" s="18" t="s">
        <v>107</v>
      </c>
      <c r="E56" s="17">
        <f>SUM(E57:E58)</f>
        <v>478020</v>
      </c>
      <c r="F56" s="17">
        <f>F57</f>
        <v>181702</v>
      </c>
      <c r="G56" s="17">
        <v>181702</v>
      </c>
      <c r="H56" s="17">
        <v>0</v>
      </c>
      <c r="I56" s="17">
        <v>0</v>
      </c>
      <c r="J56" s="17">
        <v>0</v>
      </c>
      <c r="K56" s="17">
        <v>0</v>
      </c>
      <c r="L56" s="173" t="s">
        <v>106</v>
      </c>
      <c r="M56" s="174"/>
      <c r="N56" s="17">
        <v>0</v>
      </c>
      <c r="O56" s="16" t="s">
        <v>105</v>
      </c>
    </row>
    <row r="57" spans="1:15" ht="12.75">
      <c r="A57" s="19"/>
      <c r="B57" s="19"/>
      <c r="C57" s="19"/>
      <c r="D57" s="18" t="s">
        <v>98</v>
      </c>
      <c r="E57" s="17">
        <v>478020</v>
      </c>
      <c r="F57" s="17">
        <f>G57+J57+L57+N57</f>
        <v>181702</v>
      </c>
      <c r="G57" s="17">
        <f>G56</f>
        <v>181702</v>
      </c>
      <c r="H57" s="17">
        <v>0</v>
      </c>
      <c r="I57" s="17">
        <v>0</v>
      </c>
      <c r="J57" s="17">
        <v>0</v>
      </c>
      <c r="K57" s="17">
        <v>0</v>
      </c>
      <c r="L57" s="171">
        <v>0</v>
      </c>
      <c r="M57" s="172"/>
      <c r="N57" s="17">
        <v>0</v>
      </c>
      <c r="O57" s="16"/>
    </row>
    <row r="58" spans="1:15" ht="12.75" customHeight="1">
      <c r="A58" s="19"/>
      <c r="B58" s="19"/>
      <c r="C58" s="19"/>
      <c r="D58" s="18" t="s">
        <v>97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1">
        <v>0</v>
      </c>
      <c r="M58" s="172"/>
      <c r="N58" s="17">
        <v>0</v>
      </c>
      <c r="O58" s="16"/>
    </row>
    <row r="59" spans="1:15" ht="61.5" customHeight="1">
      <c r="A59" s="19" t="s">
        <v>66</v>
      </c>
      <c r="B59" s="19">
        <v>852</v>
      </c>
      <c r="C59" s="19">
        <v>85295</v>
      </c>
      <c r="D59" s="18" t="s">
        <v>259</v>
      </c>
      <c r="E59" s="17">
        <f>SUM(E60:E61)</f>
        <v>490200</v>
      </c>
      <c r="F59" s="17">
        <f>SUM(F60:F61)</f>
        <v>202200</v>
      </c>
      <c r="G59" s="17">
        <f>SUM(G60:G61)</f>
        <v>202200</v>
      </c>
      <c r="H59" s="17">
        <v>0</v>
      </c>
      <c r="I59" s="17">
        <v>0</v>
      </c>
      <c r="J59" s="17">
        <v>0</v>
      </c>
      <c r="K59" s="17">
        <v>0</v>
      </c>
      <c r="L59" s="173" t="s">
        <v>106</v>
      </c>
      <c r="M59" s="174"/>
      <c r="N59" s="17">
        <v>0</v>
      </c>
      <c r="O59" s="16" t="s">
        <v>104</v>
      </c>
    </row>
    <row r="60" spans="1:15" ht="12.75">
      <c r="A60" s="19"/>
      <c r="B60" s="19"/>
      <c r="C60" s="19"/>
      <c r="D60" s="18" t="s">
        <v>98</v>
      </c>
      <c r="E60" s="17">
        <v>490200</v>
      </c>
      <c r="F60" s="17">
        <f>G60+J60+L60+N60</f>
        <v>202200</v>
      </c>
      <c r="G60" s="17">
        <v>202200</v>
      </c>
      <c r="H60" s="17">
        <v>0</v>
      </c>
      <c r="I60" s="17">
        <v>0</v>
      </c>
      <c r="J60" s="17">
        <v>0</v>
      </c>
      <c r="K60" s="17">
        <v>0</v>
      </c>
      <c r="L60" s="171">
        <v>0</v>
      </c>
      <c r="M60" s="172"/>
      <c r="N60" s="17">
        <f>N59</f>
        <v>0</v>
      </c>
      <c r="O60" s="16"/>
    </row>
    <row r="61" spans="1:15" ht="9.75" customHeight="1">
      <c r="A61" s="19"/>
      <c r="B61" s="19"/>
      <c r="C61" s="19"/>
      <c r="D61" s="18" t="s">
        <v>97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1">
        <v>0</v>
      </c>
      <c r="M61" s="172"/>
      <c r="N61" s="17">
        <v>0</v>
      </c>
      <c r="O61" s="16"/>
    </row>
    <row r="62" spans="1:15" ht="45">
      <c r="A62" s="19" t="s">
        <v>65</v>
      </c>
      <c r="B62" s="19">
        <v>852</v>
      </c>
      <c r="C62" s="19">
        <v>85295</v>
      </c>
      <c r="D62" s="18" t="s">
        <v>189</v>
      </c>
      <c r="E62" s="17">
        <f>SUM(E63:E64)</f>
        <v>1658720.6</v>
      </c>
      <c r="F62" s="17">
        <f>SUM(F63:F64)</f>
        <v>220398</v>
      </c>
      <c r="G62" s="17">
        <f>SUM(G63:G64)</f>
        <v>143598</v>
      </c>
      <c r="H62" s="17">
        <v>0</v>
      </c>
      <c r="I62" s="17">
        <v>0</v>
      </c>
      <c r="J62" s="17">
        <v>0</v>
      </c>
      <c r="K62" s="17">
        <v>0</v>
      </c>
      <c r="L62" s="173" t="s">
        <v>188</v>
      </c>
      <c r="M62" s="174"/>
      <c r="N62" s="17">
        <v>0</v>
      </c>
      <c r="O62" s="16" t="s">
        <v>103</v>
      </c>
    </row>
    <row r="63" spans="1:15" ht="12.75">
      <c r="A63" s="19"/>
      <c r="B63" s="19"/>
      <c r="C63" s="19"/>
      <c r="D63" s="18" t="s">
        <v>98</v>
      </c>
      <c r="E63" s="17">
        <v>1499468</v>
      </c>
      <c r="F63" s="17">
        <f>G63+J63+L63+N63</f>
        <v>220398</v>
      </c>
      <c r="G63" s="17">
        <v>143598</v>
      </c>
      <c r="H63" s="17">
        <v>0</v>
      </c>
      <c r="I63" s="17">
        <v>0</v>
      </c>
      <c r="J63" s="17">
        <v>0</v>
      </c>
      <c r="K63" s="17">
        <v>0</v>
      </c>
      <c r="L63" s="171">
        <v>76800</v>
      </c>
      <c r="M63" s="172"/>
      <c r="N63" s="17">
        <f>N62</f>
        <v>0</v>
      </c>
      <c r="O63" s="16"/>
    </row>
    <row r="64" spans="1:15" ht="12.75">
      <c r="A64" s="19"/>
      <c r="B64" s="19"/>
      <c r="C64" s="19"/>
      <c r="D64" s="18" t="s">
        <v>97</v>
      </c>
      <c r="E64" s="17">
        <v>159252.6</v>
      </c>
      <c r="F64" s="17">
        <f>G64+J64+L64+N64</f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1">
        <v>0</v>
      </c>
      <c r="M64" s="172"/>
      <c r="N64" s="17">
        <v>0</v>
      </c>
      <c r="O64" s="16"/>
    </row>
    <row r="65" spans="1:15" ht="70.5" customHeight="1">
      <c r="A65" s="19" t="s">
        <v>64</v>
      </c>
      <c r="B65" s="19">
        <v>854</v>
      </c>
      <c r="C65" s="19">
        <v>85406</v>
      </c>
      <c r="D65" s="18" t="s">
        <v>167</v>
      </c>
      <c r="E65" s="17">
        <v>411602</v>
      </c>
      <c r="F65" s="17">
        <f>G65</f>
        <v>349419</v>
      </c>
      <c r="G65" s="17">
        <v>349419</v>
      </c>
      <c r="H65" s="17">
        <v>0</v>
      </c>
      <c r="I65" s="17">
        <v>0</v>
      </c>
      <c r="J65" s="17">
        <v>0</v>
      </c>
      <c r="K65" s="17">
        <v>0</v>
      </c>
      <c r="L65" s="173" t="s">
        <v>58</v>
      </c>
      <c r="M65" s="174"/>
      <c r="N65" s="17">
        <v>0</v>
      </c>
      <c r="O65" s="16" t="s">
        <v>57</v>
      </c>
    </row>
    <row r="66" spans="1:15" ht="12.75">
      <c r="A66" s="19"/>
      <c r="B66" s="19"/>
      <c r="C66" s="19"/>
      <c r="D66" s="18" t="s">
        <v>98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1">
        <v>0</v>
      </c>
      <c r="M66" s="172"/>
      <c r="N66" s="17">
        <v>0</v>
      </c>
      <c r="O66" s="16"/>
    </row>
    <row r="67" spans="1:15" ht="12.75">
      <c r="A67" s="19"/>
      <c r="B67" s="19"/>
      <c r="C67" s="19"/>
      <c r="D67" s="18" t="s">
        <v>97</v>
      </c>
      <c r="E67" s="17">
        <f>E65</f>
        <v>411602</v>
      </c>
      <c r="F67" s="17">
        <f>G67</f>
        <v>349419</v>
      </c>
      <c r="G67" s="17">
        <v>349419</v>
      </c>
      <c r="H67" s="17">
        <v>0</v>
      </c>
      <c r="I67" s="17">
        <v>0</v>
      </c>
      <c r="J67" s="17">
        <v>0</v>
      </c>
      <c r="K67" s="17">
        <v>0</v>
      </c>
      <c r="L67" s="171">
        <v>0</v>
      </c>
      <c r="M67" s="172"/>
      <c r="N67" s="17">
        <f>N65</f>
        <v>0</v>
      </c>
      <c r="O67" s="16"/>
    </row>
    <row r="68" spans="1:15" ht="126.75">
      <c r="A68" s="19" t="s">
        <v>63</v>
      </c>
      <c r="B68" s="19">
        <v>855</v>
      </c>
      <c r="C68" s="19">
        <v>85510</v>
      </c>
      <c r="D68" s="21" t="s">
        <v>187</v>
      </c>
      <c r="E68" s="17">
        <v>130000</v>
      </c>
      <c r="F68" s="17">
        <f>G68</f>
        <v>30418</v>
      </c>
      <c r="G68" s="17">
        <v>30418</v>
      </c>
      <c r="H68" s="17">
        <v>0</v>
      </c>
      <c r="I68" s="17">
        <v>0</v>
      </c>
      <c r="J68" s="17">
        <v>0</v>
      </c>
      <c r="K68" s="17">
        <v>0</v>
      </c>
      <c r="L68" s="173" t="s">
        <v>58</v>
      </c>
      <c r="M68" s="174"/>
      <c r="N68" s="17">
        <v>0</v>
      </c>
      <c r="O68" s="16" t="s">
        <v>57</v>
      </c>
    </row>
    <row r="69" spans="1:15" ht="12.75">
      <c r="A69" s="19"/>
      <c r="B69" s="19"/>
      <c r="C69" s="19"/>
      <c r="D69" s="18" t="s">
        <v>98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1">
        <v>0</v>
      </c>
      <c r="M69" s="172"/>
      <c r="N69" s="17">
        <v>0</v>
      </c>
      <c r="O69" s="16"/>
    </row>
    <row r="70" spans="1:15" ht="15.75" customHeight="1">
      <c r="A70" s="19"/>
      <c r="B70" s="19"/>
      <c r="C70" s="19"/>
      <c r="D70" s="18" t="s">
        <v>97</v>
      </c>
      <c r="E70" s="17">
        <f>E68</f>
        <v>130000</v>
      </c>
      <c r="F70" s="17">
        <f>G70</f>
        <v>30418</v>
      </c>
      <c r="G70" s="17">
        <v>30418</v>
      </c>
      <c r="H70" s="17">
        <v>0</v>
      </c>
      <c r="I70" s="17">
        <v>0</v>
      </c>
      <c r="J70" s="17">
        <v>0</v>
      </c>
      <c r="K70" s="17">
        <v>0</v>
      </c>
      <c r="L70" s="171">
        <v>0</v>
      </c>
      <c r="M70" s="172"/>
      <c r="N70" s="17">
        <f>N68</f>
        <v>0</v>
      </c>
      <c r="O70" s="16"/>
    </row>
    <row r="71" spans="1:15" ht="68.25">
      <c r="A71" s="19" t="s">
        <v>62</v>
      </c>
      <c r="B71" s="9">
        <v>855</v>
      </c>
      <c r="C71" s="9">
        <v>85510</v>
      </c>
      <c r="D71" s="21" t="s">
        <v>186</v>
      </c>
      <c r="E71" s="17">
        <v>3139567</v>
      </c>
      <c r="F71" s="17">
        <v>3064479</v>
      </c>
      <c r="G71" s="17">
        <v>2107852</v>
      </c>
      <c r="H71" s="17">
        <v>956627</v>
      </c>
      <c r="I71" s="17">
        <v>0</v>
      </c>
      <c r="J71" s="17">
        <v>0</v>
      </c>
      <c r="K71" s="17">
        <v>0</v>
      </c>
      <c r="L71" s="173" t="s">
        <v>58</v>
      </c>
      <c r="M71" s="174"/>
      <c r="N71" s="17">
        <v>0</v>
      </c>
      <c r="O71" s="16" t="s">
        <v>57</v>
      </c>
    </row>
    <row r="72" spans="1:15" ht="12.75">
      <c r="A72" s="19"/>
      <c r="B72" s="19"/>
      <c r="C72" s="19"/>
      <c r="D72" s="18" t="s">
        <v>98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1">
        <v>0</v>
      </c>
      <c r="M72" s="172"/>
      <c r="N72" s="17">
        <v>0</v>
      </c>
      <c r="O72" s="16"/>
    </row>
    <row r="73" spans="1:15" ht="12.75">
      <c r="A73" s="19"/>
      <c r="B73" s="19"/>
      <c r="C73" s="19"/>
      <c r="D73" s="18" t="s">
        <v>97</v>
      </c>
      <c r="E73" s="17">
        <f>E71</f>
        <v>3139567</v>
      </c>
      <c r="F73" s="17">
        <v>3064479</v>
      </c>
      <c r="G73" s="17">
        <v>2107852</v>
      </c>
      <c r="H73" s="17">
        <v>956627</v>
      </c>
      <c r="I73" s="17">
        <v>0</v>
      </c>
      <c r="J73" s="17">
        <v>0</v>
      </c>
      <c r="K73" s="17">
        <v>0</v>
      </c>
      <c r="L73" s="171">
        <v>0</v>
      </c>
      <c r="M73" s="172"/>
      <c r="N73" s="17">
        <f>N71</f>
        <v>0</v>
      </c>
      <c r="O73" s="16"/>
    </row>
    <row r="74" spans="1:15" ht="53.25" customHeight="1">
      <c r="A74" s="19" t="s">
        <v>61</v>
      </c>
      <c r="B74" s="19">
        <v>921</v>
      </c>
      <c r="C74" s="19">
        <v>92195</v>
      </c>
      <c r="D74" s="18" t="s">
        <v>239</v>
      </c>
      <c r="E74" s="17">
        <v>379761</v>
      </c>
      <c r="F74" s="17">
        <f>G74</f>
        <v>132006</v>
      </c>
      <c r="G74" s="17">
        <v>132006</v>
      </c>
      <c r="H74" s="17">
        <v>0</v>
      </c>
      <c r="I74" s="17">
        <v>0</v>
      </c>
      <c r="J74" s="17">
        <v>0</v>
      </c>
      <c r="K74" s="17">
        <v>0</v>
      </c>
      <c r="L74" s="173" t="s">
        <v>58</v>
      </c>
      <c r="M74" s="174"/>
      <c r="N74" s="17">
        <v>0</v>
      </c>
      <c r="O74" s="16" t="s">
        <v>57</v>
      </c>
    </row>
    <row r="75" spans="1:15" ht="12.75">
      <c r="A75" s="19"/>
      <c r="B75" s="19"/>
      <c r="C75" s="19"/>
      <c r="D75" s="18" t="s">
        <v>98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1">
        <v>0</v>
      </c>
      <c r="M75" s="172"/>
      <c r="N75" s="17">
        <v>0</v>
      </c>
      <c r="O75" s="16"/>
    </row>
    <row r="76" spans="1:15" ht="12.75">
      <c r="A76" s="19"/>
      <c r="B76" s="19"/>
      <c r="C76" s="19"/>
      <c r="D76" s="18" t="s">
        <v>97</v>
      </c>
      <c r="E76" s="17">
        <f>E74</f>
        <v>379761</v>
      </c>
      <c r="F76" s="17">
        <f>G76</f>
        <v>132006</v>
      </c>
      <c r="G76" s="17">
        <v>132006</v>
      </c>
      <c r="H76" s="17">
        <v>0</v>
      </c>
      <c r="I76" s="17">
        <v>0</v>
      </c>
      <c r="J76" s="17">
        <v>0</v>
      </c>
      <c r="K76" s="17">
        <v>0</v>
      </c>
      <c r="L76" s="171">
        <v>0</v>
      </c>
      <c r="M76" s="172"/>
      <c r="N76" s="17">
        <f>N74</f>
        <v>0</v>
      </c>
      <c r="O76" s="16"/>
    </row>
    <row r="77" spans="1:15" ht="56.25">
      <c r="A77" s="19" t="s">
        <v>60</v>
      </c>
      <c r="B77" s="9">
        <v>926</v>
      </c>
      <c r="C77" s="9">
        <v>92695</v>
      </c>
      <c r="D77" s="20" t="s">
        <v>102</v>
      </c>
      <c r="E77" s="17">
        <f>(E78+E79)</f>
        <v>7000</v>
      </c>
      <c r="F77" s="17">
        <f>(F78+F79)</f>
        <v>1000</v>
      </c>
      <c r="G77" s="17">
        <v>1000</v>
      </c>
      <c r="H77" s="17">
        <v>0</v>
      </c>
      <c r="I77" s="17">
        <v>0</v>
      </c>
      <c r="J77" s="17">
        <v>0</v>
      </c>
      <c r="K77" s="17">
        <v>0</v>
      </c>
      <c r="L77" s="173" t="s">
        <v>99</v>
      </c>
      <c r="M77" s="174"/>
      <c r="N77" s="17">
        <f>(N78+N79)</f>
        <v>0</v>
      </c>
      <c r="O77" s="16" t="s">
        <v>57</v>
      </c>
    </row>
    <row r="78" spans="1:15" ht="12.75">
      <c r="A78" s="19"/>
      <c r="B78" s="19"/>
      <c r="C78" s="19"/>
      <c r="D78" s="18" t="s">
        <v>98</v>
      </c>
      <c r="E78" s="17">
        <v>7000</v>
      </c>
      <c r="F78" s="17">
        <f>G78+J78++L78+N78</f>
        <v>1000</v>
      </c>
      <c r="G78" s="17">
        <f>G77</f>
        <v>1000</v>
      </c>
      <c r="H78" s="17">
        <v>0</v>
      </c>
      <c r="I78" s="17">
        <v>0</v>
      </c>
      <c r="J78" s="17">
        <v>0</v>
      </c>
      <c r="K78" s="17">
        <v>0</v>
      </c>
      <c r="L78" s="171">
        <v>0</v>
      </c>
      <c r="M78" s="172"/>
      <c r="N78" s="17">
        <v>0</v>
      </c>
      <c r="O78" s="16"/>
    </row>
    <row r="79" spans="1:15" ht="13.5" customHeight="1">
      <c r="A79" s="19"/>
      <c r="B79" s="19"/>
      <c r="C79" s="19"/>
      <c r="D79" s="18" t="s">
        <v>97</v>
      </c>
      <c r="E79" s="17">
        <v>0</v>
      </c>
      <c r="F79" s="17">
        <f>G79+J79+L79+N79</f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1">
        <v>0</v>
      </c>
      <c r="M79" s="172"/>
      <c r="N79" s="17">
        <v>0</v>
      </c>
      <c r="O79" s="16"/>
    </row>
    <row r="80" spans="1:15" ht="56.25">
      <c r="A80" s="19" t="s">
        <v>59</v>
      </c>
      <c r="B80" s="9">
        <v>926</v>
      </c>
      <c r="C80" s="9">
        <v>92695</v>
      </c>
      <c r="D80" s="20" t="s">
        <v>101</v>
      </c>
      <c r="E80" s="17">
        <f>(E81+E82)</f>
        <v>7000</v>
      </c>
      <c r="F80" s="17">
        <f>(F81+F82)</f>
        <v>1000</v>
      </c>
      <c r="G80" s="17">
        <v>1000</v>
      </c>
      <c r="H80" s="17">
        <v>0</v>
      </c>
      <c r="I80" s="17">
        <v>0</v>
      </c>
      <c r="J80" s="17">
        <v>0</v>
      </c>
      <c r="K80" s="17">
        <v>0</v>
      </c>
      <c r="L80" s="173" t="s">
        <v>99</v>
      </c>
      <c r="M80" s="174"/>
      <c r="N80" s="17">
        <f>(N81+N82)</f>
        <v>0</v>
      </c>
      <c r="O80" s="16" t="s">
        <v>57</v>
      </c>
    </row>
    <row r="81" spans="1:15" ht="12.75">
      <c r="A81" s="19"/>
      <c r="B81" s="19"/>
      <c r="C81" s="19"/>
      <c r="D81" s="18" t="s">
        <v>98</v>
      </c>
      <c r="E81" s="17">
        <v>7000</v>
      </c>
      <c r="F81" s="17">
        <f>G81+J81++L81+N81</f>
        <v>1000</v>
      </c>
      <c r="G81" s="17">
        <f>G80</f>
        <v>1000</v>
      </c>
      <c r="H81" s="17">
        <v>0</v>
      </c>
      <c r="I81" s="17">
        <v>0</v>
      </c>
      <c r="J81" s="17">
        <v>0</v>
      </c>
      <c r="K81" s="17">
        <v>0</v>
      </c>
      <c r="L81" s="171">
        <v>0</v>
      </c>
      <c r="M81" s="172"/>
      <c r="N81" s="17">
        <v>0</v>
      </c>
      <c r="O81" s="16"/>
    </row>
    <row r="82" spans="1:15" ht="12.75">
      <c r="A82" s="19"/>
      <c r="B82" s="19"/>
      <c r="C82" s="19"/>
      <c r="D82" s="18" t="s">
        <v>97</v>
      </c>
      <c r="E82" s="17">
        <v>0</v>
      </c>
      <c r="F82" s="17">
        <f>G82+J82+L82+N82</f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1">
        <v>0</v>
      </c>
      <c r="M82" s="172"/>
      <c r="N82" s="17">
        <v>0</v>
      </c>
      <c r="O82" s="16"/>
    </row>
    <row r="83" spans="1:15" ht="56.25">
      <c r="A83" s="19" t="s">
        <v>92</v>
      </c>
      <c r="B83" s="9">
        <v>926</v>
      </c>
      <c r="C83" s="9">
        <v>92695</v>
      </c>
      <c r="D83" s="20" t="s">
        <v>100</v>
      </c>
      <c r="E83" s="17">
        <f>(E84+E85)</f>
        <v>7000</v>
      </c>
      <c r="F83" s="17">
        <f>(F84+F85)</f>
        <v>1000</v>
      </c>
      <c r="G83" s="17">
        <v>1000</v>
      </c>
      <c r="H83" s="17">
        <v>0</v>
      </c>
      <c r="I83" s="17">
        <v>0</v>
      </c>
      <c r="J83" s="17">
        <v>0</v>
      </c>
      <c r="K83" s="17">
        <v>0</v>
      </c>
      <c r="L83" s="173" t="s">
        <v>99</v>
      </c>
      <c r="M83" s="174"/>
      <c r="N83" s="17">
        <f>(N84+N85)</f>
        <v>0</v>
      </c>
      <c r="O83" s="16" t="s">
        <v>57</v>
      </c>
    </row>
    <row r="84" spans="1:15" ht="12.75">
      <c r="A84" s="19"/>
      <c r="B84" s="19"/>
      <c r="C84" s="19"/>
      <c r="D84" s="18" t="s">
        <v>98</v>
      </c>
      <c r="E84" s="17">
        <v>7000</v>
      </c>
      <c r="F84" s="17">
        <f>G84+J84++L84+N84</f>
        <v>1000</v>
      </c>
      <c r="G84" s="17">
        <f>G83</f>
        <v>1000</v>
      </c>
      <c r="H84" s="17">
        <v>0</v>
      </c>
      <c r="I84" s="17">
        <v>0</v>
      </c>
      <c r="J84" s="17">
        <v>0</v>
      </c>
      <c r="K84" s="17">
        <v>0</v>
      </c>
      <c r="L84" s="171">
        <v>0</v>
      </c>
      <c r="M84" s="172"/>
      <c r="N84" s="17">
        <v>0</v>
      </c>
      <c r="O84" s="16"/>
    </row>
    <row r="85" spans="1:15" ht="15" customHeight="1">
      <c r="A85" s="19"/>
      <c r="B85" s="19"/>
      <c r="C85" s="19"/>
      <c r="D85" s="18" t="s">
        <v>97</v>
      </c>
      <c r="E85" s="17">
        <v>0</v>
      </c>
      <c r="F85" s="17">
        <f>G85+J85+L85+N85</f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1">
        <v>0</v>
      </c>
      <c r="M85" s="172"/>
      <c r="N85" s="17">
        <v>0</v>
      </c>
      <c r="O85" s="16"/>
    </row>
    <row r="86" spans="1:15" ht="12.75" customHeight="1">
      <c r="A86" s="157" t="s">
        <v>93</v>
      </c>
      <c r="B86" s="158"/>
      <c r="C86" s="158"/>
      <c r="D86" s="159"/>
      <c r="E86" s="13">
        <f>SUM(E87:E88)</f>
        <v>37302771.6</v>
      </c>
      <c r="F86" s="13">
        <f>SUM(F87:F88)</f>
        <v>21896318</v>
      </c>
      <c r="G86" s="13">
        <f>SUM(G87:G88)</f>
        <v>10114359</v>
      </c>
      <c r="H86" s="13">
        <f>SUM(H87:H88)</f>
        <v>1886363</v>
      </c>
      <c r="I86" s="13"/>
      <c r="J86" s="13"/>
      <c r="K86" s="13"/>
      <c r="L86" s="180">
        <f>SUM(L87:M88)</f>
        <v>8583105</v>
      </c>
      <c r="M86" s="181"/>
      <c r="N86" s="13">
        <f>SUM(N87:N88)</f>
        <v>1312491</v>
      </c>
      <c r="O86" s="15" t="s">
        <v>56</v>
      </c>
    </row>
    <row r="87" spans="1:15" ht="17.25" customHeight="1">
      <c r="A87" s="168" t="s">
        <v>93</v>
      </c>
      <c r="B87" s="169"/>
      <c r="C87" s="170"/>
      <c r="D87" s="14" t="s">
        <v>98</v>
      </c>
      <c r="E87" s="13">
        <f aca="true" t="shared" si="0" ref="E87:J87">SUM(E12+E15+E18+E21+E24+E27+E30+E33+E36+E39+E45+E48+E51+E54+E57+E60+E63+E66+E69+E72+E75+E78+E81+E84)</f>
        <v>2954538</v>
      </c>
      <c r="F87" s="13">
        <f t="shared" si="0"/>
        <v>835827</v>
      </c>
      <c r="G87" s="13">
        <f t="shared" si="0"/>
        <v>597240</v>
      </c>
      <c r="H87" s="13">
        <f t="shared" si="0"/>
        <v>0</v>
      </c>
      <c r="I87" s="13">
        <f t="shared" si="0"/>
        <v>0</v>
      </c>
      <c r="J87" s="13">
        <f t="shared" si="0"/>
        <v>0</v>
      </c>
      <c r="K87" s="13"/>
      <c r="L87" s="182">
        <v>84605</v>
      </c>
      <c r="M87" s="183"/>
      <c r="N87" s="13">
        <f>SUM(N12+N15+N18+N21+N24+N27+N30+N33+N36+N39+N45+N48+N51+N54+N57+N60+N63+N66+N69+N72+N75+N78+N81+N84)</f>
        <v>153982</v>
      </c>
      <c r="O87" s="12" t="s">
        <v>56</v>
      </c>
    </row>
    <row r="88" spans="1:15" ht="14.25" customHeight="1">
      <c r="A88" s="168" t="s">
        <v>93</v>
      </c>
      <c r="B88" s="169"/>
      <c r="C88" s="170"/>
      <c r="D88" s="14" t="s">
        <v>97</v>
      </c>
      <c r="E88" s="13">
        <f>SUM(E13+E16+E19+E22+E25+E28+E31+E34+E37+E40+E46+E49+E52+E55+E58+E61+E64+E67+E70+E73+E76+E79+E82+E85+E43)</f>
        <v>34348233.6</v>
      </c>
      <c r="F88" s="13">
        <f aca="true" t="shared" si="1" ref="F88:K88">SUM(F13+F16+F19+F22+F25+F28+F31+F34+F37+F40+F46+F49+F52+F55+F58+F61+F64+F67+F70+F73+F76+F79+F82+F85+F43)</f>
        <v>21060491</v>
      </c>
      <c r="G88" s="13">
        <f t="shared" si="1"/>
        <v>9517119</v>
      </c>
      <c r="H88" s="13">
        <f t="shared" si="1"/>
        <v>1886363</v>
      </c>
      <c r="I88" s="13">
        <f t="shared" si="1"/>
        <v>0</v>
      </c>
      <c r="J88" s="13">
        <f t="shared" si="1"/>
        <v>0</v>
      </c>
      <c r="K88" s="13">
        <f t="shared" si="1"/>
        <v>0</v>
      </c>
      <c r="L88" s="182">
        <v>8498500</v>
      </c>
      <c r="M88" s="183"/>
      <c r="N88" s="13">
        <f>SUM(N13+N16+N19+N22+N25+N28+N31+N34+N37+N40+N46+N49+N52+N55+N58+N61+N64+N67+N70+N73+N76+N79+N82+N85+N43)</f>
        <v>1158509</v>
      </c>
      <c r="O88" s="12" t="s">
        <v>56</v>
      </c>
    </row>
    <row r="89" spans="1:15" ht="12.75" customHeight="1">
      <c r="A89" s="77"/>
      <c r="B89" s="77"/>
      <c r="C89" s="77"/>
      <c r="D89" s="77"/>
      <c r="E89" s="63"/>
      <c r="F89" s="77"/>
      <c r="G89" s="62"/>
      <c r="H89" s="62"/>
      <c r="I89" s="62"/>
      <c r="J89" s="77"/>
      <c r="K89" s="77"/>
      <c r="L89" s="184"/>
      <c r="M89" s="184"/>
      <c r="N89" s="77"/>
      <c r="O89" s="77"/>
    </row>
    <row r="90" spans="1:15" ht="12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1:15" ht="12.75" customHeight="1">
      <c r="A91" s="179" t="s">
        <v>96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</row>
    <row r="92" spans="1:15" ht="12.75" customHeight="1">
      <c r="A92" s="178" t="s">
        <v>95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</row>
    <row r="93" spans="1:15" ht="12.75" customHeight="1">
      <c r="A93" s="178" t="s">
        <v>55</v>
      </c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</row>
    <row r="94" spans="1:15" ht="7.5" customHeight="1">
      <c r="A94" s="178" t="s">
        <v>54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</row>
    <row r="95" spans="1:15" ht="21" customHeight="1">
      <c r="A95" s="178" t="s">
        <v>94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</row>
    <row r="96" spans="1:15" ht="12.75">
      <c r="A96" s="178" t="s">
        <v>53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1:15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</sheetData>
  <sheetProtection/>
  <mergeCells count="99">
    <mergeCell ref="L68:M68"/>
    <mergeCell ref="L69:M69"/>
    <mergeCell ref="L70:M70"/>
    <mergeCell ref="L27:M27"/>
    <mergeCell ref="L26:M26"/>
    <mergeCell ref="L65:M65"/>
    <mergeCell ref="L66:M66"/>
    <mergeCell ref="L67:M67"/>
    <mergeCell ref="L29:M29"/>
    <mergeCell ref="L50:M50"/>
    <mergeCell ref="L20:M20"/>
    <mergeCell ref="L21:M21"/>
    <mergeCell ref="L22:M22"/>
    <mergeCell ref="L53:M53"/>
    <mergeCell ref="L38:M38"/>
    <mergeCell ref="L41:M41"/>
    <mergeCell ref="L49:M49"/>
    <mergeCell ref="L47:M47"/>
    <mergeCell ref="L48:M48"/>
    <mergeCell ref="L46:M46"/>
    <mergeCell ref="L17:M17"/>
    <mergeCell ref="L18:M18"/>
    <mergeCell ref="L19:M19"/>
    <mergeCell ref="L14:M14"/>
    <mergeCell ref="L15:M15"/>
    <mergeCell ref="L16:M16"/>
    <mergeCell ref="A94:O94"/>
    <mergeCell ref="A95:O95"/>
    <mergeCell ref="L85:M85"/>
    <mergeCell ref="L86:M86"/>
    <mergeCell ref="L87:M87"/>
    <mergeCell ref="L88:M88"/>
    <mergeCell ref="L89:M89"/>
    <mergeCell ref="A96:O96"/>
    <mergeCell ref="A90:O90"/>
    <mergeCell ref="A91:O91"/>
    <mergeCell ref="A92:O92"/>
    <mergeCell ref="A93:O93"/>
    <mergeCell ref="L79:M79"/>
    <mergeCell ref="L80:M80"/>
    <mergeCell ref="L81:M81"/>
    <mergeCell ref="L82:M82"/>
    <mergeCell ref="L83:M83"/>
    <mergeCell ref="L84:M84"/>
    <mergeCell ref="L71:M71"/>
    <mergeCell ref="L72:M72"/>
    <mergeCell ref="L73:M73"/>
    <mergeCell ref="L77:M77"/>
    <mergeCell ref="L78:M78"/>
    <mergeCell ref="L74:M74"/>
    <mergeCell ref="L75:M75"/>
    <mergeCell ref="L76:M76"/>
    <mergeCell ref="L61:M61"/>
    <mergeCell ref="L62:M62"/>
    <mergeCell ref="L63:M63"/>
    <mergeCell ref="L64:M64"/>
    <mergeCell ref="L56:M56"/>
    <mergeCell ref="L57:M57"/>
    <mergeCell ref="L58:M58"/>
    <mergeCell ref="L59:M59"/>
    <mergeCell ref="L60:M60"/>
    <mergeCell ref="L44:M44"/>
    <mergeCell ref="L45:M45"/>
    <mergeCell ref="L37:M37"/>
    <mergeCell ref="L32:M32"/>
    <mergeCell ref="L33:M33"/>
    <mergeCell ref="L34:M34"/>
    <mergeCell ref="L35:M35"/>
    <mergeCell ref="L36:M36"/>
    <mergeCell ref="L28:M28"/>
    <mergeCell ref="L23:M23"/>
    <mergeCell ref="L24:M24"/>
    <mergeCell ref="L25:M25"/>
    <mergeCell ref="N6:N9"/>
    <mergeCell ref="K7:K9"/>
    <mergeCell ref="L10:M10"/>
    <mergeCell ref="L11:M11"/>
    <mergeCell ref="L12:M12"/>
    <mergeCell ref="L13:M13"/>
    <mergeCell ref="J1:O1"/>
    <mergeCell ref="M3:O3"/>
    <mergeCell ref="A87:C87"/>
    <mergeCell ref="A88:C88"/>
    <mergeCell ref="A86:D86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view="pageLayout" workbookViewId="0" topLeftCell="A1">
      <selection activeCell="O10" sqref="O10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95" t="s">
        <v>238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8">
      <c r="A2" s="61"/>
      <c r="B2" s="61"/>
      <c r="C2" s="61"/>
      <c r="D2" s="61"/>
      <c r="E2" s="61"/>
      <c r="F2" s="61"/>
      <c r="G2" s="61"/>
      <c r="H2" s="61"/>
      <c r="I2" s="61"/>
      <c r="J2" s="61"/>
      <c r="K2" s="196" t="s">
        <v>0</v>
      </c>
      <c r="L2" s="196"/>
    </row>
    <row r="3" spans="1:12" ht="10.5" customHeight="1">
      <c r="A3" s="194" t="s">
        <v>91</v>
      </c>
      <c r="B3" s="194" t="s">
        <v>1</v>
      </c>
      <c r="C3" s="194" t="s">
        <v>90</v>
      </c>
      <c r="D3" s="188" t="s">
        <v>179</v>
      </c>
      <c r="E3" s="188" t="s">
        <v>89</v>
      </c>
      <c r="F3" s="188"/>
      <c r="G3" s="188"/>
      <c r="H3" s="188"/>
      <c r="I3" s="188"/>
      <c r="J3" s="188"/>
      <c r="K3" s="188"/>
      <c r="L3" s="188" t="s">
        <v>88</v>
      </c>
    </row>
    <row r="4" spans="1:12" s="44" customFormat="1" ht="19.5" customHeight="1">
      <c r="A4" s="194"/>
      <c r="B4" s="194"/>
      <c r="C4" s="194"/>
      <c r="D4" s="188"/>
      <c r="E4" s="188" t="s">
        <v>237</v>
      </c>
      <c r="F4" s="188" t="s">
        <v>87</v>
      </c>
      <c r="G4" s="188"/>
      <c r="H4" s="188"/>
      <c r="I4" s="188"/>
      <c r="J4" s="188"/>
      <c r="K4" s="188"/>
      <c r="L4" s="188"/>
    </row>
    <row r="5" spans="1:12" s="44" customFormat="1" ht="19.5" customHeight="1">
      <c r="A5" s="194"/>
      <c r="B5" s="194"/>
      <c r="C5" s="194"/>
      <c r="D5" s="188"/>
      <c r="E5" s="188"/>
      <c r="F5" s="189" t="s">
        <v>86</v>
      </c>
      <c r="G5" s="160" t="s">
        <v>178</v>
      </c>
      <c r="H5" s="192" t="s">
        <v>85</v>
      </c>
      <c r="I5" s="60" t="s">
        <v>21</v>
      </c>
      <c r="J5" s="189" t="s">
        <v>177</v>
      </c>
      <c r="K5" s="192" t="s">
        <v>84</v>
      </c>
      <c r="L5" s="188"/>
    </row>
    <row r="6" spans="1:12" s="44" customFormat="1" ht="19.5" customHeight="1">
      <c r="A6" s="194"/>
      <c r="B6" s="194"/>
      <c r="C6" s="194"/>
      <c r="D6" s="188"/>
      <c r="E6" s="188"/>
      <c r="F6" s="190"/>
      <c r="G6" s="161"/>
      <c r="H6" s="190"/>
      <c r="I6" s="193" t="s">
        <v>83</v>
      </c>
      <c r="J6" s="190"/>
      <c r="K6" s="190"/>
      <c r="L6" s="188"/>
    </row>
    <row r="7" spans="1:12" s="44" customFormat="1" ht="29.25" customHeight="1">
      <c r="A7" s="194"/>
      <c r="B7" s="194"/>
      <c r="C7" s="194"/>
      <c r="D7" s="188"/>
      <c r="E7" s="188"/>
      <c r="F7" s="190"/>
      <c r="G7" s="161"/>
      <c r="H7" s="190"/>
      <c r="I7" s="193"/>
      <c r="J7" s="190"/>
      <c r="K7" s="190"/>
      <c r="L7" s="188"/>
    </row>
    <row r="8" spans="1:12" s="44" customFormat="1" ht="29.25" customHeight="1">
      <c r="A8" s="194"/>
      <c r="B8" s="194"/>
      <c r="C8" s="194"/>
      <c r="D8" s="188"/>
      <c r="E8" s="188"/>
      <c r="F8" s="191"/>
      <c r="G8" s="162"/>
      <c r="H8" s="191"/>
      <c r="I8" s="193"/>
      <c r="J8" s="191"/>
      <c r="K8" s="191"/>
      <c r="L8" s="188"/>
    </row>
    <row r="9" spans="1:12" s="44" customFormat="1" ht="15.7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</row>
    <row r="10" spans="1:12" ht="53.25" customHeight="1">
      <c r="A10" s="9" t="s">
        <v>82</v>
      </c>
      <c r="B10" s="9">
        <v>600</v>
      </c>
      <c r="C10" s="9">
        <v>60014</v>
      </c>
      <c r="D10" s="51" t="s">
        <v>236</v>
      </c>
      <c r="E10" s="52">
        <v>100000</v>
      </c>
      <c r="F10" s="52">
        <v>100000</v>
      </c>
      <c r="G10" s="52">
        <v>0</v>
      </c>
      <c r="H10" s="52">
        <v>0</v>
      </c>
      <c r="I10" s="52">
        <v>0</v>
      </c>
      <c r="J10" s="51" t="s">
        <v>173</v>
      </c>
      <c r="K10" s="50">
        <v>0</v>
      </c>
      <c r="L10" s="49" t="s">
        <v>176</v>
      </c>
    </row>
    <row r="11" spans="1:12" ht="51" customHeight="1">
      <c r="A11" s="9" t="s">
        <v>81</v>
      </c>
      <c r="B11" s="9">
        <v>600</v>
      </c>
      <c r="C11" s="9">
        <v>60014</v>
      </c>
      <c r="D11" s="51" t="s">
        <v>235</v>
      </c>
      <c r="E11" s="52">
        <v>250000</v>
      </c>
      <c r="F11" s="52">
        <v>250000</v>
      </c>
      <c r="G11" s="52">
        <v>0</v>
      </c>
      <c r="H11" s="52">
        <v>0</v>
      </c>
      <c r="I11" s="52">
        <v>0</v>
      </c>
      <c r="J11" s="51" t="s">
        <v>173</v>
      </c>
      <c r="K11" s="50">
        <v>0</v>
      </c>
      <c r="L11" s="49" t="s">
        <v>176</v>
      </c>
    </row>
    <row r="12" spans="1:12" ht="80.25" customHeight="1">
      <c r="A12" s="9" t="s">
        <v>80</v>
      </c>
      <c r="B12" s="9">
        <v>600</v>
      </c>
      <c r="C12" s="9">
        <v>60014</v>
      </c>
      <c r="D12" s="53" t="s">
        <v>234</v>
      </c>
      <c r="E12" s="52">
        <v>416848</v>
      </c>
      <c r="F12" s="52">
        <v>159540</v>
      </c>
      <c r="G12" s="52">
        <v>257308</v>
      </c>
      <c r="H12" s="52">
        <v>0</v>
      </c>
      <c r="I12" s="52">
        <v>0</v>
      </c>
      <c r="J12" s="51" t="s">
        <v>218</v>
      </c>
      <c r="K12" s="50">
        <v>0</v>
      </c>
      <c r="L12" s="49" t="s">
        <v>176</v>
      </c>
    </row>
    <row r="13" spans="1:12" ht="105" customHeight="1">
      <c r="A13" s="9" t="s">
        <v>79</v>
      </c>
      <c r="B13" s="9">
        <v>600</v>
      </c>
      <c r="C13" s="9">
        <v>60014</v>
      </c>
      <c r="D13" s="53" t="s">
        <v>233</v>
      </c>
      <c r="E13" s="52">
        <v>287825</v>
      </c>
      <c r="F13" s="52">
        <v>0</v>
      </c>
      <c r="G13" s="52">
        <v>287825</v>
      </c>
      <c r="H13" s="52">
        <v>0</v>
      </c>
      <c r="I13" s="52">
        <v>0</v>
      </c>
      <c r="J13" s="51" t="s">
        <v>218</v>
      </c>
      <c r="K13" s="50">
        <v>0</v>
      </c>
      <c r="L13" s="49" t="s">
        <v>176</v>
      </c>
    </row>
    <row r="14" spans="1:12" ht="87" customHeight="1">
      <c r="A14" s="9" t="s">
        <v>78</v>
      </c>
      <c r="B14" s="9">
        <v>600</v>
      </c>
      <c r="C14" s="9">
        <v>60014</v>
      </c>
      <c r="D14" s="51" t="s">
        <v>232</v>
      </c>
      <c r="E14" s="52">
        <v>549793</v>
      </c>
      <c r="F14" s="52">
        <v>549793</v>
      </c>
      <c r="G14" s="52">
        <v>0</v>
      </c>
      <c r="H14" s="52">
        <v>0</v>
      </c>
      <c r="I14" s="52">
        <v>0</v>
      </c>
      <c r="J14" s="51" t="s">
        <v>218</v>
      </c>
      <c r="K14" s="50">
        <v>0</v>
      </c>
      <c r="L14" s="49" t="s">
        <v>176</v>
      </c>
    </row>
    <row r="15" spans="1:12" ht="96" customHeight="1">
      <c r="A15" s="9" t="s">
        <v>77</v>
      </c>
      <c r="B15" s="9">
        <v>600</v>
      </c>
      <c r="C15" s="9">
        <v>60014</v>
      </c>
      <c r="D15" s="51" t="s">
        <v>231</v>
      </c>
      <c r="E15" s="52">
        <v>234907</v>
      </c>
      <c r="F15" s="52">
        <v>234907</v>
      </c>
      <c r="G15" s="52">
        <v>0</v>
      </c>
      <c r="H15" s="52">
        <v>0</v>
      </c>
      <c r="I15" s="52">
        <v>0</v>
      </c>
      <c r="J15" s="51" t="s">
        <v>173</v>
      </c>
      <c r="K15" s="50">
        <v>0</v>
      </c>
      <c r="L15" s="49" t="s">
        <v>176</v>
      </c>
    </row>
    <row r="16" spans="1:12" ht="96" customHeight="1">
      <c r="A16" s="9" t="s">
        <v>76</v>
      </c>
      <c r="B16" s="9">
        <v>600</v>
      </c>
      <c r="C16" s="9">
        <v>60014</v>
      </c>
      <c r="D16" s="51" t="s">
        <v>230</v>
      </c>
      <c r="E16" s="52">
        <v>53384</v>
      </c>
      <c r="F16" s="52">
        <v>53384</v>
      </c>
      <c r="G16" s="52">
        <v>0</v>
      </c>
      <c r="H16" s="52">
        <v>0</v>
      </c>
      <c r="I16" s="52">
        <v>0</v>
      </c>
      <c r="J16" s="51" t="s">
        <v>173</v>
      </c>
      <c r="K16" s="50">
        <v>0</v>
      </c>
      <c r="L16" s="49" t="s">
        <v>176</v>
      </c>
    </row>
    <row r="17" spans="1:12" ht="63" customHeight="1">
      <c r="A17" s="9" t="s">
        <v>75</v>
      </c>
      <c r="B17" s="9">
        <v>600</v>
      </c>
      <c r="C17" s="9">
        <v>60014</v>
      </c>
      <c r="D17" s="51" t="s">
        <v>261</v>
      </c>
      <c r="E17" s="52">
        <v>70000</v>
      </c>
      <c r="F17" s="52">
        <v>70000</v>
      </c>
      <c r="G17" s="52">
        <v>0</v>
      </c>
      <c r="H17" s="52">
        <v>0</v>
      </c>
      <c r="I17" s="52">
        <v>0</v>
      </c>
      <c r="J17" s="51" t="s">
        <v>173</v>
      </c>
      <c r="K17" s="50">
        <v>0</v>
      </c>
      <c r="L17" s="49" t="s">
        <v>176</v>
      </c>
    </row>
    <row r="18" spans="1:12" ht="73.5" customHeight="1">
      <c r="A18" s="9" t="s">
        <v>74</v>
      </c>
      <c r="B18" s="9">
        <v>600</v>
      </c>
      <c r="C18" s="9">
        <v>60014</v>
      </c>
      <c r="D18" s="120" t="s">
        <v>335</v>
      </c>
      <c r="E18" s="52">
        <v>12000</v>
      </c>
      <c r="F18" s="52">
        <v>12000</v>
      </c>
      <c r="G18" s="52">
        <v>0</v>
      </c>
      <c r="H18" s="52">
        <v>0</v>
      </c>
      <c r="I18" s="52">
        <v>0</v>
      </c>
      <c r="J18" s="51" t="s">
        <v>173</v>
      </c>
      <c r="K18" s="50">
        <v>0</v>
      </c>
      <c r="L18" s="49" t="s">
        <v>176</v>
      </c>
    </row>
    <row r="19" spans="1:12" ht="63" customHeight="1">
      <c r="A19" s="9" t="s">
        <v>73</v>
      </c>
      <c r="B19" s="9">
        <v>600</v>
      </c>
      <c r="C19" s="9">
        <v>60014</v>
      </c>
      <c r="D19" s="120" t="s">
        <v>336</v>
      </c>
      <c r="E19" s="52">
        <v>12000</v>
      </c>
      <c r="F19" s="52">
        <v>12000</v>
      </c>
      <c r="G19" s="52">
        <v>0</v>
      </c>
      <c r="H19" s="52">
        <v>0</v>
      </c>
      <c r="I19" s="52">
        <v>0</v>
      </c>
      <c r="J19" s="51" t="s">
        <v>173</v>
      </c>
      <c r="K19" s="50">
        <v>0</v>
      </c>
      <c r="L19" s="49" t="s">
        <v>176</v>
      </c>
    </row>
    <row r="20" spans="1:12" ht="63" customHeight="1">
      <c r="A20" s="9" t="s">
        <v>72</v>
      </c>
      <c r="B20" s="9">
        <v>600</v>
      </c>
      <c r="C20" s="9">
        <v>60014</v>
      </c>
      <c r="D20" s="120" t="s">
        <v>337</v>
      </c>
      <c r="E20" s="52">
        <v>12000</v>
      </c>
      <c r="F20" s="52">
        <v>12000</v>
      </c>
      <c r="G20" s="52">
        <v>0</v>
      </c>
      <c r="H20" s="52">
        <v>0</v>
      </c>
      <c r="I20" s="52">
        <v>0</v>
      </c>
      <c r="J20" s="51" t="s">
        <v>173</v>
      </c>
      <c r="K20" s="50">
        <v>0</v>
      </c>
      <c r="L20" s="49" t="s">
        <v>176</v>
      </c>
    </row>
    <row r="21" spans="1:12" ht="63" customHeight="1">
      <c r="A21" s="9" t="s">
        <v>71</v>
      </c>
      <c r="B21" s="9">
        <v>600</v>
      </c>
      <c r="C21" s="9">
        <v>60014</v>
      </c>
      <c r="D21" s="120" t="s">
        <v>338</v>
      </c>
      <c r="E21" s="52">
        <v>12000</v>
      </c>
      <c r="F21" s="52">
        <v>12000</v>
      </c>
      <c r="G21" s="52">
        <v>0</v>
      </c>
      <c r="H21" s="52">
        <v>0</v>
      </c>
      <c r="I21" s="52">
        <v>0</v>
      </c>
      <c r="J21" s="51" t="s">
        <v>173</v>
      </c>
      <c r="K21" s="50">
        <v>0</v>
      </c>
      <c r="L21" s="49" t="s">
        <v>176</v>
      </c>
    </row>
    <row r="22" spans="1:12" ht="63" customHeight="1">
      <c r="A22" s="9" t="s">
        <v>70</v>
      </c>
      <c r="B22" s="9">
        <v>600</v>
      </c>
      <c r="C22" s="9">
        <v>60014</v>
      </c>
      <c r="D22" s="120" t="s">
        <v>339</v>
      </c>
      <c r="E22" s="52">
        <v>12000</v>
      </c>
      <c r="F22" s="52">
        <v>12000</v>
      </c>
      <c r="G22" s="52">
        <v>0</v>
      </c>
      <c r="H22" s="52">
        <v>0</v>
      </c>
      <c r="I22" s="52">
        <v>0</v>
      </c>
      <c r="J22" s="51" t="s">
        <v>173</v>
      </c>
      <c r="K22" s="50">
        <v>0</v>
      </c>
      <c r="L22" s="49" t="s">
        <v>176</v>
      </c>
    </row>
    <row r="23" spans="1:12" ht="63" customHeight="1">
      <c r="A23" s="9" t="s">
        <v>69</v>
      </c>
      <c r="B23" s="9">
        <v>600</v>
      </c>
      <c r="C23" s="9">
        <v>60014</v>
      </c>
      <c r="D23" s="120" t="s">
        <v>340</v>
      </c>
      <c r="E23" s="52">
        <v>12000</v>
      </c>
      <c r="F23" s="52">
        <v>12000</v>
      </c>
      <c r="G23" s="52">
        <v>0</v>
      </c>
      <c r="H23" s="52">
        <v>0</v>
      </c>
      <c r="I23" s="52">
        <v>0</v>
      </c>
      <c r="J23" s="51" t="s">
        <v>173</v>
      </c>
      <c r="K23" s="50">
        <v>0</v>
      </c>
      <c r="L23" s="49" t="s">
        <v>176</v>
      </c>
    </row>
    <row r="24" spans="1:12" ht="63" customHeight="1">
      <c r="A24" s="9" t="s">
        <v>68</v>
      </c>
      <c r="B24" s="9">
        <v>600</v>
      </c>
      <c r="C24" s="9">
        <v>60014</v>
      </c>
      <c r="D24" s="120" t="s">
        <v>341</v>
      </c>
      <c r="E24" s="52">
        <v>12000</v>
      </c>
      <c r="F24" s="52">
        <v>12000</v>
      </c>
      <c r="G24" s="52">
        <v>0</v>
      </c>
      <c r="H24" s="52">
        <v>0</v>
      </c>
      <c r="I24" s="52">
        <v>0</v>
      </c>
      <c r="J24" s="51" t="s">
        <v>173</v>
      </c>
      <c r="K24" s="50">
        <v>0</v>
      </c>
      <c r="L24" s="49" t="s">
        <v>176</v>
      </c>
    </row>
    <row r="25" spans="1:12" ht="63" customHeight="1">
      <c r="A25" s="9" t="s">
        <v>67</v>
      </c>
      <c r="B25" s="9">
        <v>600</v>
      </c>
      <c r="C25" s="9">
        <v>60014</v>
      </c>
      <c r="D25" s="120" t="s">
        <v>342</v>
      </c>
      <c r="E25" s="52">
        <v>12000</v>
      </c>
      <c r="F25" s="52">
        <v>12000</v>
      </c>
      <c r="G25" s="52">
        <v>0</v>
      </c>
      <c r="H25" s="52">
        <v>0</v>
      </c>
      <c r="I25" s="52">
        <v>0</v>
      </c>
      <c r="J25" s="51" t="s">
        <v>173</v>
      </c>
      <c r="K25" s="50">
        <v>0</v>
      </c>
      <c r="L25" s="49" t="s">
        <v>176</v>
      </c>
    </row>
    <row r="26" spans="1:12" ht="69.75" customHeight="1">
      <c r="A26" s="9" t="s">
        <v>66</v>
      </c>
      <c r="B26" s="9">
        <v>600</v>
      </c>
      <c r="C26" s="9">
        <v>60014</v>
      </c>
      <c r="D26" s="120" t="s">
        <v>343</v>
      </c>
      <c r="E26" s="52">
        <v>12000</v>
      </c>
      <c r="F26" s="52">
        <v>12000</v>
      </c>
      <c r="G26" s="52">
        <v>0</v>
      </c>
      <c r="H26" s="52">
        <v>0</v>
      </c>
      <c r="I26" s="52">
        <v>0</v>
      </c>
      <c r="J26" s="51" t="s">
        <v>173</v>
      </c>
      <c r="K26" s="50">
        <v>0</v>
      </c>
      <c r="L26" s="49" t="s">
        <v>176</v>
      </c>
    </row>
    <row r="27" spans="1:12" ht="72.75" customHeight="1">
      <c r="A27" s="9" t="s">
        <v>65</v>
      </c>
      <c r="B27" s="9">
        <v>600</v>
      </c>
      <c r="C27" s="9">
        <v>60014</v>
      </c>
      <c r="D27" s="120" t="s">
        <v>344</v>
      </c>
      <c r="E27" s="52">
        <v>12000</v>
      </c>
      <c r="F27" s="52">
        <v>12000</v>
      </c>
      <c r="G27" s="52">
        <v>0</v>
      </c>
      <c r="H27" s="52">
        <v>0</v>
      </c>
      <c r="I27" s="52">
        <v>0</v>
      </c>
      <c r="J27" s="51" t="s">
        <v>173</v>
      </c>
      <c r="K27" s="50">
        <v>0</v>
      </c>
      <c r="L27" s="49" t="s">
        <v>176</v>
      </c>
    </row>
    <row r="28" spans="1:12" ht="66.75" customHeight="1">
      <c r="A28" s="9" t="s">
        <v>64</v>
      </c>
      <c r="B28" s="9">
        <v>600</v>
      </c>
      <c r="C28" s="9">
        <v>60014</v>
      </c>
      <c r="D28" s="126" t="s">
        <v>346</v>
      </c>
      <c r="E28" s="52">
        <v>12000</v>
      </c>
      <c r="F28" s="52">
        <v>12000</v>
      </c>
      <c r="G28" s="52">
        <v>0</v>
      </c>
      <c r="H28" s="52">
        <v>0</v>
      </c>
      <c r="I28" s="52">
        <v>0</v>
      </c>
      <c r="J28" s="51" t="s">
        <v>173</v>
      </c>
      <c r="K28" s="50">
        <v>0</v>
      </c>
      <c r="L28" s="49" t="s">
        <v>176</v>
      </c>
    </row>
    <row r="29" spans="1:12" ht="72.75" customHeight="1">
      <c r="A29" s="9" t="s">
        <v>63</v>
      </c>
      <c r="B29" s="9">
        <v>600</v>
      </c>
      <c r="C29" s="9">
        <v>60014</v>
      </c>
      <c r="D29" s="126" t="s">
        <v>347</v>
      </c>
      <c r="E29" s="52">
        <v>12000</v>
      </c>
      <c r="F29" s="52">
        <v>12000</v>
      </c>
      <c r="G29" s="52">
        <v>0</v>
      </c>
      <c r="H29" s="52">
        <v>0</v>
      </c>
      <c r="I29" s="52">
        <v>0</v>
      </c>
      <c r="J29" s="51" t="s">
        <v>173</v>
      </c>
      <c r="K29" s="50">
        <v>0</v>
      </c>
      <c r="L29" s="49" t="s">
        <v>176</v>
      </c>
    </row>
    <row r="30" spans="1:12" ht="53.25" customHeight="1">
      <c r="A30" s="9" t="s">
        <v>62</v>
      </c>
      <c r="B30" s="9">
        <v>710</v>
      </c>
      <c r="C30" s="9">
        <v>71012</v>
      </c>
      <c r="D30" s="51" t="s">
        <v>229</v>
      </c>
      <c r="E30" s="52">
        <v>50000</v>
      </c>
      <c r="F30" s="52">
        <v>50000</v>
      </c>
      <c r="G30" s="52">
        <v>0</v>
      </c>
      <c r="H30" s="52">
        <v>0</v>
      </c>
      <c r="I30" s="52">
        <v>0</v>
      </c>
      <c r="J30" s="51" t="s">
        <v>58</v>
      </c>
      <c r="K30" s="50">
        <v>0</v>
      </c>
      <c r="L30" s="49" t="s">
        <v>57</v>
      </c>
    </row>
    <row r="31" spans="1:12" ht="52.5" customHeight="1">
      <c r="A31" s="9" t="s">
        <v>61</v>
      </c>
      <c r="B31" s="9">
        <v>750</v>
      </c>
      <c r="C31" s="9">
        <v>75020</v>
      </c>
      <c r="D31" s="51" t="s">
        <v>228</v>
      </c>
      <c r="E31" s="52">
        <f>F31</f>
        <v>30000</v>
      </c>
      <c r="F31" s="52">
        <v>30000</v>
      </c>
      <c r="G31" s="52">
        <v>0</v>
      </c>
      <c r="H31" s="52">
        <v>0</v>
      </c>
      <c r="I31" s="52">
        <v>0</v>
      </c>
      <c r="J31" s="51" t="s">
        <v>58</v>
      </c>
      <c r="K31" s="50">
        <v>0</v>
      </c>
      <c r="L31" s="49" t="s">
        <v>57</v>
      </c>
    </row>
    <row r="32" spans="1:12" ht="84" customHeight="1">
      <c r="A32" s="9" t="s">
        <v>60</v>
      </c>
      <c r="B32" s="9">
        <v>801</v>
      </c>
      <c r="C32" s="9">
        <v>80115</v>
      </c>
      <c r="D32" s="51" t="s">
        <v>263</v>
      </c>
      <c r="E32" s="52">
        <v>67500</v>
      </c>
      <c r="F32" s="52">
        <v>67500</v>
      </c>
      <c r="G32" s="52">
        <v>0</v>
      </c>
      <c r="H32" s="52">
        <v>0</v>
      </c>
      <c r="I32" s="52">
        <v>0</v>
      </c>
      <c r="J32" s="51" t="s">
        <v>58</v>
      </c>
      <c r="K32" s="50">
        <v>0</v>
      </c>
      <c r="L32" s="49" t="s">
        <v>262</v>
      </c>
    </row>
    <row r="33" spans="1:12" ht="69" customHeight="1">
      <c r="A33" s="9" t="s">
        <v>59</v>
      </c>
      <c r="B33" s="9">
        <v>801</v>
      </c>
      <c r="C33" s="9">
        <v>80195</v>
      </c>
      <c r="D33" s="51" t="s">
        <v>227</v>
      </c>
      <c r="E33" s="52">
        <v>459136</v>
      </c>
      <c r="F33" s="52">
        <v>459136</v>
      </c>
      <c r="G33" s="52">
        <v>0</v>
      </c>
      <c r="H33" s="52">
        <v>0</v>
      </c>
      <c r="I33" s="52">
        <v>0</v>
      </c>
      <c r="J33" s="51" t="s">
        <v>58</v>
      </c>
      <c r="K33" s="50">
        <v>0</v>
      </c>
      <c r="L33" s="49" t="s">
        <v>226</v>
      </c>
    </row>
    <row r="34" spans="1:12" ht="39">
      <c r="A34" s="9" t="s">
        <v>92</v>
      </c>
      <c r="B34" s="9">
        <v>801</v>
      </c>
      <c r="C34" s="9">
        <v>80120</v>
      </c>
      <c r="D34" s="51" t="s">
        <v>225</v>
      </c>
      <c r="E34" s="52">
        <f>F34</f>
        <v>437205</v>
      </c>
      <c r="F34" s="52">
        <v>437205</v>
      </c>
      <c r="G34" s="52">
        <v>0</v>
      </c>
      <c r="H34" s="52">
        <v>0</v>
      </c>
      <c r="I34" s="52">
        <v>0</v>
      </c>
      <c r="J34" s="51" t="s">
        <v>58</v>
      </c>
      <c r="K34" s="50">
        <v>0</v>
      </c>
      <c r="L34" s="49" t="s">
        <v>57</v>
      </c>
    </row>
    <row r="35" spans="1:12" ht="40.5" customHeight="1">
      <c r="A35" s="9" t="s">
        <v>328</v>
      </c>
      <c r="B35" s="9">
        <v>801</v>
      </c>
      <c r="C35" s="9">
        <v>80120</v>
      </c>
      <c r="D35" s="51" t="s">
        <v>224</v>
      </c>
      <c r="E35" s="52">
        <f>F35</f>
        <v>93898</v>
      </c>
      <c r="F35" s="52">
        <v>93898</v>
      </c>
      <c r="G35" s="52">
        <v>0</v>
      </c>
      <c r="H35" s="52">
        <v>0</v>
      </c>
      <c r="I35" s="52">
        <v>0</v>
      </c>
      <c r="J35" s="51" t="s">
        <v>58</v>
      </c>
      <c r="K35" s="50">
        <v>0</v>
      </c>
      <c r="L35" s="49" t="s">
        <v>57</v>
      </c>
    </row>
    <row r="36" spans="1:12" ht="39.75" customHeight="1">
      <c r="A36" s="9" t="s">
        <v>329</v>
      </c>
      <c r="B36" s="9">
        <v>852</v>
      </c>
      <c r="C36" s="9">
        <v>85202</v>
      </c>
      <c r="D36" s="51" t="s">
        <v>223</v>
      </c>
      <c r="E36" s="52">
        <v>70000</v>
      </c>
      <c r="F36" s="52">
        <v>70000</v>
      </c>
      <c r="G36" s="52">
        <v>0</v>
      </c>
      <c r="H36" s="52">
        <v>0</v>
      </c>
      <c r="I36" s="52">
        <v>0</v>
      </c>
      <c r="J36" s="51" t="s">
        <v>174</v>
      </c>
      <c r="K36" s="52">
        <v>0</v>
      </c>
      <c r="L36" s="49" t="s">
        <v>175</v>
      </c>
    </row>
    <row r="37" spans="1:12" ht="39.75" customHeight="1">
      <c r="A37" s="9" t="s">
        <v>330</v>
      </c>
      <c r="B37" s="9">
        <v>852</v>
      </c>
      <c r="C37" s="9">
        <v>85202</v>
      </c>
      <c r="D37" s="51" t="s">
        <v>223</v>
      </c>
      <c r="E37" s="52">
        <v>40000</v>
      </c>
      <c r="F37" s="52">
        <v>40000</v>
      </c>
      <c r="G37" s="52">
        <v>0</v>
      </c>
      <c r="H37" s="52">
        <v>0</v>
      </c>
      <c r="I37" s="52">
        <v>0</v>
      </c>
      <c r="J37" s="51" t="s">
        <v>174</v>
      </c>
      <c r="K37" s="52">
        <v>0</v>
      </c>
      <c r="L37" s="49" t="s">
        <v>345</v>
      </c>
    </row>
    <row r="38" spans="1:12" ht="55.5" customHeight="1">
      <c r="A38" s="9" t="s">
        <v>331</v>
      </c>
      <c r="B38" s="9">
        <v>852</v>
      </c>
      <c r="C38" s="9">
        <v>85202</v>
      </c>
      <c r="D38" s="51" t="s">
        <v>223</v>
      </c>
      <c r="E38" s="52">
        <v>50000</v>
      </c>
      <c r="F38" s="52">
        <v>50000</v>
      </c>
      <c r="G38" s="52">
        <v>0</v>
      </c>
      <c r="H38" s="52">
        <v>0</v>
      </c>
      <c r="I38" s="52">
        <v>0</v>
      </c>
      <c r="J38" s="51" t="s">
        <v>174</v>
      </c>
      <c r="K38" s="52">
        <v>0</v>
      </c>
      <c r="L38" s="49" t="s">
        <v>291</v>
      </c>
    </row>
    <row r="39" spans="1:12" ht="39">
      <c r="A39" s="9" t="s">
        <v>332</v>
      </c>
      <c r="B39" s="9">
        <v>853</v>
      </c>
      <c r="C39" s="9">
        <v>85311</v>
      </c>
      <c r="D39" s="51" t="s">
        <v>260</v>
      </c>
      <c r="E39" s="52">
        <v>76700</v>
      </c>
      <c r="F39" s="52">
        <v>76700</v>
      </c>
      <c r="G39" s="52">
        <v>0</v>
      </c>
      <c r="H39" s="52">
        <v>0</v>
      </c>
      <c r="I39" s="52">
        <v>0</v>
      </c>
      <c r="J39" s="51" t="s">
        <v>173</v>
      </c>
      <c r="K39" s="50">
        <v>0</v>
      </c>
      <c r="L39" s="49" t="s">
        <v>175</v>
      </c>
    </row>
    <row r="40" spans="1:12" ht="39">
      <c r="A40" s="9" t="s">
        <v>333</v>
      </c>
      <c r="B40" s="9">
        <v>853</v>
      </c>
      <c r="C40" s="9">
        <v>85333</v>
      </c>
      <c r="D40" s="51" t="s">
        <v>222</v>
      </c>
      <c r="E40" s="52">
        <v>80000</v>
      </c>
      <c r="F40" s="52">
        <v>80000</v>
      </c>
      <c r="G40" s="52">
        <v>0</v>
      </c>
      <c r="H40" s="52">
        <v>0</v>
      </c>
      <c r="I40" s="52">
        <v>0</v>
      </c>
      <c r="J40" s="51" t="s">
        <v>173</v>
      </c>
      <c r="K40" s="50">
        <v>0</v>
      </c>
      <c r="L40" s="49" t="s">
        <v>221</v>
      </c>
    </row>
    <row r="41" spans="1:12" ht="39" customHeight="1">
      <c r="A41" s="9" t="s">
        <v>334</v>
      </c>
      <c r="B41" s="9">
        <v>854</v>
      </c>
      <c r="C41" s="9">
        <v>85403</v>
      </c>
      <c r="D41" s="51" t="s">
        <v>223</v>
      </c>
      <c r="E41" s="52">
        <v>80000</v>
      </c>
      <c r="F41" s="52">
        <v>80000</v>
      </c>
      <c r="G41" s="52">
        <v>0</v>
      </c>
      <c r="H41" s="52">
        <v>0</v>
      </c>
      <c r="I41" s="52">
        <v>0</v>
      </c>
      <c r="J41" s="51" t="s">
        <v>174</v>
      </c>
      <c r="K41" s="52">
        <v>0</v>
      </c>
      <c r="L41" s="49" t="s">
        <v>244</v>
      </c>
    </row>
    <row r="42" spans="1:12" ht="78" customHeight="1">
      <c r="A42" s="9" t="s">
        <v>348</v>
      </c>
      <c r="B42" s="9">
        <v>900</v>
      </c>
      <c r="C42" s="9">
        <v>90019</v>
      </c>
      <c r="D42" s="51" t="s">
        <v>220</v>
      </c>
      <c r="E42" s="52">
        <v>100000</v>
      </c>
      <c r="F42" s="52">
        <v>100000</v>
      </c>
      <c r="G42" s="52">
        <v>0</v>
      </c>
      <c r="H42" s="52">
        <v>0</v>
      </c>
      <c r="I42" s="52">
        <v>0</v>
      </c>
      <c r="J42" s="51" t="s">
        <v>173</v>
      </c>
      <c r="K42" s="50">
        <v>0</v>
      </c>
      <c r="L42" s="49" t="s">
        <v>57</v>
      </c>
    </row>
    <row r="43" spans="1:12" ht="42" customHeight="1">
      <c r="A43" s="9" t="s">
        <v>349</v>
      </c>
      <c r="B43" s="9">
        <v>921</v>
      </c>
      <c r="C43" s="9">
        <v>92195</v>
      </c>
      <c r="D43" s="51" t="s">
        <v>219</v>
      </c>
      <c r="E43" s="52">
        <v>61500</v>
      </c>
      <c r="F43" s="52">
        <v>61500</v>
      </c>
      <c r="G43" s="52">
        <v>0</v>
      </c>
      <c r="H43" s="52">
        <v>0</v>
      </c>
      <c r="I43" s="52">
        <v>0</v>
      </c>
      <c r="J43" s="51" t="s">
        <v>218</v>
      </c>
      <c r="K43" s="50">
        <v>0</v>
      </c>
      <c r="L43" s="49" t="s">
        <v>57</v>
      </c>
    </row>
    <row r="44" spans="1:12" ht="37.5" customHeight="1">
      <c r="A44" s="185" t="s">
        <v>172</v>
      </c>
      <c r="B44" s="186"/>
      <c r="C44" s="186"/>
      <c r="D44" s="187"/>
      <c r="E44" s="48">
        <f>SUM(E10:E43)</f>
        <v>3802696</v>
      </c>
      <c r="F44" s="48">
        <f>SUM(F10:F43)</f>
        <v>3257563</v>
      </c>
      <c r="G44" s="48">
        <f>SUM(G10:G43)</f>
        <v>545133</v>
      </c>
      <c r="H44" s="48">
        <f>SUM(H10:H43)</f>
        <v>0</v>
      </c>
      <c r="I44" s="48">
        <f>SUM(I10:I43)</f>
        <v>0</v>
      </c>
      <c r="J44" s="57">
        <v>0</v>
      </c>
      <c r="K44" s="48">
        <f>SUM(K10:K43)</f>
        <v>0</v>
      </c>
      <c r="L44" s="47" t="s">
        <v>56</v>
      </c>
    </row>
    <row r="45" spans="1:12" ht="16.5" customHeight="1">
      <c r="A45" s="44"/>
      <c r="B45" s="44"/>
      <c r="C45" s="44"/>
      <c r="D45" s="44"/>
      <c r="E45" s="46"/>
      <c r="F45" s="44"/>
      <c r="G45" s="44"/>
      <c r="H45" s="44"/>
      <c r="I45" s="44"/>
      <c r="J45" s="44"/>
      <c r="K45" s="44"/>
      <c r="L45" s="44"/>
    </row>
    <row r="46" spans="1:12" ht="12.75">
      <c r="A46" s="44" t="s">
        <v>171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 t="s">
        <v>54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 t="s">
        <v>170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 t="s">
        <v>53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5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9" ht="12.75">
      <c r="A57" s="44"/>
      <c r="B57" s="44"/>
      <c r="C57" s="44"/>
      <c r="D57" s="44"/>
      <c r="E57" s="44"/>
      <c r="F57" s="44"/>
      <c r="G57" s="44"/>
      <c r="H57" s="44"/>
      <c r="I57" s="44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4:D44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LV.18.2022
z dnia 28 lutego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8" sqref="E8"/>
    </sheetView>
  </sheetViews>
  <sheetFormatPr defaultColWidth="9.33203125" defaultRowHeight="12.75"/>
  <cols>
    <col min="1" max="1" width="9.33203125" style="10" customWidth="1"/>
    <col min="2" max="2" width="69.33203125" style="10" customWidth="1"/>
    <col min="3" max="3" width="18" style="10" customWidth="1"/>
    <col min="4" max="4" width="19.5" style="10" customWidth="1"/>
    <col min="5" max="16384" width="9.33203125" style="10" customWidth="1"/>
  </cols>
  <sheetData>
    <row r="1" spans="1:4" ht="12.75">
      <c r="A1" s="55"/>
      <c r="B1" s="55"/>
      <c r="C1" s="55"/>
      <c r="D1" s="55"/>
    </row>
    <row r="2" spans="1:4" ht="18">
      <c r="A2" s="198" t="s">
        <v>213</v>
      </c>
      <c r="B2" s="198"/>
      <c r="C2" s="198"/>
      <c r="D2" s="198"/>
    </row>
    <row r="3" spans="1:4" ht="12.75">
      <c r="A3" s="43"/>
      <c r="B3" s="56"/>
      <c r="C3" s="56"/>
      <c r="D3" s="56"/>
    </row>
    <row r="4" spans="1:8" ht="12.75">
      <c r="A4" s="56"/>
      <c r="B4" s="56"/>
      <c r="C4" s="56"/>
      <c r="D4" s="42" t="s">
        <v>0</v>
      </c>
      <c r="H4" s="41"/>
    </row>
    <row r="5" spans="1:4" ht="12.75">
      <c r="A5" s="199" t="s">
        <v>91</v>
      </c>
      <c r="B5" s="199" t="s">
        <v>166</v>
      </c>
      <c r="C5" s="200" t="s">
        <v>165</v>
      </c>
      <c r="D5" s="201" t="s">
        <v>212</v>
      </c>
    </row>
    <row r="6" spans="1:4" ht="12.75">
      <c r="A6" s="199"/>
      <c r="B6" s="199"/>
      <c r="C6" s="199"/>
      <c r="D6" s="201"/>
    </row>
    <row r="7" spans="1:4" ht="12.75">
      <c r="A7" s="199"/>
      <c r="B7" s="199"/>
      <c r="C7" s="199"/>
      <c r="D7" s="201"/>
    </row>
    <row r="8" spans="1:4" ht="12.75">
      <c r="A8" s="35">
        <v>1</v>
      </c>
      <c r="B8" s="35">
        <v>2</v>
      </c>
      <c r="C8" s="35">
        <v>3</v>
      </c>
      <c r="D8" s="35">
        <v>4</v>
      </c>
    </row>
    <row r="9" spans="1:4" ht="12.75">
      <c r="A9" s="202" t="s">
        <v>164</v>
      </c>
      <c r="B9" s="202"/>
      <c r="C9" s="26"/>
      <c r="D9" s="119">
        <f>SUM(D10:D28)</f>
        <v>14519020</v>
      </c>
    </row>
    <row r="10" spans="1:4" ht="12.75">
      <c r="A10" s="36" t="s">
        <v>82</v>
      </c>
      <c r="B10" s="40" t="s">
        <v>211</v>
      </c>
      <c r="C10" s="35" t="s">
        <v>163</v>
      </c>
      <c r="D10" s="25">
        <v>0</v>
      </c>
    </row>
    <row r="11" spans="1:4" ht="22.5">
      <c r="A11" s="38" t="s">
        <v>140</v>
      </c>
      <c r="B11" s="27" t="s">
        <v>157</v>
      </c>
      <c r="C11" s="39" t="s">
        <v>163</v>
      </c>
      <c r="D11" s="25">
        <v>0</v>
      </c>
    </row>
    <row r="12" spans="1:4" ht="12.75">
      <c r="A12" s="36" t="s">
        <v>81</v>
      </c>
      <c r="B12" s="27" t="s">
        <v>210</v>
      </c>
      <c r="C12" s="35" t="s">
        <v>163</v>
      </c>
      <c r="D12" s="25">
        <v>0</v>
      </c>
    </row>
    <row r="13" spans="1:4" ht="22.5">
      <c r="A13" s="36" t="s">
        <v>80</v>
      </c>
      <c r="B13" s="27" t="s">
        <v>162</v>
      </c>
      <c r="C13" s="35" t="s">
        <v>161</v>
      </c>
      <c r="D13" s="25">
        <v>0</v>
      </c>
    </row>
    <row r="14" spans="1:4" ht="22.5">
      <c r="A14" s="36" t="s">
        <v>79</v>
      </c>
      <c r="B14" s="27" t="s">
        <v>160</v>
      </c>
      <c r="C14" s="35" t="s">
        <v>159</v>
      </c>
      <c r="D14" s="25">
        <v>0</v>
      </c>
    </row>
    <row r="15" spans="1:4" ht="12.75">
      <c r="A15" s="36" t="s">
        <v>78</v>
      </c>
      <c r="B15" s="27" t="s">
        <v>158</v>
      </c>
      <c r="C15" s="35" t="s">
        <v>156</v>
      </c>
      <c r="D15" s="25">
        <v>0</v>
      </c>
    </row>
    <row r="16" spans="1:4" ht="22.5">
      <c r="A16" s="36" t="s">
        <v>131</v>
      </c>
      <c r="B16" s="27" t="s">
        <v>157</v>
      </c>
      <c r="C16" s="35" t="s">
        <v>156</v>
      </c>
      <c r="D16" s="25">
        <v>0</v>
      </c>
    </row>
    <row r="17" spans="1:4" ht="22.5">
      <c r="A17" s="36" t="s">
        <v>77</v>
      </c>
      <c r="B17" s="27" t="s">
        <v>209</v>
      </c>
      <c r="C17" s="35" t="s">
        <v>154</v>
      </c>
      <c r="D17" s="25">
        <v>0</v>
      </c>
    </row>
    <row r="18" spans="1:4" ht="22.5">
      <c r="A18" s="36" t="s">
        <v>128</v>
      </c>
      <c r="B18" s="27" t="s">
        <v>155</v>
      </c>
      <c r="C18" s="35" t="s">
        <v>154</v>
      </c>
      <c r="D18" s="25">
        <v>0</v>
      </c>
    </row>
    <row r="19" spans="1:4" ht="22.5">
      <c r="A19" s="36" t="s">
        <v>76</v>
      </c>
      <c r="B19" s="27" t="s">
        <v>208</v>
      </c>
      <c r="C19" s="35" t="s">
        <v>154</v>
      </c>
      <c r="D19" s="25">
        <v>0</v>
      </c>
    </row>
    <row r="20" spans="1:4" ht="22.5">
      <c r="A20" s="38" t="s">
        <v>75</v>
      </c>
      <c r="B20" s="27" t="s">
        <v>207</v>
      </c>
      <c r="C20" s="37" t="s">
        <v>153</v>
      </c>
      <c r="D20" s="25">
        <v>0</v>
      </c>
    </row>
    <row r="21" spans="1:4" ht="22.5">
      <c r="A21" s="36" t="s">
        <v>74</v>
      </c>
      <c r="B21" s="27" t="s">
        <v>206</v>
      </c>
      <c r="C21" s="35" t="s">
        <v>152</v>
      </c>
      <c r="D21" s="25">
        <v>12087524</v>
      </c>
    </row>
    <row r="22" spans="1:4" ht="12.75">
      <c r="A22" s="36" t="s">
        <v>73</v>
      </c>
      <c r="B22" s="27" t="s">
        <v>205</v>
      </c>
      <c r="C22" s="35" t="s">
        <v>151</v>
      </c>
      <c r="D22" s="25">
        <v>0</v>
      </c>
    </row>
    <row r="23" spans="1:4" ht="12.75">
      <c r="A23" s="36" t="s">
        <v>72</v>
      </c>
      <c r="B23" s="29" t="s">
        <v>150</v>
      </c>
      <c r="C23" s="35" t="s">
        <v>149</v>
      </c>
      <c r="D23" s="25">
        <v>0</v>
      </c>
    </row>
    <row r="24" spans="1:4" ht="45">
      <c r="A24" s="36" t="s">
        <v>71</v>
      </c>
      <c r="B24" s="27" t="s">
        <v>204</v>
      </c>
      <c r="C24" s="31" t="s">
        <v>148</v>
      </c>
      <c r="D24" s="25">
        <v>2431496</v>
      </c>
    </row>
    <row r="25" spans="1:4" ht="33.75">
      <c r="A25" s="36" t="s">
        <v>70</v>
      </c>
      <c r="B25" s="27" t="s">
        <v>203</v>
      </c>
      <c r="C25" s="31" t="s">
        <v>147</v>
      </c>
      <c r="D25" s="25">
        <v>0</v>
      </c>
    </row>
    <row r="26" spans="1:4" ht="12.75">
      <c r="A26" s="36" t="s">
        <v>69</v>
      </c>
      <c r="B26" s="33" t="s">
        <v>146</v>
      </c>
      <c r="C26" s="35" t="s">
        <v>119</v>
      </c>
      <c r="D26" s="25">
        <v>0</v>
      </c>
    </row>
    <row r="27" spans="1:4" ht="12.75">
      <c r="A27" s="36" t="s">
        <v>68</v>
      </c>
      <c r="B27" s="33" t="s">
        <v>145</v>
      </c>
      <c r="C27" s="35" t="s">
        <v>144</v>
      </c>
      <c r="D27" s="25">
        <v>0</v>
      </c>
    </row>
    <row r="28" spans="1:4" ht="12.75">
      <c r="A28" s="36" t="s">
        <v>67</v>
      </c>
      <c r="B28" s="27" t="s">
        <v>143</v>
      </c>
      <c r="C28" s="35" t="s">
        <v>117</v>
      </c>
      <c r="D28" s="25">
        <v>0</v>
      </c>
    </row>
    <row r="29" spans="1:4" ht="12.75">
      <c r="A29" s="197" t="s">
        <v>142</v>
      </c>
      <c r="B29" s="197"/>
      <c r="C29" s="26"/>
      <c r="D29" s="34">
        <f>SUM(D30:D36)</f>
        <v>0</v>
      </c>
    </row>
    <row r="30" spans="1:4" ht="12.75">
      <c r="A30" s="30" t="s">
        <v>82</v>
      </c>
      <c r="B30" s="33" t="s">
        <v>141</v>
      </c>
      <c r="C30" s="26" t="s">
        <v>138</v>
      </c>
      <c r="D30" s="25">
        <v>0</v>
      </c>
    </row>
    <row r="31" spans="1:4" ht="22.5">
      <c r="A31" s="30" t="s">
        <v>140</v>
      </c>
      <c r="B31" s="32" t="s">
        <v>130</v>
      </c>
      <c r="C31" s="26" t="s">
        <v>138</v>
      </c>
      <c r="D31" s="25">
        <v>0</v>
      </c>
    </row>
    <row r="32" spans="1:4" ht="12.75">
      <c r="A32" s="30" t="s">
        <v>81</v>
      </c>
      <c r="B32" s="29" t="s">
        <v>139</v>
      </c>
      <c r="C32" s="26" t="s">
        <v>138</v>
      </c>
      <c r="D32" s="25">
        <v>0</v>
      </c>
    </row>
    <row r="33" spans="1:4" ht="22.5">
      <c r="A33" s="30" t="s">
        <v>137</v>
      </c>
      <c r="B33" s="32" t="s">
        <v>136</v>
      </c>
      <c r="C33" s="26" t="s">
        <v>135</v>
      </c>
      <c r="D33" s="25">
        <v>0</v>
      </c>
    </row>
    <row r="34" spans="1:4" ht="22.5">
      <c r="A34" s="30" t="s">
        <v>79</v>
      </c>
      <c r="B34" s="32" t="s">
        <v>134</v>
      </c>
      <c r="C34" s="26" t="s">
        <v>133</v>
      </c>
      <c r="D34" s="25">
        <v>0</v>
      </c>
    </row>
    <row r="35" spans="1:4" ht="12.75">
      <c r="A35" s="30" t="s">
        <v>78</v>
      </c>
      <c r="B35" s="32" t="s">
        <v>132</v>
      </c>
      <c r="C35" s="26" t="s">
        <v>129</v>
      </c>
      <c r="D35" s="25">
        <v>0</v>
      </c>
    </row>
    <row r="36" spans="1:4" ht="22.5">
      <c r="A36" s="30" t="s">
        <v>131</v>
      </c>
      <c r="B36" s="32" t="s">
        <v>130</v>
      </c>
      <c r="C36" s="26" t="s">
        <v>129</v>
      </c>
      <c r="D36" s="25">
        <v>0</v>
      </c>
    </row>
    <row r="37" spans="1:4" ht="22.5">
      <c r="A37" s="30" t="s">
        <v>77</v>
      </c>
      <c r="B37" s="27" t="s">
        <v>202</v>
      </c>
      <c r="C37" s="26" t="s">
        <v>125</v>
      </c>
      <c r="D37" s="25">
        <v>0</v>
      </c>
    </row>
    <row r="38" spans="1:4" ht="22.5">
      <c r="A38" s="30" t="s">
        <v>128</v>
      </c>
      <c r="B38" s="32" t="s">
        <v>127</v>
      </c>
      <c r="C38" s="26" t="s">
        <v>125</v>
      </c>
      <c r="D38" s="25">
        <v>0</v>
      </c>
    </row>
    <row r="39" spans="1:4" ht="22.5">
      <c r="A39" s="30" t="s">
        <v>76</v>
      </c>
      <c r="B39" s="32" t="s">
        <v>126</v>
      </c>
      <c r="C39" s="26" t="s">
        <v>125</v>
      </c>
      <c r="D39" s="25">
        <v>0</v>
      </c>
    </row>
    <row r="40" spans="1:4" ht="12.75">
      <c r="A40" s="30" t="s">
        <v>75</v>
      </c>
      <c r="B40" s="27" t="s">
        <v>124</v>
      </c>
      <c r="C40" s="31" t="s">
        <v>123</v>
      </c>
      <c r="D40" s="25">
        <v>0</v>
      </c>
    </row>
    <row r="41" spans="1:4" ht="12.75">
      <c r="A41" s="30" t="s">
        <v>74</v>
      </c>
      <c r="B41" s="29" t="s">
        <v>122</v>
      </c>
      <c r="C41" s="26" t="s">
        <v>121</v>
      </c>
      <c r="D41" s="25">
        <v>0</v>
      </c>
    </row>
    <row r="42" spans="1:4" ht="12.75">
      <c r="A42" s="28" t="s">
        <v>73</v>
      </c>
      <c r="B42" s="29" t="s">
        <v>120</v>
      </c>
      <c r="C42" s="26" t="s">
        <v>119</v>
      </c>
      <c r="D42" s="25">
        <v>0</v>
      </c>
    </row>
    <row r="43" spans="1:4" ht="12.75">
      <c r="A43" s="28" t="s">
        <v>72</v>
      </c>
      <c r="B43" s="27" t="s">
        <v>118</v>
      </c>
      <c r="C43" s="26" t="s">
        <v>117</v>
      </c>
      <c r="D43" s="25">
        <v>0</v>
      </c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LV.18.2022
z dnia 28 lutego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6" width="14.16015625" style="8" customWidth="1"/>
    <col min="7" max="7" width="14.33203125" style="8" customWidth="1"/>
    <col min="8" max="8" width="14.5" style="8" customWidth="1"/>
    <col min="9" max="9" width="10.66015625" style="8" customWidth="1"/>
    <col min="10" max="10" width="12.66015625" style="8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213" t="s">
        <v>258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13"/>
    </row>
    <row r="2" spans="1:7" ht="18">
      <c r="A2" s="112"/>
      <c r="B2" s="112"/>
      <c r="C2" s="112"/>
      <c r="D2" s="112"/>
      <c r="E2" s="112"/>
      <c r="F2" s="112"/>
      <c r="G2" s="112"/>
    </row>
    <row r="3" spans="1:16" s="98" customFormat="1" ht="18.75" customHeight="1">
      <c r="A3" s="111"/>
      <c r="B3" s="111"/>
      <c r="C3" s="111"/>
      <c r="D3" s="111"/>
      <c r="E3" s="111"/>
      <c r="F3" s="111"/>
      <c r="G3" s="110"/>
      <c r="H3" s="110"/>
      <c r="I3" s="110"/>
      <c r="J3" s="110"/>
      <c r="K3" s="110"/>
      <c r="L3" s="109"/>
      <c r="M3" s="109"/>
      <c r="N3" s="109"/>
      <c r="O3" s="109"/>
      <c r="P3" s="108" t="s">
        <v>257</v>
      </c>
    </row>
    <row r="4" spans="1:16" s="98" customFormat="1" ht="12.75">
      <c r="A4" s="214" t="s">
        <v>1</v>
      </c>
      <c r="B4" s="214" t="s">
        <v>2</v>
      </c>
      <c r="C4" s="214" t="s">
        <v>3</v>
      </c>
      <c r="D4" s="214" t="s">
        <v>256</v>
      </c>
      <c r="E4" s="203" t="s">
        <v>255</v>
      </c>
      <c r="F4" s="209" t="s">
        <v>20</v>
      </c>
      <c r="G4" s="217"/>
      <c r="H4" s="217"/>
      <c r="I4" s="217"/>
      <c r="J4" s="217"/>
      <c r="K4" s="217"/>
      <c r="L4" s="217"/>
      <c r="M4" s="217"/>
      <c r="N4" s="217"/>
      <c r="O4" s="217"/>
      <c r="P4" s="210"/>
    </row>
    <row r="5" spans="1:16" s="98" customFormat="1" ht="12.75">
      <c r="A5" s="215"/>
      <c r="B5" s="215"/>
      <c r="C5" s="215"/>
      <c r="D5" s="215"/>
      <c r="E5" s="204"/>
      <c r="F5" s="203" t="s">
        <v>26</v>
      </c>
      <c r="G5" s="211" t="s">
        <v>20</v>
      </c>
      <c r="H5" s="211"/>
      <c r="I5" s="211"/>
      <c r="J5" s="211"/>
      <c r="K5" s="211"/>
      <c r="L5" s="203" t="s">
        <v>254</v>
      </c>
      <c r="M5" s="206" t="s">
        <v>20</v>
      </c>
      <c r="N5" s="207"/>
      <c r="O5" s="207"/>
      <c r="P5" s="208"/>
    </row>
    <row r="6" spans="1:16" s="98" customFormat="1" ht="25.5" customHeight="1">
      <c r="A6" s="215"/>
      <c r="B6" s="215"/>
      <c r="C6" s="215"/>
      <c r="D6" s="215"/>
      <c r="E6" s="204"/>
      <c r="F6" s="204"/>
      <c r="G6" s="209" t="s">
        <v>253</v>
      </c>
      <c r="H6" s="210"/>
      <c r="I6" s="203" t="s">
        <v>252</v>
      </c>
      <c r="J6" s="203" t="s">
        <v>251</v>
      </c>
      <c r="K6" s="203" t="s">
        <v>250</v>
      </c>
      <c r="L6" s="204"/>
      <c r="M6" s="209" t="s">
        <v>22</v>
      </c>
      <c r="N6" s="107" t="s">
        <v>21</v>
      </c>
      <c r="O6" s="211" t="s">
        <v>25</v>
      </c>
      <c r="P6" s="211" t="s">
        <v>249</v>
      </c>
    </row>
    <row r="7" spans="1:16" s="98" customFormat="1" ht="84">
      <c r="A7" s="216"/>
      <c r="B7" s="216"/>
      <c r="C7" s="216"/>
      <c r="D7" s="216"/>
      <c r="E7" s="205"/>
      <c r="F7" s="205"/>
      <c r="G7" s="106" t="s">
        <v>15</v>
      </c>
      <c r="H7" s="106" t="s">
        <v>248</v>
      </c>
      <c r="I7" s="205"/>
      <c r="J7" s="205"/>
      <c r="K7" s="205"/>
      <c r="L7" s="205"/>
      <c r="M7" s="211"/>
      <c r="N7" s="105" t="s">
        <v>17</v>
      </c>
      <c r="O7" s="211"/>
      <c r="P7" s="211"/>
    </row>
    <row r="8" spans="1:16" s="98" customFormat="1" ht="10.5" customHeigh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</row>
    <row r="9" spans="1:16" s="98" customFormat="1" ht="13.5">
      <c r="A9" s="100" t="s">
        <v>247</v>
      </c>
      <c r="B9" s="103"/>
      <c r="C9" s="91"/>
      <c r="D9" s="95">
        <f>SUM(D10:D10)</f>
        <v>90000</v>
      </c>
      <c r="E9" s="95">
        <f>SUM(E10:E10)</f>
        <v>90000</v>
      </c>
      <c r="F9" s="95">
        <f>SUM(F10:F10)</f>
        <v>90000</v>
      </c>
      <c r="G9" s="95">
        <f>SUM(G10:G10)</f>
        <v>0</v>
      </c>
      <c r="H9" s="95">
        <f>SUM(H10:H10)</f>
        <v>90000</v>
      </c>
      <c r="I9" s="95">
        <v>0</v>
      </c>
      <c r="J9" s="95">
        <v>0</v>
      </c>
      <c r="K9" s="95">
        <v>0</v>
      </c>
      <c r="L9" s="95">
        <f>SUM(L10:L10)</f>
        <v>0</v>
      </c>
      <c r="M9" s="95">
        <f>SUM(M10:M10)</f>
        <v>0</v>
      </c>
      <c r="N9" s="95">
        <f>SUM(N10:N10)</f>
        <v>0</v>
      </c>
      <c r="O9" s="95">
        <v>0</v>
      </c>
      <c r="P9" s="95">
        <v>0</v>
      </c>
    </row>
    <row r="10" spans="1:16" s="98" customFormat="1" ht="12.75">
      <c r="A10" s="102" t="s">
        <v>247</v>
      </c>
      <c r="B10" s="101" t="s">
        <v>246</v>
      </c>
      <c r="C10" s="87">
        <v>2110</v>
      </c>
      <c r="D10" s="86">
        <v>90000</v>
      </c>
      <c r="E10" s="86">
        <f>F10+L10</f>
        <v>90000</v>
      </c>
      <c r="F10" s="86">
        <f>H10</f>
        <v>90000</v>
      </c>
      <c r="G10" s="85">
        <v>0</v>
      </c>
      <c r="H10" s="85">
        <v>90000</v>
      </c>
      <c r="I10" s="85">
        <v>0</v>
      </c>
      <c r="J10" s="85">
        <v>0</v>
      </c>
      <c r="K10" s="85">
        <f>-T10</f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</row>
    <row r="11" spans="1:16" s="98" customFormat="1" ht="13.5">
      <c r="A11" s="93">
        <v>600</v>
      </c>
      <c r="B11" s="96"/>
      <c r="C11" s="91"/>
      <c r="D11" s="95">
        <f aca="true" t="shared" si="0" ref="D11:N11">SUM(D12:D12)</f>
        <v>1870</v>
      </c>
      <c r="E11" s="95">
        <f t="shared" si="0"/>
        <v>1870</v>
      </c>
      <c r="F11" s="95">
        <f t="shared" si="0"/>
        <v>1870</v>
      </c>
      <c r="G11" s="95">
        <f t="shared" si="0"/>
        <v>1870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>O13+O15</f>
        <v>0</v>
      </c>
      <c r="P11" s="95">
        <f>P13+P15</f>
        <v>0</v>
      </c>
    </row>
    <row r="12" spans="1:16" s="98" customFormat="1" ht="12.75">
      <c r="A12" s="89">
        <v>600</v>
      </c>
      <c r="B12" s="88">
        <v>60095</v>
      </c>
      <c r="C12" s="87">
        <v>2110</v>
      </c>
      <c r="D12" s="86">
        <v>1870</v>
      </c>
      <c r="E12" s="86">
        <f>SUM(F12)</f>
        <v>1870</v>
      </c>
      <c r="F12" s="86">
        <f>SUM(G12:H12)</f>
        <v>1870</v>
      </c>
      <c r="G12" s="85">
        <v>1870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f>SUM(O12+Q12+R12)</f>
        <v>0</v>
      </c>
      <c r="O12" s="85">
        <v>0</v>
      </c>
      <c r="P12" s="85">
        <v>0</v>
      </c>
    </row>
    <row r="13" spans="1:16" s="98" customFormat="1" ht="13.5">
      <c r="A13" s="100" t="s">
        <v>245</v>
      </c>
      <c r="B13" s="99"/>
      <c r="C13" s="91"/>
      <c r="D13" s="95">
        <f aca="true" t="shared" si="1" ref="D13:M13">SUM(D14)</f>
        <v>72000</v>
      </c>
      <c r="E13" s="95">
        <f t="shared" si="1"/>
        <v>72000</v>
      </c>
      <c r="F13" s="95">
        <f t="shared" si="1"/>
        <v>72000</v>
      </c>
      <c r="G13" s="95">
        <f t="shared" si="1"/>
        <v>48856</v>
      </c>
      <c r="H13" s="95">
        <f t="shared" si="1"/>
        <v>23144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v>0</v>
      </c>
      <c r="O13" s="95">
        <f>SUM(O14)</f>
        <v>0</v>
      </c>
      <c r="P13" s="95">
        <f>SUM(P14)</f>
        <v>0</v>
      </c>
    </row>
    <row r="14" spans="1:18" s="98" customFormat="1" ht="12.75">
      <c r="A14" s="89">
        <v>700</v>
      </c>
      <c r="B14" s="88">
        <v>70005</v>
      </c>
      <c r="C14" s="87">
        <v>2110</v>
      </c>
      <c r="D14" s="86">
        <v>72000</v>
      </c>
      <c r="E14" s="86">
        <f>SUM(F14)</f>
        <v>72000</v>
      </c>
      <c r="F14" s="86">
        <f>SUM(G14:H14)</f>
        <v>72000</v>
      </c>
      <c r="G14" s="85">
        <v>48856</v>
      </c>
      <c r="H14" s="85">
        <v>23144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f>SUM(O14+Q14+R14)</f>
        <v>0</v>
      </c>
      <c r="O14" s="85">
        <v>0</v>
      </c>
      <c r="P14" s="85">
        <v>0</v>
      </c>
      <c r="Q14" s="94"/>
      <c r="R14" s="94"/>
    </row>
    <row r="15" spans="1:16" s="98" customFormat="1" ht="13.5">
      <c r="A15" s="93">
        <v>710</v>
      </c>
      <c r="B15" s="96"/>
      <c r="C15" s="91"/>
      <c r="D15" s="95">
        <f aca="true" t="shared" si="2" ref="D15:P15">SUM(D16:D17)</f>
        <v>747000</v>
      </c>
      <c r="E15" s="95">
        <f t="shared" si="2"/>
        <v>747000</v>
      </c>
      <c r="F15" s="95">
        <f t="shared" si="2"/>
        <v>747000</v>
      </c>
      <c r="G15" s="95">
        <f t="shared" si="2"/>
        <v>518818</v>
      </c>
      <c r="H15" s="95">
        <f t="shared" si="2"/>
        <v>228182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5">
        <f t="shared" si="2"/>
        <v>0</v>
      </c>
      <c r="M15" s="95">
        <f t="shared" si="2"/>
        <v>0</v>
      </c>
      <c r="N15" s="95">
        <f t="shared" si="2"/>
        <v>0</v>
      </c>
      <c r="O15" s="95">
        <f t="shared" si="2"/>
        <v>0</v>
      </c>
      <c r="P15" s="95">
        <f t="shared" si="2"/>
        <v>0</v>
      </c>
    </row>
    <row r="16" spans="1:18" s="98" customFormat="1" ht="12.75">
      <c r="A16" s="89">
        <v>710</v>
      </c>
      <c r="B16" s="88">
        <v>71012</v>
      </c>
      <c r="C16" s="87">
        <v>2110</v>
      </c>
      <c r="D16" s="86">
        <v>371000</v>
      </c>
      <c r="E16" s="86">
        <f>SUM(N16+F16)</f>
        <v>371000</v>
      </c>
      <c r="F16" s="86">
        <f>SUM(G16:K16)</f>
        <v>371000</v>
      </c>
      <c r="G16" s="85">
        <v>210000</v>
      </c>
      <c r="H16" s="85">
        <v>161000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f>SUM(O16+Q16+R16)</f>
        <v>0</v>
      </c>
      <c r="O16" s="85">
        <v>0</v>
      </c>
      <c r="P16" s="85">
        <v>0</v>
      </c>
      <c r="Q16" s="94"/>
      <c r="R16" s="94"/>
    </row>
    <row r="17" spans="1:16" s="98" customFormat="1" ht="12.75">
      <c r="A17" s="89">
        <v>710</v>
      </c>
      <c r="B17" s="88">
        <v>71015</v>
      </c>
      <c r="C17" s="87">
        <v>2110</v>
      </c>
      <c r="D17" s="86">
        <v>376000</v>
      </c>
      <c r="E17" s="86">
        <f>SUM(F17)</f>
        <v>376000</v>
      </c>
      <c r="F17" s="86">
        <f>SUM(G17:H17)</f>
        <v>376000</v>
      </c>
      <c r="G17" s="85">
        <v>308818</v>
      </c>
      <c r="H17" s="85">
        <v>67182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f>SUM(O17+Q17+R17)</f>
        <v>0</v>
      </c>
      <c r="O17" s="85">
        <v>0</v>
      </c>
      <c r="P17" s="85">
        <v>0</v>
      </c>
    </row>
    <row r="18" spans="1:16" s="98" customFormat="1" ht="13.5">
      <c r="A18" s="93">
        <v>750</v>
      </c>
      <c r="B18" s="96"/>
      <c r="C18" s="91"/>
      <c r="D18" s="95">
        <f aca="true" t="shared" si="3" ref="D18:P18">SUM(D19:D19)</f>
        <v>25200</v>
      </c>
      <c r="E18" s="95">
        <f t="shared" si="3"/>
        <v>25200</v>
      </c>
      <c r="F18" s="95">
        <f t="shared" si="3"/>
        <v>25200</v>
      </c>
      <c r="G18" s="95">
        <f t="shared" si="3"/>
        <v>17383</v>
      </c>
      <c r="H18" s="95">
        <f t="shared" si="3"/>
        <v>7817</v>
      </c>
      <c r="I18" s="95">
        <f t="shared" si="3"/>
        <v>0</v>
      </c>
      <c r="J18" s="95">
        <f t="shared" si="3"/>
        <v>0</v>
      </c>
      <c r="K18" s="95">
        <f t="shared" si="3"/>
        <v>0</v>
      </c>
      <c r="L18" s="95">
        <f t="shared" si="3"/>
        <v>0</v>
      </c>
      <c r="M18" s="95">
        <f t="shared" si="3"/>
        <v>0</v>
      </c>
      <c r="N18" s="95">
        <f t="shared" si="3"/>
        <v>0</v>
      </c>
      <c r="O18" s="95">
        <f t="shared" si="3"/>
        <v>0</v>
      </c>
      <c r="P18" s="95">
        <f t="shared" si="3"/>
        <v>0</v>
      </c>
    </row>
    <row r="19" spans="1:16" s="98" customFormat="1" ht="12.75">
      <c r="A19" s="89">
        <v>750</v>
      </c>
      <c r="B19" s="88">
        <v>75045</v>
      </c>
      <c r="C19" s="87">
        <v>2110</v>
      </c>
      <c r="D19" s="86">
        <v>25200</v>
      </c>
      <c r="E19" s="86">
        <f>SUM(F19)</f>
        <v>25200</v>
      </c>
      <c r="F19" s="86">
        <f>SUM(G19:H19)</f>
        <v>25200</v>
      </c>
      <c r="G19" s="85">
        <v>17383</v>
      </c>
      <c r="H19" s="85">
        <v>7817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f>SUM(O19+Q19+R19)</f>
        <v>0</v>
      </c>
      <c r="O19" s="85">
        <v>0</v>
      </c>
      <c r="P19" s="85">
        <v>0</v>
      </c>
    </row>
    <row r="20" spans="1:16" s="97" customFormat="1" ht="14.25" customHeight="1">
      <c r="A20" s="93">
        <v>754</v>
      </c>
      <c r="B20" s="96"/>
      <c r="C20" s="91"/>
      <c r="D20" s="95">
        <f>SUM(D21:D21)</f>
        <v>4935767</v>
      </c>
      <c r="E20" s="95">
        <f>E21</f>
        <v>4935767</v>
      </c>
      <c r="F20" s="95">
        <f aca="true" t="shared" si="4" ref="F20:K20">SUM(F21)</f>
        <v>4935767</v>
      </c>
      <c r="G20" s="95">
        <f t="shared" si="4"/>
        <v>4505730</v>
      </c>
      <c r="H20" s="95">
        <f t="shared" si="4"/>
        <v>241437</v>
      </c>
      <c r="I20" s="95">
        <f t="shared" si="4"/>
        <v>0</v>
      </c>
      <c r="J20" s="95">
        <f t="shared" si="4"/>
        <v>188600</v>
      </c>
      <c r="K20" s="95">
        <f t="shared" si="4"/>
        <v>0</v>
      </c>
      <c r="L20" s="95">
        <f>SUM(L21:L21)</f>
        <v>0</v>
      </c>
      <c r="M20" s="95">
        <f>SUM(M21:M21)</f>
        <v>0</v>
      </c>
      <c r="N20" s="95">
        <f>SUM(N21)</f>
        <v>0</v>
      </c>
      <c r="O20" s="95">
        <f>SUM(O21)</f>
        <v>0</v>
      </c>
      <c r="P20" s="95">
        <f>SUM(P21)</f>
        <v>0</v>
      </c>
    </row>
    <row r="21" spans="1:16" ht="12.75" customHeight="1">
      <c r="A21" s="89">
        <v>754</v>
      </c>
      <c r="B21" s="88">
        <v>75411</v>
      </c>
      <c r="C21" s="87">
        <v>2110</v>
      </c>
      <c r="D21" s="86">
        <v>4935767</v>
      </c>
      <c r="E21" s="86">
        <f>SUM(F21)</f>
        <v>4935767</v>
      </c>
      <c r="F21" s="86">
        <f>SUM(G21:J21)</f>
        <v>4935767</v>
      </c>
      <c r="G21" s="85">
        <v>4505730</v>
      </c>
      <c r="H21" s="85">
        <v>241437</v>
      </c>
      <c r="I21" s="85">
        <v>0</v>
      </c>
      <c r="J21" s="85">
        <v>188600</v>
      </c>
      <c r="K21" s="85">
        <v>0</v>
      </c>
      <c r="L21" s="85">
        <v>0</v>
      </c>
      <c r="M21" s="85">
        <v>0</v>
      </c>
      <c r="N21" s="85">
        <f>SUM(O21+Q21+R21)</f>
        <v>0</v>
      </c>
      <c r="O21" s="85">
        <v>0</v>
      </c>
      <c r="P21" s="85"/>
    </row>
    <row r="22" spans="1:16" ht="12.75" customHeight="1">
      <c r="A22" s="93">
        <v>755</v>
      </c>
      <c r="B22" s="96"/>
      <c r="C22" s="91"/>
      <c r="D22" s="95">
        <f>SUM(D23:D23)</f>
        <v>132000</v>
      </c>
      <c r="E22" s="95">
        <f>E23</f>
        <v>132000</v>
      </c>
      <c r="F22" s="95">
        <f aca="true" t="shared" si="5" ref="F22:K22">SUM(F23)</f>
        <v>132000</v>
      </c>
      <c r="G22" s="95">
        <f t="shared" si="5"/>
        <v>30030</v>
      </c>
      <c r="H22" s="95">
        <f t="shared" si="5"/>
        <v>37950</v>
      </c>
      <c r="I22" s="95">
        <f t="shared" si="5"/>
        <v>64020</v>
      </c>
      <c r="J22" s="95">
        <f t="shared" si="5"/>
        <v>0</v>
      </c>
      <c r="K22" s="95">
        <f t="shared" si="5"/>
        <v>0</v>
      </c>
      <c r="L22" s="95">
        <f>SUM(L23:L23)</f>
        <v>0</v>
      </c>
      <c r="M22" s="95">
        <f>SUM(M23:M23)</f>
        <v>0</v>
      </c>
      <c r="N22" s="95">
        <f>SUM(N23)</f>
        <v>0</v>
      </c>
      <c r="O22" s="95">
        <f>SUM(O23)</f>
        <v>0</v>
      </c>
      <c r="P22" s="95">
        <f>SUM(P23)</f>
        <v>0</v>
      </c>
    </row>
    <row r="23" spans="1:16" ht="17.25" customHeight="1">
      <c r="A23" s="89">
        <v>755</v>
      </c>
      <c r="B23" s="88">
        <v>75515</v>
      </c>
      <c r="C23" s="87">
        <v>2110</v>
      </c>
      <c r="D23" s="86">
        <v>132000</v>
      </c>
      <c r="E23" s="86">
        <f>SUM(F23)</f>
        <v>132000</v>
      </c>
      <c r="F23" s="86">
        <f>SUM(G23:J23)</f>
        <v>132000</v>
      </c>
      <c r="G23" s="85">
        <v>30030</v>
      </c>
      <c r="H23" s="85">
        <v>37950</v>
      </c>
      <c r="I23" s="85">
        <v>64020</v>
      </c>
      <c r="J23" s="85">
        <v>0</v>
      </c>
      <c r="K23" s="85">
        <v>0</v>
      </c>
      <c r="L23" s="85">
        <v>0</v>
      </c>
      <c r="M23" s="85">
        <v>0</v>
      </c>
      <c r="N23" s="85">
        <f>SUM(O23+Q23+R23)</f>
        <v>0</v>
      </c>
      <c r="O23" s="85">
        <v>0</v>
      </c>
      <c r="P23" s="85"/>
    </row>
    <row r="24" spans="1:16" ht="13.5">
      <c r="A24" s="93">
        <v>851</v>
      </c>
      <c r="B24" s="92"/>
      <c r="C24" s="91"/>
      <c r="D24" s="90">
        <f>D25</f>
        <v>2397521</v>
      </c>
      <c r="E24" s="90">
        <f aca="true" t="shared" si="6" ref="E24:P24">SUM(E25)</f>
        <v>2397521</v>
      </c>
      <c r="F24" s="90">
        <f t="shared" si="6"/>
        <v>2397521</v>
      </c>
      <c r="G24" s="90">
        <f t="shared" si="6"/>
        <v>0</v>
      </c>
      <c r="H24" s="90">
        <f t="shared" si="6"/>
        <v>2397521</v>
      </c>
      <c r="I24" s="90">
        <f t="shared" si="6"/>
        <v>0</v>
      </c>
      <c r="J24" s="90">
        <f t="shared" si="6"/>
        <v>0</v>
      </c>
      <c r="K24" s="90">
        <f t="shared" si="6"/>
        <v>0</v>
      </c>
      <c r="L24" s="90">
        <f t="shared" si="6"/>
        <v>0</v>
      </c>
      <c r="M24" s="90">
        <f t="shared" si="6"/>
        <v>0</v>
      </c>
      <c r="N24" s="90">
        <f t="shared" si="6"/>
        <v>0</v>
      </c>
      <c r="O24" s="90">
        <f t="shared" si="6"/>
        <v>0</v>
      </c>
      <c r="P24" s="90">
        <f t="shared" si="6"/>
        <v>0</v>
      </c>
    </row>
    <row r="25" spans="1:17" ht="12.75">
      <c r="A25" s="89">
        <v>851</v>
      </c>
      <c r="B25" s="88">
        <v>85156</v>
      </c>
      <c r="C25" s="87">
        <v>2110</v>
      </c>
      <c r="D25" s="85">
        <v>2397521</v>
      </c>
      <c r="E25" s="86">
        <f>SUM(H25)</f>
        <v>2397521</v>
      </c>
      <c r="F25" s="86">
        <f>SUM(H25)</f>
        <v>2397521</v>
      </c>
      <c r="G25" s="85">
        <v>0</v>
      </c>
      <c r="H25" s="85">
        <v>2397521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f>SUM(O25+Q25+R25)</f>
        <v>0</v>
      </c>
      <c r="O25" s="85">
        <v>0</v>
      </c>
      <c r="P25" s="85">
        <v>0</v>
      </c>
      <c r="Q25" s="94"/>
    </row>
    <row r="26" spans="1:17" ht="13.5">
      <c r="A26" s="93">
        <v>852</v>
      </c>
      <c r="B26" s="92"/>
      <c r="C26" s="91"/>
      <c r="D26" s="90">
        <f>D27</f>
        <v>1583040</v>
      </c>
      <c r="E26" s="90">
        <f aca="true" t="shared" si="7" ref="E26:P26">SUM(E27)</f>
        <v>1583040</v>
      </c>
      <c r="F26" s="90">
        <f t="shared" si="7"/>
        <v>1583040</v>
      </c>
      <c r="G26" s="90">
        <f t="shared" si="7"/>
        <v>1067559</v>
      </c>
      <c r="H26" s="90">
        <f t="shared" si="7"/>
        <v>515181</v>
      </c>
      <c r="I26" s="90">
        <f t="shared" si="7"/>
        <v>0</v>
      </c>
      <c r="J26" s="90">
        <f t="shared" si="7"/>
        <v>300</v>
      </c>
      <c r="K26" s="90">
        <f t="shared" si="7"/>
        <v>0</v>
      </c>
      <c r="L26" s="90">
        <f t="shared" si="7"/>
        <v>0</v>
      </c>
      <c r="M26" s="90">
        <f t="shared" si="7"/>
        <v>0</v>
      </c>
      <c r="N26" s="90">
        <f t="shared" si="7"/>
        <v>0</v>
      </c>
      <c r="O26" s="90">
        <f t="shared" si="7"/>
        <v>0</v>
      </c>
      <c r="P26" s="90">
        <f t="shared" si="7"/>
        <v>0</v>
      </c>
      <c r="Q26" s="94"/>
    </row>
    <row r="27" spans="1:17" ht="12.75">
      <c r="A27" s="89">
        <v>852</v>
      </c>
      <c r="B27" s="88">
        <v>85203</v>
      </c>
      <c r="C27" s="87">
        <v>2110</v>
      </c>
      <c r="D27" s="85">
        <v>1583040</v>
      </c>
      <c r="E27" s="86">
        <f>SUM(F27)</f>
        <v>1583040</v>
      </c>
      <c r="F27" s="86">
        <f>SUM(G27:J27)</f>
        <v>1583040</v>
      </c>
      <c r="G27" s="85">
        <v>1067559</v>
      </c>
      <c r="H27" s="85">
        <v>515181</v>
      </c>
      <c r="I27" s="85">
        <v>0</v>
      </c>
      <c r="J27" s="85">
        <v>300</v>
      </c>
      <c r="K27" s="85">
        <v>0</v>
      </c>
      <c r="L27" s="85">
        <v>0</v>
      </c>
      <c r="M27" s="85">
        <v>0</v>
      </c>
      <c r="N27" s="85">
        <f>SUM(O27+Q27+R27)</f>
        <v>0</v>
      </c>
      <c r="O27" s="85">
        <v>0</v>
      </c>
      <c r="P27" s="85">
        <v>0</v>
      </c>
      <c r="Q27" s="94"/>
    </row>
    <row r="28" spans="1:16" ht="13.5">
      <c r="A28" s="93">
        <v>853</v>
      </c>
      <c r="B28" s="92"/>
      <c r="C28" s="91"/>
      <c r="D28" s="90">
        <f>SUM(D29)</f>
        <v>710000</v>
      </c>
      <c r="E28" s="90">
        <f>E29</f>
        <v>710000</v>
      </c>
      <c r="F28" s="90">
        <f>F29</f>
        <v>710000</v>
      </c>
      <c r="G28" s="90">
        <f>G29</f>
        <v>562400</v>
      </c>
      <c r="H28" s="90">
        <f>H29</f>
        <v>146600</v>
      </c>
      <c r="I28" s="90">
        <f aca="true" t="shared" si="8" ref="I28:P28">SUM(I29)</f>
        <v>0</v>
      </c>
      <c r="J28" s="90">
        <f t="shared" si="8"/>
        <v>1000</v>
      </c>
      <c r="K28" s="90">
        <f t="shared" si="8"/>
        <v>0</v>
      </c>
      <c r="L28" s="90">
        <f t="shared" si="8"/>
        <v>0</v>
      </c>
      <c r="M28" s="90">
        <f t="shared" si="8"/>
        <v>0</v>
      </c>
      <c r="N28" s="90">
        <f t="shared" si="8"/>
        <v>0</v>
      </c>
      <c r="O28" s="90">
        <f t="shared" si="8"/>
        <v>0</v>
      </c>
      <c r="P28" s="90">
        <f t="shared" si="8"/>
        <v>0</v>
      </c>
    </row>
    <row r="29" spans="1:16" ht="12.75">
      <c r="A29" s="89">
        <v>853</v>
      </c>
      <c r="B29" s="88">
        <v>85321</v>
      </c>
      <c r="C29" s="87">
        <v>2110</v>
      </c>
      <c r="D29" s="85">
        <v>710000</v>
      </c>
      <c r="E29" s="86">
        <f>SUM(H29+G29+E37+J29)</f>
        <v>710000</v>
      </c>
      <c r="F29" s="85">
        <f>SUM(G29:K29)</f>
        <v>710000</v>
      </c>
      <c r="G29" s="85">
        <v>562400</v>
      </c>
      <c r="H29" s="85">
        <v>146600</v>
      </c>
      <c r="I29" s="85">
        <v>0</v>
      </c>
      <c r="J29" s="85">
        <v>1000</v>
      </c>
      <c r="K29" s="85">
        <v>0</v>
      </c>
      <c r="L29" s="85">
        <v>0</v>
      </c>
      <c r="M29" s="85">
        <f>SUM(N29+P29+Q29)</f>
        <v>0</v>
      </c>
      <c r="N29" s="85">
        <v>0</v>
      </c>
      <c r="O29" s="85">
        <v>0</v>
      </c>
      <c r="P29" s="85">
        <v>0</v>
      </c>
    </row>
    <row r="30" spans="1:16" ht="13.5">
      <c r="A30" s="93">
        <v>855</v>
      </c>
      <c r="B30" s="92"/>
      <c r="C30" s="91"/>
      <c r="D30" s="90">
        <f aca="true" t="shared" si="9" ref="D30:P30">SUM(D31:D32)</f>
        <v>233097</v>
      </c>
      <c r="E30" s="90">
        <f t="shared" si="9"/>
        <v>233097</v>
      </c>
      <c r="F30" s="90">
        <f t="shared" si="9"/>
        <v>233097</v>
      </c>
      <c r="G30" s="90">
        <f t="shared" si="9"/>
        <v>2170</v>
      </c>
      <c r="H30" s="90">
        <f t="shared" si="9"/>
        <v>37</v>
      </c>
      <c r="I30" s="90">
        <f t="shared" si="9"/>
        <v>0</v>
      </c>
      <c r="J30" s="90">
        <f t="shared" si="9"/>
        <v>230890</v>
      </c>
      <c r="K30" s="90">
        <f t="shared" si="9"/>
        <v>0</v>
      </c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</row>
    <row r="31" spans="1:16" ht="12.75">
      <c r="A31" s="89">
        <v>855</v>
      </c>
      <c r="B31" s="88">
        <v>85508</v>
      </c>
      <c r="C31" s="87">
        <v>2160</v>
      </c>
      <c r="D31" s="85">
        <v>83727</v>
      </c>
      <c r="E31" s="86">
        <f>SUM(H31+G31+J31)</f>
        <v>83727</v>
      </c>
      <c r="F31" s="85">
        <f>SUM(G31:K31)</f>
        <v>83727</v>
      </c>
      <c r="G31" s="85">
        <v>800</v>
      </c>
      <c r="H31" s="85">
        <v>37</v>
      </c>
      <c r="I31" s="85">
        <v>0</v>
      </c>
      <c r="J31" s="85">
        <v>82890</v>
      </c>
      <c r="K31" s="85">
        <v>0</v>
      </c>
      <c r="L31" s="85">
        <v>0</v>
      </c>
      <c r="M31" s="85">
        <f>SUM(N31+P31+Q31)</f>
        <v>0</v>
      </c>
      <c r="N31" s="85">
        <v>0</v>
      </c>
      <c r="O31" s="85">
        <v>0</v>
      </c>
      <c r="P31" s="85">
        <v>0</v>
      </c>
    </row>
    <row r="32" spans="1:16" ht="12.75">
      <c r="A32" s="89">
        <v>855</v>
      </c>
      <c r="B32" s="88">
        <v>85510</v>
      </c>
      <c r="C32" s="87">
        <v>2160</v>
      </c>
      <c r="D32" s="85">
        <v>149370</v>
      </c>
      <c r="E32" s="86">
        <f>SUM(H32+G32+J32)</f>
        <v>149370</v>
      </c>
      <c r="F32" s="85">
        <f>SUM(G32:K32)</f>
        <v>149370</v>
      </c>
      <c r="G32" s="85">
        <v>1370</v>
      </c>
      <c r="H32" s="85">
        <v>0</v>
      </c>
      <c r="I32" s="85">
        <v>0</v>
      </c>
      <c r="J32" s="85">
        <v>148000</v>
      </c>
      <c r="K32" s="85">
        <v>0</v>
      </c>
      <c r="L32" s="85">
        <v>0</v>
      </c>
      <c r="M32" s="85">
        <f>SUM(N32+P32+Q32)</f>
        <v>0</v>
      </c>
      <c r="N32" s="85">
        <v>0</v>
      </c>
      <c r="O32" s="85">
        <v>0</v>
      </c>
      <c r="P32" s="85">
        <v>0</v>
      </c>
    </row>
    <row r="33" spans="1:16" ht="14.25">
      <c r="A33" s="212" t="s">
        <v>93</v>
      </c>
      <c r="B33" s="212"/>
      <c r="C33" s="212"/>
      <c r="D33" s="84">
        <f aca="true" t="shared" si="10" ref="D33:P33">SUM(D9+D11+D13+D15+D18+D20+D22+D24+D26+D28+D30)</f>
        <v>10927495</v>
      </c>
      <c r="E33" s="84">
        <f t="shared" si="10"/>
        <v>10927495</v>
      </c>
      <c r="F33" s="84">
        <f t="shared" si="10"/>
        <v>10927495</v>
      </c>
      <c r="G33" s="84">
        <f t="shared" si="10"/>
        <v>6754816</v>
      </c>
      <c r="H33" s="84">
        <f t="shared" si="10"/>
        <v>3687869</v>
      </c>
      <c r="I33" s="84">
        <f t="shared" si="10"/>
        <v>64020</v>
      </c>
      <c r="J33" s="84">
        <f t="shared" si="10"/>
        <v>420790</v>
      </c>
      <c r="K33" s="84">
        <f t="shared" si="10"/>
        <v>0</v>
      </c>
      <c r="L33" s="84">
        <f t="shared" si="10"/>
        <v>0</v>
      </c>
      <c r="M33" s="84">
        <f t="shared" si="10"/>
        <v>0</v>
      </c>
      <c r="N33" s="84">
        <f t="shared" si="10"/>
        <v>0</v>
      </c>
      <c r="O33" s="84">
        <f t="shared" si="10"/>
        <v>0</v>
      </c>
      <c r="P33" s="84">
        <f t="shared" si="10"/>
        <v>0</v>
      </c>
    </row>
    <row r="34" ht="12.75">
      <c r="E34" s="83"/>
    </row>
    <row r="36" spans="7:8" ht="12.75">
      <c r="G36" s="81"/>
      <c r="H36" s="81"/>
    </row>
    <row r="37" spans="1:16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11"/>
      <c r="L37" s="11"/>
      <c r="M37" s="11"/>
      <c r="N37" s="11"/>
      <c r="O37" s="11"/>
      <c r="P37" s="11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81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LV.18.2022 
z dnia 28 lutego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2022-02-24T12:18:21Z</cp:lastPrinted>
  <dcterms:created xsi:type="dcterms:W3CDTF">2014-11-12T06:55:05Z</dcterms:created>
  <dcterms:modified xsi:type="dcterms:W3CDTF">2022-03-09T08:46:27Z</dcterms:modified>
  <cp:category/>
  <cp:version/>
  <cp:contentType/>
  <cp:contentStatus/>
</cp:coreProperties>
</file>