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0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<sst xmlns="http://schemas.openxmlformats.org/spreadsheetml/2006/main" count="134" uniqueCount="79">
  <si>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</si>
  <si>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</si>
  <si>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</si>
  <si>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</si>
  <si>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</si>
  <si>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</si>
  <si>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</si>
  <si>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</si>
  <si>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</si>
  <si>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</si>
  <si>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</si>
  <si>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</si>
  <si>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</si>
  <si>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</si>
  <si>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</si>
  <si>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</si>
  <si>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</si>
  <si>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</si>
  <si>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</si>
  <si>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</si>
  <si>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</si>
  <si>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</si>
  <si>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</si>
  <si>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</si>
  <si>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</si>
  <si>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</si>
  <si>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</si>
  <si>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</si>
  <si>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</si>
  <si>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</si>
  <si>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</si>
  <si>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</si>
  <si>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</si>
  <si>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</si>
  <si>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</si>
  <si>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</si>
  <si>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</si>
  <si>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</si>
  <si>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</si>
  <si>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</si>
  <si>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</si>
  <si>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</si>
  <si>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</si>
  <si>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</si>
  <si>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</si>
  <si>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</si>
  <si>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</si>
  <si>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§</t>
  </si>
  <si>
    <t>Ogółem</t>
  </si>
  <si>
    <t>700</t>
  </si>
  <si>
    <t>01005</t>
  </si>
  <si>
    <t>010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</si>
  <si>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</si>
  <si>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</si>
  <si>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</si>
  <si>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</si>
  <si>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</si>
  <si>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</si>
  <si>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</si>
  <si>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Dotacje ogółem</t>
  </si>
  <si>
    <t>w  złotych</t>
  </si>
  <si>
    <t>710</t>
  </si>
  <si>
    <t>Działalność usługowa</t>
  </si>
  <si>
    <t>71015</t>
  </si>
  <si>
    <t>Nadzór budowlany</t>
  </si>
  <si>
    <t>750</t>
  </si>
  <si>
    <t>Administracja publiczna</t>
  </si>
  <si>
    <t>75020</t>
  </si>
  <si>
    <t>Starostwa powiatowe</t>
  </si>
  <si>
    <t>75095</t>
  </si>
  <si>
    <t>Pozostała działalność</t>
  </si>
  <si>
    <t>758</t>
  </si>
  <si>
    <t>Różne rozliczenia</t>
  </si>
  <si>
    <t>75818</t>
  </si>
  <si>
    <t>Rezerwy ogólne i celowe</t>
  </si>
  <si>
    <t>Wydatki
na 2022 r.</t>
  </si>
  <si>
    <t>Dochody i wydatki związane z realizacją zadań z zakresu administracji rządowej i innych zadań zleconych odrębnymi ustawami w  2022 r.</t>
  </si>
  <si>
    <t>Zmiany w planie wydatków budżetowych w 2022 roku</t>
  </si>
  <si>
    <t>Załącznik Nr 1                                                                                                                                        do uchwały Zarządu Powiatu w Opatowie Nr 166.6.2022                                                                             z dnia 21 stycznia 2022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</si>
</sst>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#,##0_ ;\-#,##0\ "/>
  </numFmts>
  <fonts count="6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i/>
      <sz val="10"/>
      <name val="Times New Roman"/>
      <family val="1"/>
    </font>
    <font>
      <b/>
      <i/>
      <sz val="8"/>
      <name val="Times New Roman"/>
      <family val="1"/>
    </font>
    <font>
      <sz val="10"/>
      <name val="Arial"/>
      <family val="2"/>
    </font>
    <font>
      <sz val="5"/>
      <name val="Times New Roman"/>
      <family val="1"/>
    </font>
    <font>
      <b/>
      <sz val="14"/>
      <name val="Arial CE"/>
      <family val="2"/>
    </font>
    <font>
      <sz val="6"/>
      <color indexed="8"/>
      <name val="Arial"/>
      <family val="2"/>
    </font>
    <font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5"/>
      <color indexed="8"/>
      <name val="Arial"/>
      <family val="0"/>
    </font>
    <font>
      <b/>
      <sz val="6"/>
      <color indexed="8"/>
      <name val="Arial"/>
      <family val="2"/>
    </font>
    <font>
      <b/>
      <sz val="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5"/>
      <color rgb="FF000000"/>
      <name val="Arial"/>
      <family val="0"/>
    </font>
    <font>
      <sz val="6"/>
      <color rgb="FF000000"/>
      <name val="Arial"/>
      <family val="0"/>
    </font>
    <font>
      <b/>
      <sz val="6"/>
      <color rgb="FF000000"/>
      <name val="Arial"/>
      <family val="2"/>
    </font>
    <font>
      <b/>
      <sz val="5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5" fillId="27" borderId="1" applyNumberFormat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0" fillId="32" borderId="0" applyNumberFormat="0" applyBorder="0" applyAlignment="0" applyProtection="0"/>
  </cellStyleXfs>
  <cellXfs count="6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4" fillId="0" borderId="0" xfId="50">
      <alignment/>
      <protection/>
    </xf>
    <xf numFmtId="0" fontId="4" fillId="0" borderId="0" xfId="50" applyAlignment="1">
      <alignment vertical="center"/>
      <protection/>
    </xf>
    <xf numFmtId="164" fontId="4" fillId="0" borderId="0" xfId="50" applyNumberFormat="1" applyAlignment="1">
      <alignment vertical="center"/>
      <protection/>
    </xf>
    <xf numFmtId="0" fontId="61" fillId="0" borderId="0" xfId="50" applyFont="1">
      <alignment/>
      <protection/>
    </xf>
    <xf numFmtId="0" fontId="61" fillId="0" borderId="0" xfId="50" applyFont="1" applyAlignment="1">
      <alignment vertical="center"/>
      <protection/>
    </xf>
    <xf numFmtId="0" fontId="5" fillId="33" borderId="10" xfId="50" applyFont="1" applyFill="1" applyBorder="1" applyAlignment="1">
      <alignment horizontal="center" vertical="center"/>
      <protection/>
    </xf>
    <xf numFmtId="0" fontId="5" fillId="33" borderId="10" xfId="50" applyFont="1" applyFill="1" applyBorder="1" applyAlignment="1">
      <alignment horizontal="center" vertical="center" wrapText="1"/>
      <protection/>
    </xf>
    <xf numFmtId="0" fontId="6" fillId="33" borderId="10" xfId="50" applyFont="1" applyFill="1" applyBorder="1" applyAlignment="1">
      <alignment horizontal="center" vertical="center" wrapText="1"/>
      <protection/>
    </xf>
    <xf numFmtId="0" fontId="13" fillId="33" borderId="10" xfId="50" applyFont="1" applyFill="1" applyBorder="1" applyAlignment="1">
      <alignment horizontal="center" vertical="center"/>
      <protection/>
    </xf>
    <xf numFmtId="0" fontId="13" fillId="33" borderId="10" xfId="50" applyFont="1" applyFill="1" applyBorder="1" applyAlignment="1">
      <alignment horizontal="center" vertical="center" wrapText="1"/>
      <protection/>
    </xf>
    <xf numFmtId="0" fontId="14" fillId="33" borderId="10" xfId="50" applyFont="1" applyFill="1" applyBorder="1" applyAlignment="1">
      <alignment horizontal="center" vertical="center" wrapText="1"/>
      <protection/>
    </xf>
    <xf numFmtId="0" fontId="17" fillId="33" borderId="10" xfId="50" applyFont="1" applyFill="1" applyBorder="1" applyAlignment="1">
      <alignment horizontal="center" vertical="center" wrapText="1"/>
      <protection/>
    </xf>
    <xf numFmtId="0" fontId="18" fillId="0" borderId="0" xfId="50" applyFont="1" applyAlignment="1">
      <alignment horizontal="center" vertical="center"/>
      <protection/>
    </xf>
    <xf numFmtId="0" fontId="18" fillId="0" borderId="0" xfId="50" applyFont="1">
      <alignment/>
      <protection/>
    </xf>
    <xf numFmtId="49" fontId="13" fillId="33" borderId="10" xfId="50" applyNumberFormat="1" applyFont="1" applyFill="1" applyBorder="1" applyAlignment="1">
      <alignment horizontal="center" vertical="center" wrapText="1"/>
      <protection/>
    </xf>
    <xf numFmtId="49" fontId="14" fillId="33" borderId="10" xfId="50" applyNumberFormat="1" applyFont="1" applyFill="1" applyBorder="1" applyAlignment="1">
      <alignment horizontal="center" vertical="center" wrapText="1"/>
      <protection/>
    </xf>
    <xf numFmtId="49" fontId="5" fillId="33" borderId="10" xfId="50" applyNumberFormat="1" applyFont="1" applyFill="1" applyBorder="1" applyAlignment="1">
      <alignment horizontal="center" vertical="center" wrapText="1"/>
      <protection/>
    </xf>
    <xf numFmtId="49" fontId="6" fillId="33" borderId="10" xfId="50" applyNumberFormat="1" applyFont="1" applyFill="1" applyBorder="1" applyAlignment="1">
      <alignment horizontal="center" vertical="center" wrapText="1"/>
      <protection/>
    </xf>
    <xf numFmtId="49" fontId="17" fillId="33" borderId="10" xfId="50" applyNumberFormat="1" applyFont="1" applyFill="1" applyBorder="1" applyAlignment="1">
      <alignment horizontal="center" vertical="center" wrapText="1"/>
      <protection/>
    </xf>
    <xf numFmtId="0" fontId="20" fillId="0" borderId="0" xfId="50" applyFont="1" applyAlignment="1">
      <alignment vertical="center" wrapText="1"/>
      <protection/>
    </xf>
    <xf numFmtId="0" fontId="4" fillId="0" borderId="0" xfId="50" applyAlignment="1">
      <alignment horizontal="center" vertical="center"/>
      <protection/>
    </xf>
    <xf numFmtId="164" fontId="15" fillId="0" borderId="0" xfId="50" applyNumberFormat="1" applyFont="1">
      <alignment/>
      <protection/>
    </xf>
    <xf numFmtId="0" fontId="62" fillId="34" borderId="11" xfId="0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horizontal="center" vertical="center" wrapText="1"/>
    </xf>
    <xf numFmtId="39" fontId="63" fillId="34" borderId="11" xfId="0" applyNumberFormat="1" applyFont="1" applyFill="1" applyBorder="1" applyAlignment="1">
      <alignment horizontal="center" vertical="center" wrapText="1"/>
    </xf>
    <xf numFmtId="39" fontId="64" fillId="34" borderId="11" xfId="0" applyNumberFormat="1" applyFont="1" applyFill="1" applyBorder="1" applyAlignment="1">
      <alignment horizontal="center" vertical="center" wrapText="1"/>
    </xf>
    <xf numFmtId="0" fontId="21" fillId="34" borderId="0" xfId="0" applyFont="1" applyFill="1" applyAlignment="1">
      <alignment horizontal="left" vertical="top" wrapText="1"/>
    </xf>
    <xf numFmtId="164" fontId="13" fillId="0" borderId="10" xfId="50" applyNumberFormat="1" applyFont="1" applyBorder="1" applyAlignment="1">
      <alignment vertical="center"/>
      <protection/>
    </xf>
    <xf numFmtId="164" fontId="5" fillId="33" borderId="10" xfId="50" applyNumberFormat="1" applyFont="1" applyFill="1" applyBorder="1" applyAlignment="1">
      <alignment vertical="center"/>
      <protection/>
    </xf>
    <xf numFmtId="164" fontId="5" fillId="33" borderId="10" xfId="50" applyNumberFormat="1" applyFont="1" applyFill="1" applyBorder="1" applyAlignment="1">
      <alignment vertical="center" wrapText="1"/>
      <protection/>
    </xf>
    <xf numFmtId="164" fontId="13" fillId="33" borderId="10" xfId="50" applyNumberFormat="1" applyFont="1" applyFill="1" applyBorder="1" applyAlignment="1">
      <alignment vertical="center"/>
      <protection/>
    </xf>
    <xf numFmtId="164" fontId="13" fillId="33" borderId="10" xfId="50" applyNumberFormat="1" applyFont="1" applyFill="1" applyBorder="1" applyAlignment="1">
      <alignment vertical="center" wrapText="1"/>
      <protection/>
    </xf>
    <xf numFmtId="0" fontId="19" fillId="0" borderId="12" xfId="50" applyFont="1" applyBorder="1" applyAlignment="1">
      <alignment horizontal="center" vertical="center" wrapText="1"/>
      <protection/>
    </xf>
    <xf numFmtId="0" fontId="10" fillId="0" borderId="10" xfId="50" applyFont="1" applyBorder="1" applyAlignment="1">
      <alignment horizontal="center" vertical="center" wrapText="1"/>
      <protection/>
    </xf>
    <xf numFmtId="0" fontId="10" fillId="0" borderId="13" xfId="50" applyFont="1" applyBorder="1" applyAlignment="1">
      <alignment horizontal="center" vertical="center" wrapText="1"/>
      <protection/>
    </xf>
    <xf numFmtId="0" fontId="10" fillId="0" borderId="14" xfId="50" applyFont="1" applyBorder="1" applyAlignment="1">
      <alignment horizontal="center" vertical="center" wrapText="1"/>
      <protection/>
    </xf>
    <xf numFmtId="0" fontId="16" fillId="0" borderId="0" xfId="50" applyFont="1" applyAlignment="1">
      <alignment horizontal="center"/>
      <protection/>
    </xf>
    <xf numFmtId="0" fontId="6" fillId="0" borderId="0" xfId="50" applyFont="1">
      <alignment/>
      <protection/>
    </xf>
    <xf numFmtId="0" fontId="6" fillId="0" borderId="0" xfId="50" applyFont="1" applyAlignment="1">
      <alignment vertical="center"/>
      <protection/>
    </xf>
    <xf numFmtId="0" fontId="6" fillId="0" borderId="0" xfId="50" applyFont="1" applyAlignment="1">
      <alignment horizontal="center" vertical="center"/>
      <protection/>
    </xf>
    <xf numFmtId="0" fontId="22" fillId="0" borderId="0" xfId="50" applyFont="1" applyAlignment="1">
      <alignment horizontal="center" vertical="center"/>
      <protection/>
    </xf>
    <xf numFmtId="0" fontId="62" fillId="34" borderId="11" xfId="0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right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39" fontId="63" fillId="34" borderId="11" xfId="0" applyNumberFormat="1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left" vertical="center" wrapText="1"/>
    </xf>
    <xf numFmtId="39" fontId="64" fillId="34" borderId="11" xfId="0" applyNumberFormat="1" applyFont="1" applyFill="1" applyBorder="1" applyAlignment="1">
      <alignment horizontal="center" vertical="center" wrapText="1"/>
    </xf>
    <xf numFmtId="0" fontId="65" fillId="34" borderId="11" xfId="0" applyFont="1" applyFill="1" applyBorder="1" applyAlignment="1">
      <alignment horizontal="center" vertical="center" wrapText="1"/>
    </xf>
    <xf numFmtId="0" fontId="10" fillId="0" borderId="15" xfId="50" applyFont="1" applyBorder="1" applyAlignment="1">
      <alignment horizontal="center" vertical="center" wrapText="1"/>
      <protection/>
    </xf>
    <xf numFmtId="0" fontId="10" fillId="0" borderId="12" xfId="50" applyFont="1" applyBorder="1" applyAlignment="1">
      <alignment horizontal="center" vertical="center" wrapText="1"/>
      <protection/>
    </xf>
    <xf numFmtId="0" fontId="10" fillId="0" borderId="13" xfId="50" applyFont="1" applyBorder="1" applyAlignment="1">
      <alignment horizontal="center" vertical="center" wrapText="1"/>
      <protection/>
    </xf>
    <xf numFmtId="0" fontId="12" fillId="0" borderId="16" xfId="50" applyFont="1" applyBorder="1" applyAlignment="1">
      <alignment horizontal="center" vertical="center"/>
      <protection/>
    </xf>
    <xf numFmtId="0" fontId="12" fillId="0" borderId="17" xfId="50" applyFont="1" applyBorder="1" applyAlignment="1">
      <alignment horizontal="center" vertical="center"/>
      <protection/>
    </xf>
    <xf numFmtId="0" fontId="12" fillId="0" borderId="14" xfId="50" applyFont="1" applyBorder="1" applyAlignment="1">
      <alignment horizontal="center" vertical="center"/>
      <protection/>
    </xf>
    <xf numFmtId="0" fontId="10" fillId="0" borderId="16" xfId="50" applyFont="1" applyBorder="1" applyAlignment="1">
      <alignment horizontal="center" vertical="center" wrapText="1"/>
      <protection/>
    </xf>
    <xf numFmtId="0" fontId="10" fillId="0" borderId="14" xfId="50" applyFont="1" applyBorder="1" applyAlignment="1">
      <alignment horizontal="center" vertical="center" wrapText="1"/>
      <protection/>
    </xf>
    <xf numFmtId="0" fontId="10" fillId="0" borderId="10" xfId="50" applyFont="1" applyBorder="1" applyAlignment="1">
      <alignment horizontal="center" vertical="center" wrapText="1"/>
      <protection/>
    </xf>
    <xf numFmtId="0" fontId="11" fillId="0" borderId="10" xfId="50" applyFont="1" applyBorder="1" applyAlignment="1">
      <alignment horizontal="center" vertical="center"/>
      <protection/>
    </xf>
    <xf numFmtId="0" fontId="20" fillId="0" borderId="0" xfId="50" applyFont="1" applyAlignment="1">
      <alignment horizontal="center" vertical="center" wrapText="1"/>
      <protection/>
    </xf>
    <xf numFmtId="0" fontId="13" fillId="0" borderId="15" xfId="50" applyFont="1" applyBorder="1" applyAlignment="1">
      <alignment horizontal="center" vertical="center" wrapText="1"/>
      <protection/>
    </xf>
    <xf numFmtId="0" fontId="13" fillId="0" borderId="12" xfId="50" applyFont="1" applyBorder="1" applyAlignment="1">
      <alignment horizontal="center" vertical="center" wrapText="1"/>
      <protection/>
    </xf>
    <xf numFmtId="0" fontId="13" fillId="0" borderId="13" xfId="50" applyFont="1" applyBorder="1" applyAlignment="1">
      <alignment horizontal="center" vertical="center" wrapText="1"/>
      <protection/>
    </xf>
    <xf numFmtId="0" fontId="10" fillId="0" borderId="17" xfId="50" applyFont="1" applyBorder="1" applyAlignment="1">
      <alignment horizontal="center" vertical="center" wrapText="1"/>
      <protection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37</xdr:row>
      <xdr:rowOff>0</xdr:rowOff>
    </xdr:from>
    <xdr:to>
      <xdr:col>8</xdr:col>
      <xdr:colOff>476250</xdr:colOff>
      <xdr:row>37</xdr:row>
      <xdr:rowOff>104775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5722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476250</xdr:colOff>
      <xdr:row>40</xdr:row>
      <xdr:rowOff>104775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0580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41"/>
  <sheetViews>
    <sheetView tabSelected="1" view="pageLayout" workbookViewId="0" topLeftCell="A1">
      <selection activeCell="AA9" sqref="AA9"/>
    </sheetView>
  </sheetViews>
  <sheetFormatPr defaultColWidth="9.33203125" defaultRowHeight="12.75"/>
  <cols>
    <col min="1" max="1" width="4.66015625" style="1" customWidth="1"/>
    <col min="2" max="2" width="7" style="1" customWidth="1"/>
    <col min="3" max="3" width="3.83203125" style="1" customWidth="1"/>
    <col min="4" max="4" width="9.33203125" style="1" customWidth="1"/>
    <col min="5" max="5" width="2" style="1" customWidth="1"/>
    <col min="6" max="6" width="5.83203125" style="1" customWidth="1"/>
    <col min="7" max="7" width="2" style="1" customWidth="1"/>
    <col min="8" max="8" width="10.33203125" style="1" customWidth="1"/>
    <col min="9" max="9" width="10.16015625" style="1" customWidth="1"/>
    <col min="10" max="10" width="11" style="1" customWidth="1"/>
    <col min="11" max="12" width="9.33203125" style="1" customWidth="1"/>
    <col min="13" max="13" width="8.66015625" style="1" customWidth="1"/>
    <col min="14" max="14" width="9.5" style="1" customWidth="1"/>
    <col min="15" max="15" width="8.5" style="1" customWidth="1"/>
    <col min="16" max="16" width="8" style="1" customWidth="1"/>
    <col min="17" max="17" width="7.33203125" style="1" customWidth="1"/>
    <col min="18" max="19" width="9.33203125" style="1" customWidth="1"/>
    <col min="20" max="20" width="3.83203125" style="1" customWidth="1"/>
    <col min="21" max="21" width="5" style="1" customWidth="1"/>
    <col min="22" max="22" width="6.5" style="1" customWidth="1"/>
    <col min="23" max="23" width="4.33203125" style="1" customWidth="1"/>
    <col min="24" max="16384" width="9.33203125" style="1" customWidth="1"/>
  </cols>
  <sheetData>
    <row r="1" spans="1:23" ht="3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6" t="s">
        <v>78</v>
      </c>
      <c r="P1" s="46"/>
      <c r="Q1" s="46"/>
      <c r="R1" s="46"/>
      <c r="S1" s="46"/>
      <c r="T1" s="46"/>
      <c r="U1" s="46"/>
      <c r="V1" s="46"/>
      <c r="W1" s="46"/>
    </row>
    <row r="2" spans="1:23" ht="9.75" customHeight="1">
      <c r="A2" s="47" t="s">
        <v>77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3" ht="5.2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</row>
    <row r="4" ht="6" customHeight="1"/>
    <row r="5" spans="1:23" ht="12.75" customHeight="1">
      <c r="A5" s="44" t="s">
        <v>0</v>
      </c>
      <c r="B5" s="44" t="s">
        <v>1</v>
      </c>
      <c r="C5" s="44" t="s">
        <v>27</v>
      </c>
      <c r="D5" s="44" t="s">
        <v>2</v>
      </c>
      <c r="E5" s="44"/>
      <c r="F5" s="44"/>
      <c r="G5" s="44"/>
      <c r="H5" s="44" t="s">
        <v>3</v>
      </c>
      <c r="I5" s="44" t="s">
        <v>28</v>
      </c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</row>
    <row r="6" spans="1:23" ht="12.75" customHeight="1">
      <c r="A6" s="44"/>
      <c r="B6" s="44"/>
      <c r="C6" s="44"/>
      <c r="D6" s="44"/>
      <c r="E6" s="44"/>
      <c r="F6" s="44"/>
      <c r="G6" s="44"/>
      <c r="H6" s="44"/>
      <c r="I6" s="44" t="s">
        <v>29</v>
      </c>
      <c r="J6" s="44" t="s">
        <v>4</v>
      </c>
      <c r="K6" s="44"/>
      <c r="L6" s="44"/>
      <c r="M6" s="44"/>
      <c r="N6" s="44"/>
      <c r="O6" s="44"/>
      <c r="P6" s="44"/>
      <c r="Q6" s="44"/>
      <c r="R6" s="44" t="s">
        <v>5</v>
      </c>
      <c r="S6" s="44" t="s">
        <v>4</v>
      </c>
      <c r="T6" s="44"/>
      <c r="U6" s="44"/>
      <c r="V6" s="44"/>
      <c r="W6" s="44"/>
    </row>
    <row r="7" spans="1:23" ht="12.75" customHeight="1">
      <c r="A7" s="44"/>
      <c r="B7" s="44"/>
      <c r="C7" s="44"/>
      <c r="D7" s="44"/>
      <c r="E7" s="44"/>
      <c r="F7" s="44"/>
      <c r="G7" s="44"/>
      <c r="H7" s="44"/>
      <c r="I7" s="44"/>
      <c r="J7" s="44" t="s">
        <v>30</v>
      </c>
      <c r="K7" s="44" t="s">
        <v>4</v>
      </c>
      <c r="L7" s="44"/>
      <c r="M7" s="44" t="s">
        <v>8</v>
      </c>
      <c r="N7" s="44" t="s">
        <v>9</v>
      </c>
      <c r="O7" s="44" t="s">
        <v>10</v>
      </c>
      <c r="P7" s="44" t="s">
        <v>31</v>
      </c>
      <c r="Q7" s="44" t="s">
        <v>32</v>
      </c>
      <c r="R7" s="44"/>
      <c r="S7" s="44" t="s">
        <v>6</v>
      </c>
      <c r="T7" s="44" t="s">
        <v>7</v>
      </c>
      <c r="U7" s="44"/>
      <c r="V7" s="44" t="s">
        <v>33</v>
      </c>
      <c r="W7" s="44" t="s">
        <v>34</v>
      </c>
    </row>
    <row r="8" spans="1:23" ht="56.2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25" t="s">
        <v>11</v>
      </c>
      <c r="L8" s="25" t="s">
        <v>12</v>
      </c>
      <c r="M8" s="44"/>
      <c r="N8" s="44"/>
      <c r="O8" s="44"/>
      <c r="P8" s="44"/>
      <c r="Q8" s="44"/>
      <c r="R8" s="44"/>
      <c r="S8" s="44"/>
      <c r="T8" s="44" t="s">
        <v>18</v>
      </c>
      <c r="U8" s="44"/>
      <c r="V8" s="44"/>
      <c r="W8" s="44"/>
    </row>
    <row r="9" spans="1:23" ht="8.25" customHeight="1">
      <c r="A9" s="26" t="s">
        <v>26</v>
      </c>
      <c r="B9" s="26" t="s">
        <v>25</v>
      </c>
      <c r="C9" s="26" t="s">
        <v>24</v>
      </c>
      <c r="D9" s="45" t="s">
        <v>23</v>
      </c>
      <c r="E9" s="45"/>
      <c r="F9" s="45"/>
      <c r="G9" s="45"/>
      <c r="H9" s="26" t="s">
        <v>22</v>
      </c>
      <c r="I9" s="26" t="s">
        <v>21</v>
      </c>
      <c r="J9" s="26" t="s">
        <v>20</v>
      </c>
      <c r="K9" s="26" t="s">
        <v>19</v>
      </c>
      <c r="L9" s="26" t="s">
        <v>35</v>
      </c>
      <c r="M9" s="26" t="s">
        <v>36</v>
      </c>
      <c r="N9" s="26" t="s">
        <v>37</v>
      </c>
      <c r="O9" s="26" t="s">
        <v>38</v>
      </c>
      <c r="P9" s="26" t="s">
        <v>39</v>
      </c>
      <c r="Q9" s="26" t="s">
        <v>40</v>
      </c>
      <c r="R9" s="26" t="s">
        <v>41</v>
      </c>
      <c r="S9" s="26" t="s">
        <v>42</v>
      </c>
      <c r="T9" s="45" t="s">
        <v>43</v>
      </c>
      <c r="U9" s="45"/>
      <c r="V9" s="26" t="s">
        <v>44</v>
      </c>
      <c r="W9" s="26" t="s">
        <v>45</v>
      </c>
    </row>
    <row r="10" spans="1:23" ht="12.75" customHeight="1">
      <c r="A10" s="44" t="s">
        <v>61</v>
      </c>
      <c r="B10" s="44" t="s">
        <v>46</v>
      </c>
      <c r="C10" s="44" t="s">
        <v>46</v>
      </c>
      <c r="D10" s="49" t="s">
        <v>62</v>
      </c>
      <c r="E10" s="49"/>
      <c r="F10" s="49" t="s">
        <v>13</v>
      </c>
      <c r="G10" s="49"/>
      <c r="H10" s="27">
        <v>2617252</v>
      </c>
      <c r="I10" s="27">
        <v>1204300</v>
      </c>
      <c r="J10" s="27">
        <v>1186300</v>
      </c>
      <c r="K10" s="27">
        <v>518000</v>
      </c>
      <c r="L10" s="27">
        <v>668300</v>
      </c>
      <c r="M10" s="27">
        <v>0</v>
      </c>
      <c r="N10" s="27">
        <v>0</v>
      </c>
      <c r="O10" s="27">
        <v>18000</v>
      </c>
      <c r="P10" s="27">
        <v>0</v>
      </c>
      <c r="Q10" s="27">
        <v>0</v>
      </c>
      <c r="R10" s="27">
        <v>1412952</v>
      </c>
      <c r="S10" s="27">
        <v>1412952</v>
      </c>
      <c r="T10" s="48">
        <v>1362952</v>
      </c>
      <c r="U10" s="48"/>
      <c r="V10" s="27">
        <v>0</v>
      </c>
      <c r="W10" s="27">
        <v>0</v>
      </c>
    </row>
    <row r="11" spans="1:23" ht="12.75" customHeight="1">
      <c r="A11" s="44"/>
      <c r="B11" s="44"/>
      <c r="C11" s="44"/>
      <c r="D11" s="49"/>
      <c r="E11" s="49"/>
      <c r="F11" s="49" t="s">
        <v>14</v>
      </c>
      <c r="G11" s="49"/>
      <c r="H11" s="27">
        <v>-818</v>
      </c>
      <c r="I11" s="27">
        <v>-818</v>
      </c>
      <c r="J11" s="27">
        <v>-818</v>
      </c>
      <c r="K11" s="27">
        <v>0</v>
      </c>
      <c r="L11" s="27">
        <v>-818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48">
        <v>0</v>
      </c>
      <c r="U11" s="48"/>
      <c r="V11" s="27">
        <v>0</v>
      </c>
      <c r="W11" s="27">
        <v>0</v>
      </c>
    </row>
    <row r="12" spans="1:23" ht="12.75" customHeight="1">
      <c r="A12" s="44"/>
      <c r="B12" s="44"/>
      <c r="C12" s="44"/>
      <c r="D12" s="49"/>
      <c r="E12" s="49"/>
      <c r="F12" s="49" t="s">
        <v>15</v>
      </c>
      <c r="G12" s="49"/>
      <c r="H12" s="27">
        <v>818</v>
      </c>
      <c r="I12" s="27">
        <v>818</v>
      </c>
      <c r="J12" s="27">
        <v>818</v>
      </c>
      <c r="K12" s="27">
        <v>818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48">
        <v>0</v>
      </c>
      <c r="U12" s="48"/>
      <c r="V12" s="27">
        <v>0</v>
      </c>
      <c r="W12" s="27">
        <v>0</v>
      </c>
    </row>
    <row r="13" spans="1:23" ht="12.75" customHeight="1">
      <c r="A13" s="44"/>
      <c r="B13" s="44"/>
      <c r="C13" s="44"/>
      <c r="D13" s="49"/>
      <c r="E13" s="49"/>
      <c r="F13" s="49" t="s">
        <v>16</v>
      </c>
      <c r="G13" s="49"/>
      <c r="H13" s="27">
        <v>2617252</v>
      </c>
      <c r="I13" s="27">
        <v>1204300</v>
      </c>
      <c r="J13" s="27">
        <v>1186300</v>
      </c>
      <c r="K13" s="27">
        <v>518818</v>
      </c>
      <c r="L13" s="27">
        <v>667482</v>
      </c>
      <c r="M13" s="27">
        <v>0</v>
      </c>
      <c r="N13" s="27">
        <v>0</v>
      </c>
      <c r="O13" s="27">
        <v>18000</v>
      </c>
      <c r="P13" s="27">
        <v>0</v>
      </c>
      <c r="Q13" s="27">
        <v>0</v>
      </c>
      <c r="R13" s="27">
        <v>1412952</v>
      </c>
      <c r="S13" s="27">
        <v>1412952</v>
      </c>
      <c r="T13" s="48">
        <v>1362952</v>
      </c>
      <c r="U13" s="48"/>
      <c r="V13" s="27">
        <v>0</v>
      </c>
      <c r="W13" s="27">
        <v>0</v>
      </c>
    </row>
    <row r="14" spans="1:23" ht="12.75" customHeight="1">
      <c r="A14" s="44" t="s">
        <v>46</v>
      </c>
      <c r="B14" s="44" t="s">
        <v>63</v>
      </c>
      <c r="C14" s="44" t="s">
        <v>46</v>
      </c>
      <c r="D14" s="49" t="s">
        <v>64</v>
      </c>
      <c r="E14" s="49"/>
      <c r="F14" s="49" t="s">
        <v>13</v>
      </c>
      <c r="G14" s="49"/>
      <c r="H14" s="27">
        <v>376000</v>
      </c>
      <c r="I14" s="27">
        <v>376000</v>
      </c>
      <c r="J14" s="27">
        <v>376000</v>
      </c>
      <c r="K14" s="27">
        <v>308000</v>
      </c>
      <c r="L14" s="27">
        <v>68000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48">
        <v>0</v>
      </c>
      <c r="U14" s="48"/>
      <c r="V14" s="27">
        <v>0</v>
      </c>
      <c r="W14" s="27">
        <v>0</v>
      </c>
    </row>
    <row r="15" spans="1:23" ht="12.75" customHeight="1">
      <c r="A15" s="44"/>
      <c r="B15" s="44"/>
      <c r="C15" s="44"/>
      <c r="D15" s="49"/>
      <c r="E15" s="49"/>
      <c r="F15" s="49" t="s">
        <v>14</v>
      </c>
      <c r="G15" s="49"/>
      <c r="H15" s="27">
        <v>-818</v>
      </c>
      <c r="I15" s="27">
        <v>-818</v>
      </c>
      <c r="J15" s="27">
        <v>-818</v>
      </c>
      <c r="K15" s="27">
        <v>0</v>
      </c>
      <c r="L15" s="27">
        <v>-818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48">
        <v>0</v>
      </c>
      <c r="U15" s="48"/>
      <c r="V15" s="27">
        <v>0</v>
      </c>
      <c r="W15" s="27">
        <v>0</v>
      </c>
    </row>
    <row r="16" spans="1:23" ht="12.75" customHeight="1">
      <c r="A16" s="44"/>
      <c r="B16" s="44"/>
      <c r="C16" s="44"/>
      <c r="D16" s="49"/>
      <c r="E16" s="49"/>
      <c r="F16" s="49" t="s">
        <v>15</v>
      </c>
      <c r="G16" s="49"/>
      <c r="H16" s="27">
        <v>818</v>
      </c>
      <c r="I16" s="27">
        <v>818</v>
      </c>
      <c r="J16" s="27">
        <v>818</v>
      </c>
      <c r="K16" s="27">
        <v>818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48">
        <v>0</v>
      </c>
      <c r="U16" s="48"/>
      <c r="V16" s="27">
        <v>0</v>
      </c>
      <c r="W16" s="27">
        <v>0</v>
      </c>
    </row>
    <row r="17" spans="1:23" ht="12.75" customHeight="1">
      <c r="A17" s="44"/>
      <c r="B17" s="44"/>
      <c r="C17" s="44"/>
      <c r="D17" s="49"/>
      <c r="E17" s="49"/>
      <c r="F17" s="49" t="s">
        <v>16</v>
      </c>
      <c r="G17" s="49"/>
      <c r="H17" s="27">
        <v>376000</v>
      </c>
      <c r="I17" s="27">
        <v>376000</v>
      </c>
      <c r="J17" s="27">
        <v>376000</v>
      </c>
      <c r="K17" s="27">
        <v>308818</v>
      </c>
      <c r="L17" s="27">
        <v>67182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48">
        <v>0</v>
      </c>
      <c r="U17" s="48"/>
      <c r="V17" s="27">
        <v>0</v>
      </c>
      <c r="W17" s="27">
        <v>0</v>
      </c>
    </row>
    <row r="18" spans="1:23" ht="12.75" customHeight="1">
      <c r="A18" s="44" t="s">
        <v>65</v>
      </c>
      <c r="B18" s="44" t="s">
        <v>46</v>
      </c>
      <c r="C18" s="44" t="s">
        <v>46</v>
      </c>
      <c r="D18" s="49" t="s">
        <v>66</v>
      </c>
      <c r="E18" s="49"/>
      <c r="F18" s="49" t="s">
        <v>13</v>
      </c>
      <c r="G18" s="49"/>
      <c r="H18" s="27">
        <v>13516773</v>
      </c>
      <c r="I18" s="27">
        <v>13375458</v>
      </c>
      <c r="J18" s="27">
        <v>12782958</v>
      </c>
      <c r="K18" s="27">
        <v>9309026</v>
      </c>
      <c r="L18" s="27">
        <v>3473932</v>
      </c>
      <c r="M18" s="27">
        <v>0</v>
      </c>
      <c r="N18" s="27">
        <v>592500</v>
      </c>
      <c r="O18" s="27">
        <v>0</v>
      </c>
      <c r="P18" s="27">
        <v>0</v>
      </c>
      <c r="Q18" s="27">
        <v>0</v>
      </c>
      <c r="R18" s="27">
        <v>141315</v>
      </c>
      <c r="S18" s="27">
        <v>141315</v>
      </c>
      <c r="T18" s="48">
        <v>0</v>
      </c>
      <c r="U18" s="48"/>
      <c r="V18" s="27">
        <v>0</v>
      </c>
      <c r="W18" s="27">
        <v>0</v>
      </c>
    </row>
    <row r="19" spans="1:23" ht="12.75" customHeight="1">
      <c r="A19" s="44"/>
      <c r="B19" s="44"/>
      <c r="C19" s="44"/>
      <c r="D19" s="49"/>
      <c r="E19" s="49"/>
      <c r="F19" s="49" t="s">
        <v>14</v>
      </c>
      <c r="G19" s="49"/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48">
        <v>0</v>
      </c>
      <c r="U19" s="48"/>
      <c r="V19" s="27">
        <v>0</v>
      </c>
      <c r="W19" s="27">
        <v>0</v>
      </c>
    </row>
    <row r="20" spans="1:23" ht="12.75" customHeight="1">
      <c r="A20" s="44"/>
      <c r="B20" s="44"/>
      <c r="C20" s="44"/>
      <c r="D20" s="49"/>
      <c r="E20" s="49"/>
      <c r="F20" s="49" t="s">
        <v>15</v>
      </c>
      <c r="G20" s="49"/>
      <c r="H20" s="27">
        <v>24390</v>
      </c>
      <c r="I20" s="27">
        <v>24390</v>
      </c>
      <c r="J20" s="27">
        <v>24390</v>
      </c>
      <c r="K20" s="27">
        <v>0</v>
      </c>
      <c r="L20" s="27">
        <v>24390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48">
        <v>0</v>
      </c>
      <c r="U20" s="48"/>
      <c r="V20" s="27">
        <v>0</v>
      </c>
      <c r="W20" s="27">
        <v>0</v>
      </c>
    </row>
    <row r="21" spans="1:23" ht="12.75" customHeight="1">
      <c r="A21" s="44"/>
      <c r="B21" s="44"/>
      <c r="C21" s="44"/>
      <c r="D21" s="49"/>
      <c r="E21" s="49"/>
      <c r="F21" s="49" t="s">
        <v>16</v>
      </c>
      <c r="G21" s="49"/>
      <c r="H21" s="27">
        <v>13541163</v>
      </c>
      <c r="I21" s="27">
        <v>13399848</v>
      </c>
      <c r="J21" s="27">
        <v>12807348</v>
      </c>
      <c r="K21" s="27">
        <v>9309026</v>
      </c>
      <c r="L21" s="27">
        <v>3498322</v>
      </c>
      <c r="M21" s="27">
        <v>0</v>
      </c>
      <c r="N21" s="27">
        <v>592500</v>
      </c>
      <c r="O21" s="27">
        <v>0</v>
      </c>
      <c r="P21" s="27">
        <v>0</v>
      </c>
      <c r="Q21" s="27">
        <v>0</v>
      </c>
      <c r="R21" s="27">
        <v>141315</v>
      </c>
      <c r="S21" s="27">
        <v>141315</v>
      </c>
      <c r="T21" s="48">
        <v>0</v>
      </c>
      <c r="U21" s="48"/>
      <c r="V21" s="27">
        <v>0</v>
      </c>
      <c r="W21" s="27">
        <v>0</v>
      </c>
    </row>
    <row r="22" spans="1:23" ht="12.75">
      <c r="A22" s="44" t="s">
        <v>46</v>
      </c>
      <c r="B22" s="44" t="s">
        <v>67</v>
      </c>
      <c r="C22" s="44" t="s">
        <v>46</v>
      </c>
      <c r="D22" s="49" t="s">
        <v>68</v>
      </c>
      <c r="E22" s="49"/>
      <c r="F22" s="49" t="s">
        <v>13</v>
      </c>
      <c r="G22" s="49"/>
      <c r="H22" s="27">
        <v>11581640</v>
      </c>
      <c r="I22" s="27">
        <v>11440325</v>
      </c>
      <c r="J22" s="27">
        <v>11397825</v>
      </c>
      <c r="K22" s="27">
        <v>9291643</v>
      </c>
      <c r="L22" s="27">
        <v>2106182</v>
      </c>
      <c r="M22" s="27">
        <v>0</v>
      </c>
      <c r="N22" s="27">
        <v>42500</v>
      </c>
      <c r="O22" s="27">
        <v>0</v>
      </c>
      <c r="P22" s="27">
        <v>0</v>
      </c>
      <c r="Q22" s="27">
        <v>0</v>
      </c>
      <c r="R22" s="27">
        <v>141315</v>
      </c>
      <c r="S22" s="27">
        <v>141315</v>
      </c>
      <c r="T22" s="48">
        <v>0</v>
      </c>
      <c r="U22" s="48"/>
      <c r="V22" s="27">
        <v>0</v>
      </c>
      <c r="W22" s="27">
        <v>0</v>
      </c>
    </row>
    <row r="23" spans="1:23" ht="12.75">
      <c r="A23" s="44"/>
      <c r="B23" s="44"/>
      <c r="C23" s="44"/>
      <c r="D23" s="49"/>
      <c r="E23" s="49"/>
      <c r="F23" s="49" t="s">
        <v>14</v>
      </c>
      <c r="G23" s="49"/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48">
        <v>0</v>
      </c>
      <c r="U23" s="48"/>
      <c r="V23" s="27">
        <v>0</v>
      </c>
      <c r="W23" s="27">
        <v>0</v>
      </c>
    </row>
    <row r="24" spans="1:23" ht="12.75">
      <c r="A24" s="44"/>
      <c r="B24" s="44"/>
      <c r="C24" s="44"/>
      <c r="D24" s="49"/>
      <c r="E24" s="49"/>
      <c r="F24" s="49" t="s">
        <v>15</v>
      </c>
      <c r="G24" s="49"/>
      <c r="H24" s="27">
        <v>17000</v>
      </c>
      <c r="I24" s="27">
        <v>17000</v>
      </c>
      <c r="J24" s="27">
        <v>17000</v>
      </c>
      <c r="K24" s="27">
        <v>0</v>
      </c>
      <c r="L24" s="27">
        <v>17000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48">
        <v>0</v>
      </c>
      <c r="U24" s="48"/>
      <c r="V24" s="27">
        <v>0</v>
      </c>
      <c r="W24" s="27">
        <v>0</v>
      </c>
    </row>
    <row r="25" spans="1:23" ht="12.75">
      <c r="A25" s="44"/>
      <c r="B25" s="44"/>
      <c r="C25" s="44"/>
      <c r="D25" s="49"/>
      <c r="E25" s="49"/>
      <c r="F25" s="49" t="s">
        <v>16</v>
      </c>
      <c r="G25" s="49"/>
      <c r="H25" s="27">
        <v>11598640</v>
      </c>
      <c r="I25" s="27">
        <v>11457325</v>
      </c>
      <c r="J25" s="27">
        <v>11414825</v>
      </c>
      <c r="K25" s="27">
        <v>9291643</v>
      </c>
      <c r="L25" s="27">
        <v>2123182</v>
      </c>
      <c r="M25" s="27">
        <v>0</v>
      </c>
      <c r="N25" s="27">
        <v>42500</v>
      </c>
      <c r="O25" s="27">
        <v>0</v>
      </c>
      <c r="P25" s="27">
        <v>0</v>
      </c>
      <c r="Q25" s="27">
        <v>0</v>
      </c>
      <c r="R25" s="27">
        <v>141315</v>
      </c>
      <c r="S25" s="27">
        <v>141315</v>
      </c>
      <c r="T25" s="48">
        <v>0</v>
      </c>
      <c r="U25" s="48"/>
      <c r="V25" s="27">
        <v>0</v>
      </c>
      <c r="W25" s="27">
        <v>0</v>
      </c>
    </row>
    <row r="26" spans="1:23" ht="12.75">
      <c r="A26" s="44" t="s">
        <v>46</v>
      </c>
      <c r="B26" s="44" t="s">
        <v>69</v>
      </c>
      <c r="C26" s="44" t="s">
        <v>46</v>
      </c>
      <c r="D26" s="49" t="s">
        <v>70</v>
      </c>
      <c r="E26" s="49"/>
      <c r="F26" s="49" t="s">
        <v>13</v>
      </c>
      <c r="G26" s="49"/>
      <c r="H26" s="27">
        <v>1253660</v>
      </c>
      <c r="I26" s="27">
        <v>1253660</v>
      </c>
      <c r="J26" s="27">
        <v>1253660</v>
      </c>
      <c r="K26" s="27">
        <v>0</v>
      </c>
      <c r="L26" s="27">
        <v>1253660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48">
        <v>0</v>
      </c>
      <c r="U26" s="48"/>
      <c r="V26" s="27">
        <v>0</v>
      </c>
      <c r="W26" s="27">
        <v>0</v>
      </c>
    </row>
    <row r="27" spans="1:23" ht="12.75">
      <c r="A27" s="44"/>
      <c r="B27" s="44"/>
      <c r="C27" s="44"/>
      <c r="D27" s="49"/>
      <c r="E27" s="49"/>
      <c r="F27" s="49" t="s">
        <v>14</v>
      </c>
      <c r="G27" s="49"/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48">
        <v>0</v>
      </c>
      <c r="U27" s="48"/>
      <c r="V27" s="27">
        <v>0</v>
      </c>
      <c r="W27" s="27">
        <v>0</v>
      </c>
    </row>
    <row r="28" spans="1:23" ht="12.75">
      <c r="A28" s="44"/>
      <c r="B28" s="44"/>
      <c r="C28" s="44"/>
      <c r="D28" s="49"/>
      <c r="E28" s="49"/>
      <c r="F28" s="49" t="s">
        <v>15</v>
      </c>
      <c r="G28" s="49"/>
      <c r="H28" s="27">
        <v>7390</v>
      </c>
      <c r="I28" s="27">
        <v>7390</v>
      </c>
      <c r="J28" s="27">
        <v>7390</v>
      </c>
      <c r="K28" s="27">
        <v>0</v>
      </c>
      <c r="L28" s="27">
        <v>7390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48">
        <v>0</v>
      </c>
      <c r="U28" s="48"/>
      <c r="V28" s="27">
        <v>0</v>
      </c>
      <c r="W28" s="27">
        <v>0</v>
      </c>
    </row>
    <row r="29" spans="1:23" ht="12.75">
      <c r="A29" s="44"/>
      <c r="B29" s="44"/>
      <c r="C29" s="44"/>
      <c r="D29" s="49"/>
      <c r="E29" s="49"/>
      <c r="F29" s="49" t="s">
        <v>16</v>
      </c>
      <c r="G29" s="49"/>
      <c r="H29" s="27">
        <v>1261050</v>
      </c>
      <c r="I29" s="27">
        <v>1261050</v>
      </c>
      <c r="J29" s="27">
        <v>1261050</v>
      </c>
      <c r="K29" s="27">
        <v>0</v>
      </c>
      <c r="L29" s="27">
        <v>1261050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48">
        <v>0</v>
      </c>
      <c r="U29" s="48"/>
      <c r="V29" s="27">
        <v>0</v>
      </c>
      <c r="W29" s="27">
        <v>0</v>
      </c>
    </row>
    <row r="30" spans="1:23" ht="12.75">
      <c r="A30" s="44" t="s">
        <v>71</v>
      </c>
      <c r="B30" s="44" t="s">
        <v>46</v>
      </c>
      <c r="C30" s="44" t="s">
        <v>46</v>
      </c>
      <c r="D30" s="49" t="s">
        <v>72</v>
      </c>
      <c r="E30" s="49"/>
      <c r="F30" s="49" t="s">
        <v>13</v>
      </c>
      <c r="G30" s="49"/>
      <c r="H30" s="27">
        <v>670000</v>
      </c>
      <c r="I30" s="27">
        <v>670000</v>
      </c>
      <c r="J30" s="27">
        <v>670000</v>
      </c>
      <c r="K30" s="27">
        <v>0</v>
      </c>
      <c r="L30" s="27">
        <v>670000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48">
        <v>0</v>
      </c>
      <c r="U30" s="48"/>
      <c r="V30" s="27">
        <v>0</v>
      </c>
      <c r="W30" s="27">
        <v>0</v>
      </c>
    </row>
    <row r="31" spans="1:23" ht="12.75">
      <c r="A31" s="44"/>
      <c r="B31" s="44"/>
      <c r="C31" s="44"/>
      <c r="D31" s="49"/>
      <c r="E31" s="49"/>
      <c r="F31" s="49" t="s">
        <v>14</v>
      </c>
      <c r="G31" s="49"/>
      <c r="H31" s="27">
        <v>-24390</v>
      </c>
      <c r="I31" s="27">
        <v>-24390</v>
      </c>
      <c r="J31" s="27">
        <v>-24390</v>
      </c>
      <c r="K31" s="27">
        <v>0</v>
      </c>
      <c r="L31" s="27">
        <v>-24390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48">
        <v>0</v>
      </c>
      <c r="U31" s="48"/>
      <c r="V31" s="27">
        <v>0</v>
      </c>
      <c r="W31" s="27">
        <v>0</v>
      </c>
    </row>
    <row r="32" spans="1:23" ht="12.75">
      <c r="A32" s="44"/>
      <c r="B32" s="44"/>
      <c r="C32" s="44"/>
      <c r="D32" s="49"/>
      <c r="E32" s="49"/>
      <c r="F32" s="49" t="s">
        <v>15</v>
      </c>
      <c r="G32" s="49"/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48">
        <v>0</v>
      </c>
      <c r="U32" s="48"/>
      <c r="V32" s="27">
        <v>0</v>
      </c>
      <c r="W32" s="27">
        <v>0</v>
      </c>
    </row>
    <row r="33" spans="1:23" ht="12.75">
      <c r="A33" s="44"/>
      <c r="B33" s="44"/>
      <c r="C33" s="44"/>
      <c r="D33" s="49"/>
      <c r="E33" s="49"/>
      <c r="F33" s="49" t="s">
        <v>16</v>
      </c>
      <c r="G33" s="49"/>
      <c r="H33" s="27">
        <v>645610</v>
      </c>
      <c r="I33" s="27">
        <v>645610</v>
      </c>
      <c r="J33" s="27">
        <v>645610</v>
      </c>
      <c r="K33" s="27">
        <v>0</v>
      </c>
      <c r="L33" s="27">
        <v>645610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48">
        <v>0</v>
      </c>
      <c r="U33" s="48"/>
      <c r="V33" s="27">
        <v>0</v>
      </c>
      <c r="W33" s="27">
        <v>0</v>
      </c>
    </row>
    <row r="34" spans="1:23" ht="12.75">
      <c r="A34" s="44" t="s">
        <v>46</v>
      </c>
      <c r="B34" s="44" t="s">
        <v>73</v>
      </c>
      <c r="C34" s="44" t="s">
        <v>46</v>
      </c>
      <c r="D34" s="49" t="s">
        <v>74</v>
      </c>
      <c r="E34" s="49"/>
      <c r="F34" s="49" t="s">
        <v>13</v>
      </c>
      <c r="G34" s="49"/>
      <c r="H34" s="27">
        <v>670000</v>
      </c>
      <c r="I34" s="27">
        <v>670000</v>
      </c>
      <c r="J34" s="27">
        <v>670000</v>
      </c>
      <c r="K34" s="27">
        <v>0</v>
      </c>
      <c r="L34" s="27">
        <v>670000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48">
        <v>0</v>
      </c>
      <c r="U34" s="48"/>
      <c r="V34" s="27">
        <v>0</v>
      </c>
      <c r="W34" s="27">
        <v>0</v>
      </c>
    </row>
    <row r="35" spans="1:23" ht="12.75">
      <c r="A35" s="44"/>
      <c r="B35" s="44"/>
      <c r="C35" s="44"/>
      <c r="D35" s="49"/>
      <c r="E35" s="49"/>
      <c r="F35" s="49" t="s">
        <v>14</v>
      </c>
      <c r="G35" s="49"/>
      <c r="H35" s="27">
        <v>-24390</v>
      </c>
      <c r="I35" s="27">
        <v>-24390</v>
      </c>
      <c r="J35" s="27">
        <v>-24390</v>
      </c>
      <c r="K35" s="27">
        <v>0</v>
      </c>
      <c r="L35" s="27">
        <v>-24390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48">
        <v>0</v>
      </c>
      <c r="U35" s="48"/>
      <c r="V35" s="27">
        <v>0</v>
      </c>
      <c r="W35" s="27">
        <v>0</v>
      </c>
    </row>
    <row r="36" spans="1:23" ht="12.75">
      <c r="A36" s="44"/>
      <c r="B36" s="44"/>
      <c r="C36" s="44"/>
      <c r="D36" s="49"/>
      <c r="E36" s="49"/>
      <c r="F36" s="49" t="s">
        <v>15</v>
      </c>
      <c r="G36" s="49"/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48">
        <v>0</v>
      </c>
      <c r="U36" s="48"/>
      <c r="V36" s="27">
        <v>0</v>
      </c>
      <c r="W36" s="27">
        <v>0</v>
      </c>
    </row>
    <row r="37" spans="1:23" ht="12.75">
      <c r="A37" s="44"/>
      <c r="B37" s="44"/>
      <c r="C37" s="44"/>
      <c r="D37" s="49"/>
      <c r="E37" s="49"/>
      <c r="F37" s="49" t="s">
        <v>16</v>
      </c>
      <c r="G37" s="49"/>
      <c r="H37" s="27">
        <v>645610</v>
      </c>
      <c r="I37" s="27">
        <v>645610</v>
      </c>
      <c r="J37" s="27">
        <v>645610</v>
      </c>
      <c r="K37" s="27">
        <v>0</v>
      </c>
      <c r="L37" s="27">
        <v>645610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48">
        <v>0</v>
      </c>
      <c r="U37" s="48"/>
      <c r="V37" s="27">
        <v>0</v>
      </c>
      <c r="W37" s="27">
        <v>0</v>
      </c>
    </row>
    <row r="38" spans="1:23" ht="12.75">
      <c r="A38" s="51" t="s">
        <v>17</v>
      </c>
      <c r="B38" s="51"/>
      <c r="C38" s="51"/>
      <c r="D38" s="51"/>
      <c r="E38" s="51"/>
      <c r="F38" s="49" t="s">
        <v>13</v>
      </c>
      <c r="G38" s="49"/>
      <c r="H38" s="28">
        <v>126026050</v>
      </c>
      <c r="I38" s="29"/>
      <c r="J38" s="28">
        <v>95010028</v>
      </c>
      <c r="K38" s="28">
        <v>70332105</v>
      </c>
      <c r="L38" s="28">
        <v>24677923</v>
      </c>
      <c r="M38" s="28">
        <v>3365500</v>
      </c>
      <c r="N38" s="28">
        <v>3094238</v>
      </c>
      <c r="O38" s="28">
        <v>134918</v>
      </c>
      <c r="P38" s="28">
        <v>809017</v>
      </c>
      <c r="Q38" s="28">
        <v>0</v>
      </c>
      <c r="R38" s="28">
        <v>23612349</v>
      </c>
      <c r="S38" s="28">
        <v>23612349</v>
      </c>
      <c r="T38" s="50">
        <v>1362952</v>
      </c>
      <c r="U38" s="50"/>
      <c r="V38" s="28">
        <v>0</v>
      </c>
      <c r="W38" s="27">
        <v>0</v>
      </c>
    </row>
    <row r="39" spans="1:23" ht="12.75">
      <c r="A39" s="51"/>
      <c r="B39" s="51"/>
      <c r="C39" s="51"/>
      <c r="D39" s="51"/>
      <c r="E39" s="51"/>
      <c r="F39" s="49" t="s">
        <v>14</v>
      </c>
      <c r="G39" s="49"/>
      <c r="H39" s="28">
        <v>-25208</v>
      </c>
      <c r="I39" s="28">
        <v>-25208</v>
      </c>
      <c r="J39" s="28">
        <v>-25208</v>
      </c>
      <c r="K39" s="28">
        <v>0</v>
      </c>
      <c r="L39" s="28">
        <v>-25208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50">
        <v>0</v>
      </c>
      <c r="U39" s="50"/>
      <c r="V39" s="28">
        <v>0</v>
      </c>
      <c r="W39" s="27">
        <v>0</v>
      </c>
    </row>
    <row r="40" spans="1:23" ht="12.75">
      <c r="A40" s="51"/>
      <c r="B40" s="51"/>
      <c r="C40" s="51"/>
      <c r="D40" s="51"/>
      <c r="E40" s="51"/>
      <c r="F40" s="49" t="s">
        <v>15</v>
      </c>
      <c r="G40" s="49"/>
      <c r="H40" s="28">
        <v>25208</v>
      </c>
      <c r="I40" s="28">
        <v>25208</v>
      </c>
      <c r="J40" s="28">
        <v>25208</v>
      </c>
      <c r="K40" s="28">
        <v>818</v>
      </c>
      <c r="L40" s="28">
        <v>24390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50">
        <v>0</v>
      </c>
      <c r="U40" s="50"/>
      <c r="V40" s="28">
        <v>0</v>
      </c>
      <c r="W40" s="27">
        <v>0</v>
      </c>
    </row>
    <row r="41" spans="1:23" ht="12.75">
      <c r="A41" s="51"/>
      <c r="B41" s="51"/>
      <c r="C41" s="51"/>
      <c r="D41" s="51"/>
      <c r="E41" s="51"/>
      <c r="F41" s="49" t="s">
        <v>16</v>
      </c>
      <c r="G41" s="49"/>
      <c r="H41" s="28">
        <v>126026050</v>
      </c>
      <c r="I41" s="29"/>
      <c r="J41" s="28">
        <v>95010028</v>
      </c>
      <c r="K41" s="28">
        <v>70332923</v>
      </c>
      <c r="L41" s="28">
        <v>24677105</v>
      </c>
      <c r="M41" s="28">
        <v>3365500</v>
      </c>
      <c r="N41" s="28">
        <v>3094238</v>
      </c>
      <c r="O41" s="28">
        <v>134918</v>
      </c>
      <c r="P41" s="28">
        <v>809017</v>
      </c>
      <c r="Q41" s="28">
        <v>0</v>
      </c>
      <c r="R41" s="28">
        <v>23612349</v>
      </c>
      <c r="S41" s="28">
        <v>23612349</v>
      </c>
      <c r="T41" s="50">
        <v>1362952</v>
      </c>
      <c r="U41" s="50"/>
      <c r="V41" s="28">
        <v>0</v>
      </c>
      <c r="W41" s="27">
        <v>0</v>
      </c>
    </row>
  </sheetData>
  <sheetProtection/>
  <mergeCells count="119">
    <mergeCell ref="T41:U41"/>
    <mergeCell ref="F37:G37"/>
    <mergeCell ref="T37:U37"/>
    <mergeCell ref="A38:E41"/>
    <mergeCell ref="F38:G38"/>
    <mergeCell ref="T38:U38"/>
    <mergeCell ref="F39:G39"/>
    <mergeCell ref="T39:U39"/>
    <mergeCell ref="F40:G40"/>
    <mergeCell ref="T40:U40"/>
    <mergeCell ref="F41:G41"/>
    <mergeCell ref="A34:A37"/>
    <mergeCell ref="B34:B37"/>
    <mergeCell ref="C34:C37"/>
    <mergeCell ref="D34:E37"/>
    <mergeCell ref="F34:G34"/>
    <mergeCell ref="T34:U34"/>
    <mergeCell ref="F35:G35"/>
    <mergeCell ref="T35:U35"/>
    <mergeCell ref="F36:G36"/>
    <mergeCell ref="T36:U36"/>
    <mergeCell ref="F31:G31"/>
    <mergeCell ref="T31:U31"/>
    <mergeCell ref="F32:G32"/>
    <mergeCell ref="T32:U32"/>
    <mergeCell ref="F33:G33"/>
    <mergeCell ref="T33:U33"/>
    <mergeCell ref="F28:G28"/>
    <mergeCell ref="T28:U28"/>
    <mergeCell ref="F29:G29"/>
    <mergeCell ref="T29:U29"/>
    <mergeCell ref="A30:A33"/>
    <mergeCell ref="B30:B33"/>
    <mergeCell ref="C30:C33"/>
    <mergeCell ref="D30:E33"/>
    <mergeCell ref="F30:G30"/>
    <mergeCell ref="T30:U30"/>
    <mergeCell ref="F25:G25"/>
    <mergeCell ref="T25:U25"/>
    <mergeCell ref="A26:A29"/>
    <mergeCell ref="B26:B29"/>
    <mergeCell ref="C26:C29"/>
    <mergeCell ref="D26:E29"/>
    <mergeCell ref="F26:G26"/>
    <mergeCell ref="T26:U26"/>
    <mergeCell ref="F27:G27"/>
    <mergeCell ref="T27:U27"/>
    <mergeCell ref="F22:G22"/>
    <mergeCell ref="T22:U22"/>
    <mergeCell ref="F23:G23"/>
    <mergeCell ref="T23:U23"/>
    <mergeCell ref="F24:G24"/>
    <mergeCell ref="T24:U24"/>
    <mergeCell ref="A18:A21"/>
    <mergeCell ref="B18:B21"/>
    <mergeCell ref="C18:C21"/>
    <mergeCell ref="D18:E21"/>
    <mergeCell ref="A22:A25"/>
    <mergeCell ref="B22:B25"/>
    <mergeCell ref="C22:C25"/>
    <mergeCell ref="D22:E25"/>
    <mergeCell ref="F21:G21"/>
    <mergeCell ref="T21:U21"/>
    <mergeCell ref="A10:A13"/>
    <mergeCell ref="B10:B13"/>
    <mergeCell ref="C10:C13"/>
    <mergeCell ref="D10:E13"/>
    <mergeCell ref="F10:G10"/>
    <mergeCell ref="T18:U18"/>
    <mergeCell ref="F19:G19"/>
    <mergeCell ref="T19:U19"/>
    <mergeCell ref="F20:G20"/>
    <mergeCell ref="F13:G13"/>
    <mergeCell ref="T10:U10"/>
    <mergeCell ref="F11:G11"/>
    <mergeCell ref="T17:U17"/>
    <mergeCell ref="F18:G18"/>
    <mergeCell ref="T20:U20"/>
    <mergeCell ref="T13:U13"/>
    <mergeCell ref="T15:U15"/>
    <mergeCell ref="F16:G16"/>
    <mergeCell ref="T16:U16"/>
    <mergeCell ref="F17:G17"/>
    <mergeCell ref="T11:U11"/>
    <mergeCell ref="F12:G12"/>
    <mergeCell ref="T12:U12"/>
    <mergeCell ref="A14:A17"/>
    <mergeCell ref="B14:B17"/>
    <mergeCell ref="C14:C17"/>
    <mergeCell ref="D14:E17"/>
    <mergeCell ref="F14:G14"/>
    <mergeCell ref="T14:U14"/>
    <mergeCell ref="F15:G15"/>
    <mergeCell ref="T9:U9"/>
    <mergeCell ref="N7:N8"/>
    <mergeCell ref="O7:O8"/>
    <mergeCell ref="P7:P8"/>
    <mergeCell ref="Q7:Q8"/>
    <mergeCell ref="S7:S8"/>
    <mergeCell ref="T7:U7"/>
    <mergeCell ref="R6:R8"/>
    <mergeCell ref="D9:G9"/>
    <mergeCell ref="S6:W6"/>
    <mergeCell ref="C5:C8"/>
    <mergeCell ref="O1:W1"/>
    <mergeCell ref="H5:H8"/>
    <mergeCell ref="I5:W5"/>
    <mergeCell ref="I6:I8"/>
    <mergeCell ref="J6:Q6"/>
    <mergeCell ref="V7:V8"/>
    <mergeCell ref="A2:W3"/>
    <mergeCell ref="A5:A8"/>
    <mergeCell ref="B5:B8"/>
    <mergeCell ref="K7:L7"/>
    <mergeCell ref="M7:M8"/>
    <mergeCell ref="D5:G8"/>
    <mergeCell ref="W7:W8"/>
    <mergeCell ref="T8:U8"/>
    <mergeCell ref="J7:J8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43"/>
  <sheetViews>
    <sheetView view="pageLayout" zoomScale="90" zoomScalePageLayoutView="90" workbookViewId="0" topLeftCell="A1">
      <selection activeCell="V20" sqref="V20"/>
    </sheetView>
  </sheetViews>
  <sheetFormatPr defaultColWidth="9.33203125" defaultRowHeight="12.75"/>
  <cols>
    <col min="1" max="1" width="5.66015625" style="4" customWidth="1"/>
    <col min="2" max="2" width="11" style="4" customWidth="1"/>
    <col min="3" max="3" width="8.66015625" style="4" customWidth="1"/>
    <col min="4" max="4" width="15" style="4" customWidth="1"/>
    <col min="5" max="5" width="16.83203125" style="4" customWidth="1"/>
    <col min="6" max="6" width="14.16015625" style="4" customWidth="1"/>
    <col min="7" max="7" width="14.33203125" style="4" customWidth="1"/>
    <col min="8" max="8" width="14.5" style="4" customWidth="1"/>
    <col min="9" max="9" width="10.66015625" style="4" customWidth="1"/>
    <col min="10" max="10" width="12.66015625" style="4" customWidth="1"/>
    <col min="11" max="11" width="10.83203125" style="3" customWidth="1"/>
    <col min="12" max="12" width="15" style="3" customWidth="1"/>
    <col min="13" max="14" width="12.33203125" style="3" bestFit="1" customWidth="1"/>
    <col min="15" max="15" width="12.16015625" style="3" customWidth="1"/>
    <col min="16" max="16384" width="9.33203125" style="3" customWidth="1"/>
  </cols>
  <sheetData>
    <row r="1" spans="1:17" ht="36" customHeight="1">
      <c r="A1" s="62" t="s">
        <v>76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22"/>
    </row>
    <row r="2" spans="1:7" ht="18">
      <c r="A2" s="43"/>
      <c r="B2" s="43"/>
      <c r="C2" s="43"/>
      <c r="D2" s="43"/>
      <c r="E2" s="43"/>
      <c r="F2" s="43"/>
      <c r="G2" s="43"/>
    </row>
    <row r="3" spans="1:16" s="16" customFormat="1" ht="18.75" customHeight="1">
      <c r="A3" s="42"/>
      <c r="B3" s="42"/>
      <c r="C3" s="42"/>
      <c r="D3" s="42"/>
      <c r="E3" s="42"/>
      <c r="F3" s="42"/>
      <c r="G3" s="41"/>
      <c r="H3" s="41"/>
      <c r="I3" s="41"/>
      <c r="J3" s="41"/>
      <c r="K3" s="41"/>
      <c r="L3" s="40"/>
      <c r="M3" s="40"/>
      <c r="N3" s="40"/>
      <c r="O3" s="40"/>
      <c r="P3" s="39" t="s">
        <v>60</v>
      </c>
    </row>
    <row r="4" spans="1:16" s="16" customFormat="1" ht="12.75">
      <c r="A4" s="63" t="s">
        <v>0</v>
      </c>
      <c r="B4" s="63" t="s">
        <v>1</v>
      </c>
      <c r="C4" s="63" t="s">
        <v>47</v>
      </c>
      <c r="D4" s="63" t="s">
        <v>59</v>
      </c>
      <c r="E4" s="52" t="s">
        <v>75</v>
      </c>
      <c r="F4" s="58" t="s">
        <v>4</v>
      </c>
      <c r="G4" s="66"/>
      <c r="H4" s="66"/>
      <c r="I4" s="66"/>
      <c r="J4" s="66"/>
      <c r="K4" s="66"/>
      <c r="L4" s="66"/>
      <c r="M4" s="66"/>
      <c r="N4" s="66"/>
      <c r="O4" s="66"/>
      <c r="P4" s="59"/>
    </row>
    <row r="5" spans="1:16" s="16" customFormat="1" ht="12.75">
      <c r="A5" s="64"/>
      <c r="B5" s="64"/>
      <c r="C5" s="64"/>
      <c r="D5" s="64"/>
      <c r="E5" s="53"/>
      <c r="F5" s="52" t="s">
        <v>29</v>
      </c>
      <c r="G5" s="60" t="s">
        <v>4</v>
      </c>
      <c r="H5" s="60"/>
      <c r="I5" s="60"/>
      <c r="J5" s="60"/>
      <c r="K5" s="60"/>
      <c r="L5" s="52" t="s">
        <v>58</v>
      </c>
      <c r="M5" s="55" t="s">
        <v>4</v>
      </c>
      <c r="N5" s="56"/>
      <c r="O5" s="56"/>
      <c r="P5" s="57"/>
    </row>
    <row r="6" spans="1:16" s="16" customFormat="1" ht="25.5" customHeight="1">
      <c r="A6" s="64"/>
      <c r="B6" s="64"/>
      <c r="C6" s="64"/>
      <c r="D6" s="64"/>
      <c r="E6" s="53"/>
      <c r="F6" s="53"/>
      <c r="G6" s="58" t="s">
        <v>57</v>
      </c>
      <c r="H6" s="59"/>
      <c r="I6" s="52" t="s">
        <v>56</v>
      </c>
      <c r="J6" s="52" t="s">
        <v>55</v>
      </c>
      <c r="K6" s="52" t="s">
        <v>54</v>
      </c>
      <c r="L6" s="53"/>
      <c r="M6" s="58" t="s">
        <v>6</v>
      </c>
      <c r="N6" s="38" t="s">
        <v>7</v>
      </c>
      <c r="O6" s="60" t="s">
        <v>33</v>
      </c>
      <c r="P6" s="60" t="s">
        <v>53</v>
      </c>
    </row>
    <row r="7" spans="1:16" s="16" customFormat="1" ht="84">
      <c r="A7" s="65"/>
      <c r="B7" s="65"/>
      <c r="C7" s="65"/>
      <c r="D7" s="65"/>
      <c r="E7" s="54"/>
      <c r="F7" s="54"/>
      <c r="G7" s="37" t="s">
        <v>11</v>
      </c>
      <c r="H7" s="37" t="s">
        <v>52</v>
      </c>
      <c r="I7" s="54"/>
      <c r="J7" s="54"/>
      <c r="K7" s="54"/>
      <c r="L7" s="54"/>
      <c r="M7" s="60"/>
      <c r="N7" s="36" t="s">
        <v>10</v>
      </c>
      <c r="O7" s="60"/>
      <c r="P7" s="60"/>
    </row>
    <row r="8" spans="1:16" s="16" customFormat="1" ht="10.5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35">
        <v>16</v>
      </c>
    </row>
    <row r="9" spans="1:16" s="16" customFormat="1" ht="13.5">
      <c r="A9" s="18" t="s">
        <v>51</v>
      </c>
      <c r="B9" s="21"/>
      <c r="C9" s="11"/>
      <c r="D9" s="34">
        <f>SUM(D10:D10)</f>
        <v>90000</v>
      </c>
      <c r="E9" s="34">
        <f>SUM(E10:E10)</f>
        <v>90000</v>
      </c>
      <c r="F9" s="34">
        <f>SUM(F10:F10)</f>
        <v>90000</v>
      </c>
      <c r="G9" s="34">
        <f>SUM(G10:G10)</f>
        <v>0</v>
      </c>
      <c r="H9" s="34">
        <f>SUM(H10:H10)</f>
        <v>90000</v>
      </c>
      <c r="I9" s="34">
        <v>0</v>
      </c>
      <c r="J9" s="34">
        <v>0</v>
      </c>
      <c r="K9" s="34">
        <v>0</v>
      </c>
      <c r="L9" s="34">
        <f>SUM(L10:L10)</f>
        <v>0</v>
      </c>
      <c r="M9" s="34">
        <f>SUM(M10:M10)</f>
        <v>0</v>
      </c>
      <c r="N9" s="34">
        <f>SUM(N10:N10)</f>
        <v>0</v>
      </c>
      <c r="O9" s="34">
        <v>0</v>
      </c>
      <c r="P9" s="34">
        <v>0</v>
      </c>
    </row>
    <row r="10" spans="1:16" s="16" customFormat="1" ht="12.75">
      <c r="A10" s="20" t="s">
        <v>51</v>
      </c>
      <c r="B10" s="19" t="s">
        <v>50</v>
      </c>
      <c r="C10" s="8">
        <v>2110</v>
      </c>
      <c r="D10" s="32">
        <v>90000</v>
      </c>
      <c r="E10" s="32">
        <f>F10+L10</f>
        <v>90000</v>
      </c>
      <c r="F10" s="32">
        <f>H10</f>
        <v>90000</v>
      </c>
      <c r="G10" s="31">
        <v>0</v>
      </c>
      <c r="H10" s="31">
        <v>90000</v>
      </c>
      <c r="I10" s="31">
        <v>0</v>
      </c>
      <c r="J10" s="31">
        <v>0</v>
      </c>
      <c r="K10" s="31">
        <f>-T10</f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</row>
    <row r="11" spans="1:16" s="16" customFormat="1" ht="13.5">
      <c r="A11" s="13">
        <v>600</v>
      </c>
      <c r="B11" s="14"/>
      <c r="C11" s="11"/>
      <c r="D11" s="34">
        <f aca="true" t="shared" si="0" ref="D11:N11">SUM(D12:D12)</f>
        <v>1870</v>
      </c>
      <c r="E11" s="34">
        <f t="shared" si="0"/>
        <v>1870</v>
      </c>
      <c r="F11" s="34">
        <f t="shared" si="0"/>
        <v>1870</v>
      </c>
      <c r="G11" s="34">
        <f t="shared" si="0"/>
        <v>1870</v>
      </c>
      <c r="H11" s="34">
        <f t="shared" si="0"/>
        <v>0</v>
      </c>
      <c r="I11" s="34">
        <f t="shared" si="0"/>
        <v>0</v>
      </c>
      <c r="J11" s="34">
        <f t="shared" si="0"/>
        <v>0</v>
      </c>
      <c r="K11" s="34">
        <f t="shared" si="0"/>
        <v>0</v>
      </c>
      <c r="L11" s="34">
        <f t="shared" si="0"/>
        <v>0</v>
      </c>
      <c r="M11" s="34">
        <f t="shared" si="0"/>
        <v>0</v>
      </c>
      <c r="N11" s="34">
        <f t="shared" si="0"/>
        <v>0</v>
      </c>
      <c r="O11" s="34">
        <f>O13+O15</f>
        <v>0</v>
      </c>
      <c r="P11" s="34">
        <f>P13+P15</f>
        <v>0</v>
      </c>
    </row>
    <row r="12" spans="1:16" s="16" customFormat="1" ht="12.75">
      <c r="A12" s="10">
        <v>600</v>
      </c>
      <c r="B12" s="9">
        <v>60095</v>
      </c>
      <c r="C12" s="8">
        <v>2110</v>
      </c>
      <c r="D12" s="32">
        <v>1870</v>
      </c>
      <c r="E12" s="32">
        <f>SUM(F12)</f>
        <v>1870</v>
      </c>
      <c r="F12" s="32">
        <f>SUM(G12:H12)</f>
        <v>1870</v>
      </c>
      <c r="G12" s="31">
        <v>1870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f>SUM(O12+Q12+R12)</f>
        <v>0</v>
      </c>
      <c r="O12" s="31">
        <v>0</v>
      </c>
      <c r="P12" s="31">
        <v>0</v>
      </c>
    </row>
    <row r="13" spans="1:16" s="16" customFormat="1" ht="13.5">
      <c r="A13" s="18" t="s">
        <v>49</v>
      </c>
      <c r="B13" s="17"/>
      <c r="C13" s="11"/>
      <c r="D13" s="34">
        <f aca="true" t="shared" si="1" ref="D13:M13">SUM(D14)</f>
        <v>72000</v>
      </c>
      <c r="E13" s="34">
        <f t="shared" si="1"/>
        <v>72000</v>
      </c>
      <c r="F13" s="34">
        <f t="shared" si="1"/>
        <v>72000</v>
      </c>
      <c r="G13" s="34">
        <f t="shared" si="1"/>
        <v>48856</v>
      </c>
      <c r="H13" s="34">
        <f t="shared" si="1"/>
        <v>23144</v>
      </c>
      <c r="I13" s="34">
        <f t="shared" si="1"/>
        <v>0</v>
      </c>
      <c r="J13" s="34">
        <f t="shared" si="1"/>
        <v>0</v>
      </c>
      <c r="K13" s="34">
        <f t="shared" si="1"/>
        <v>0</v>
      </c>
      <c r="L13" s="34">
        <f t="shared" si="1"/>
        <v>0</v>
      </c>
      <c r="M13" s="34">
        <f t="shared" si="1"/>
        <v>0</v>
      </c>
      <c r="N13" s="34">
        <v>0</v>
      </c>
      <c r="O13" s="34">
        <f>SUM(O14)</f>
        <v>0</v>
      </c>
      <c r="P13" s="34">
        <f>SUM(P14)</f>
        <v>0</v>
      </c>
    </row>
    <row r="14" spans="1:18" s="16" customFormat="1" ht="12.75">
      <c r="A14" s="10">
        <v>700</v>
      </c>
      <c r="B14" s="9">
        <v>70005</v>
      </c>
      <c r="C14" s="8">
        <v>2110</v>
      </c>
      <c r="D14" s="32">
        <v>72000</v>
      </c>
      <c r="E14" s="32">
        <f>SUM(F14)</f>
        <v>72000</v>
      </c>
      <c r="F14" s="32">
        <f>SUM(G14:H14)</f>
        <v>72000</v>
      </c>
      <c r="G14" s="31">
        <v>48856</v>
      </c>
      <c r="H14" s="31">
        <v>23144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f>SUM(O14+Q14+R14)</f>
        <v>0</v>
      </c>
      <c r="O14" s="31">
        <v>0</v>
      </c>
      <c r="P14" s="31">
        <v>0</v>
      </c>
      <c r="Q14" s="24"/>
      <c r="R14" s="24"/>
    </row>
    <row r="15" spans="1:16" s="16" customFormat="1" ht="13.5">
      <c r="A15" s="13">
        <v>710</v>
      </c>
      <c r="B15" s="14"/>
      <c r="C15" s="11"/>
      <c r="D15" s="34">
        <f aca="true" t="shared" si="2" ref="D15:P15">SUM(D16:D17)</f>
        <v>747000</v>
      </c>
      <c r="E15" s="34">
        <f t="shared" si="2"/>
        <v>747000</v>
      </c>
      <c r="F15" s="34">
        <f t="shared" si="2"/>
        <v>747000</v>
      </c>
      <c r="G15" s="34">
        <f t="shared" si="2"/>
        <v>518818</v>
      </c>
      <c r="H15" s="34">
        <f t="shared" si="2"/>
        <v>228182</v>
      </c>
      <c r="I15" s="34">
        <f t="shared" si="2"/>
        <v>0</v>
      </c>
      <c r="J15" s="34">
        <f t="shared" si="2"/>
        <v>0</v>
      </c>
      <c r="K15" s="34">
        <f t="shared" si="2"/>
        <v>0</v>
      </c>
      <c r="L15" s="34">
        <f t="shared" si="2"/>
        <v>0</v>
      </c>
      <c r="M15" s="34">
        <f t="shared" si="2"/>
        <v>0</v>
      </c>
      <c r="N15" s="34">
        <f t="shared" si="2"/>
        <v>0</v>
      </c>
      <c r="O15" s="34">
        <f t="shared" si="2"/>
        <v>0</v>
      </c>
      <c r="P15" s="34">
        <f t="shared" si="2"/>
        <v>0</v>
      </c>
    </row>
    <row r="16" spans="1:18" s="16" customFormat="1" ht="12.75">
      <c r="A16" s="10">
        <v>710</v>
      </c>
      <c r="B16" s="9">
        <v>71012</v>
      </c>
      <c r="C16" s="8">
        <v>2110</v>
      </c>
      <c r="D16" s="32">
        <v>371000</v>
      </c>
      <c r="E16" s="32">
        <f>SUM(N16+F16)</f>
        <v>371000</v>
      </c>
      <c r="F16" s="32">
        <f>SUM(G16:K16)</f>
        <v>371000</v>
      </c>
      <c r="G16" s="31">
        <v>210000</v>
      </c>
      <c r="H16" s="31">
        <v>161000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f>SUM(O16+Q16+R16)</f>
        <v>0</v>
      </c>
      <c r="O16" s="31">
        <v>0</v>
      </c>
      <c r="P16" s="31">
        <v>0</v>
      </c>
      <c r="Q16" s="24"/>
      <c r="R16" s="24"/>
    </row>
    <row r="17" spans="1:16" s="16" customFormat="1" ht="12.75">
      <c r="A17" s="10">
        <v>710</v>
      </c>
      <c r="B17" s="9">
        <v>71015</v>
      </c>
      <c r="C17" s="8">
        <v>2110</v>
      </c>
      <c r="D17" s="32">
        <v>376000</v>
      </c>
      <c r="E17" s="32">
        <f>SUM(F17)</f>
        <v>376000</v>
      </c>
      <c r="F17" s="32">
        <f>SUM(G17:H17)</f>
        <v>376000</v>
      </c>
      <c r="G17" s="31">
        <v>308818</v>
      </c>
      <c r="H17" s="31">
        <v>67182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f>SUM(O17+Q17+R17)</f>
        <v>0</v>
      </c>
      <c r="O17" s="31">
        <v>0</v>
      </c>
      <c r="P17" s="31">
        <v>0</v>
      </c>
    </row>
    <row r="18" spans="1:16" s="16" customFormat="1" ht="13.5">
      <c r="A18" s="13">
        <v>750</v>
      </c>
      <c r="B18" s="14"/>
      <c r="C18" s="11"/>
      <c r="D18" s="34">
        <f aca="true" t="shared" si="3" ref="D18:P18">SUM(D19:D19)</f>
        <v>25200</v>
      </c>
      <c r="E18" s="34">
        <f t="shared" si="3"/>
        <v>25200</v>
      </c>
      <c r="F18" s="34">
        <f t="shared" si="3"/>
        <v>25200</v>
      </c>
      <c r="G18" s="34">
        <f t="shared" si="3"/>
        <v>17383</v>
      </c>
      <c r="H18" s="34">
        <f t="shared" si="3"/>
        <v>7817</v>
      </c>
      <c r="I18" s="34">
        <f t="shared" si="3"/>
        <v>0</v>
      </c>
      <c r="J18" s="34">
        <f t="shared" si="3"/>
        <v>0</v>
      </c>
      <c r="K18" s="34">
        <f t="shared" si="3"/>
        <v>0</v>
      </c>
      <c r="L18" s="34">
        <f t="shared" si="3"/>
        <v>0</v>
      </c>
      <c r="M18" s="34">
        <f t="shared" si="3"/>
        <v>0</v>
      </c>
      <c r="N18" s="34">
        <f t="shared" si="3"/>
        <v>0</v>
      </c>
      <c r="O18" s="34">
        <f t="shared" si="3"/>
        <v>0</v>
      </c>
      <c r="P18" s="34">
        <f t="shared" si="3"/>
        <v>0</v>
      </c>
    </row>
    <row r="19" spans="1:16" s="16" customFormat="1" ht="12.75">
      <c r="A19" s="10">
        <v>750</v>
      </c>
      <c r="B19" s="9">
        <v>75045</v>
      </c>
      <c r="C19" s="8">
        <v>2110</v>
      </c>
      <c r="D19" s="32">
        <v>25200</v>
      </c>
      <c r="E19" s="32">
        <f>SUM(F19)</f>
        <v>25200</v>
      </c>
      <c r="F19" s="32">
        <f>SUM(G19:H19)</f>
        <v>25200</v>
      </c>
      <c r="G19" s="31">
        <v>17383</v>
      </c>
      <c r="H19" s="31">
        <v>7817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f>SUM(O19+Q19+R19)</f>
        <v>0</v>
      </c>
      <c r="O19" s="31">
        <v>0</v>
      </c>
      <c r="P19" s="31">
        <v>0</v>
      </c>
    </row>
    <row r="20" spans="1:16" s="15" customFormat="1" ht="14.25" customHeight="1">
      <c r="A20" s="13">
        <v>754</v>
      </c>
      <c r="B20" s="14"/>
      <c r="C20" s="11"/>
      <c r="D20" s="34">
        <f>SUM(D21:D21)</f>
        <v>4935767</v>
      </c>
      <c r="E20" s="34">
        <f>E21</f>
        <v>4935767</v>
      </c>
      <c r="F20" s="34">
        <f aca="true" t="shared" si="4" ref="F20:K20">SUM(F21)</f>
        <v>4935767</v>
      </c>
      <c r="G20" s="34">
        <f t="shared" si="4"/>
        <v>4515730</v>
      </c>
      <c r="H20" s="34">
        <f t="shared" si="4"/>
        <v>231437</v>
      </c>
      <c r="I20" s="34">
        <f t="shared" si="4"/>
        <v>0</v>
      </c>
      <c r="J20" s="34">
        <f t="shared" si="4"/>
        <v>188600</v>
      </c>
      <c r="K20" s="34">
        <f t="shared" si="4"/>
        <v>0</v>
      </c>
      <c r="L20" s="34">
        <f>SUM(L21:L21)</f>
        <v>0</v>
      </c>
      <c r="M20" s="34">
        <f>SUM(M21:M21)</f>
        <v>0</v>
      </c>
      <c r="N20" s="34">
        <f>SUM(N21)</f>
        <v>0</v>
      </c>
      <c r="O20" s="34">
        <f>SUM(O21)</f>
        <v>0</v>
      </c>
      <c r="P20" s="34">
        <f>SUM(P21)</f>
        <v>0</v>
      </c>
    </row>
    <row r="21" spans="1:16" ht="12.75" customHeight="1">
      <c r="A21" s="10">
        <v>754</v>
      </c>
      <c r="B21" s="9">
        <v>75411</v>
      </c>
      <c r="C21" s="8">
        <v>2110</v>
      </c>
      <c r="D21" s="32">
        <v>4935767</v>
      </c>
      <c r="E21" s="32">
        <f>SUM(F21)</f>
        <v>4935767</v>
      </c>
      <c r="F21" s="32">
        <f>SUM(G21:J21)</f>
        <v>4935767</v>
      </c>
      <c r="G21" s="31">
        <v>4515730</v>
      </c>
      <c r="H21" s="31">
        <v>231437</v>
      </c>
      <c r="I21" s="31">
        <v>0</v>
      </c>
      <c r="J21" s="31">
        <v>188600</v>
      </c>
      <c r="K21" s="31">
        <v>0</v>
      </c>
      <c r="L21" s="31">
        <v>0</v>
      </c>
      <c r="M21" s="31">
        <v>0</v>
      </c>
      <c r="N21" s="31">
        <f>SUM(O21+Q21+R21)</f>
        <v>0</v>
      </c>
      <c r="O21" s="31">
        <v>0</v>
      </c>
      <c r="P21" s="31"/>
    </row>
    <row r="22" spans="1:16" ht="12.75" customHeight="1">
      <c r="A22" s="13">
        <v>755</v>
      </c>
      <c r="B22" s="14"/>
      <c r="C22" s="11"/>
      <c r="D22" s="34">
        <f>SUM(D23:D23)</f>
        <v>132000</v>
      </c>
      <c r="E22" s="34">
        <f>E23</f>
        <v>132000</v>
      </c>
      <c r="F22" s="34">
        <f aca="true" t="shared" si="5" ref="F22:K22">SUM(F23)</f>
        <v>132000</v>
      </c>
      <c r="G22" s="34">
        <f t="shared" si="5"/>
        <v>30030</v>
      </c>
      <c r="H22" s="34">
        <f t="shared" si="5"/>
        <v>37950</v>
      </c>
      <c r="I22" s="34">
        <f t="shared" si="5"/>
        <v>64020</v>
      </c>
      <c r="J22" s="34">
        <f t="shared" si="5"/>
        <v>0</v>
      </c>
      <c r="K22" s="34">
        <f t="shared" si="5"/>
        <v>0</v>
      </c>
      <c r="L22" s="34">
        <f>SUM(L23:L23)</f>
        <v>0</v>
      </c>
      <c r="M22" s="34">
        <f>SUM(M23:M23)</f>
        <v>0</v>
      </c>
      <c r="N22" s="34">
        <f>SUM(N23)</f>
        <v>0</v>
      </c>
      <c r="O22" s="34">
        <f>SUM(O23)</f>
        <v>0</v>
      </c>
      <c r="P22" s="34">
        <f>SUM(P23)</f>
        <v>0</v>
      </c>
    </row>
    <row r="23" spans="1:16" ht="17.25" customHeight="1">
      <c r="A23" s="10">
        <v>755</v>
      </c>
      <c r="B23" s="9">
        <v>75515</v>
      </c>
      <c r="C23" s="8">
        <v>2110</v>
      </c>
      <c r="D23" s="32">
        <v>132000</v>
      </c>
      <c r="E23" s="32">
        <f>SUM(F23)</f>
        <v>132000</v>
      </c>
      <c r="F23" s="32">
        <f>SUM(G23:J23)</f>
        <v>132000</v>
      </c>
      <c r="G23" s="31">
        <v>30030</v>
      </c>
      <c r="H23" s="31">
        <v>37950</v>
      </c>
      <c r="I23" s="31">
        <v>64020</v>
      </c>
      <c r="J23" s="31">
        <v>0</v>
      </c>
      <c r="K23" s="31">
        <v>0</v>
      </c>
      <c r="L23" s="31">
        <v>0</v>
      </c>
      <c r="M23" s="31">
        <v>0</v>
      </c>
      <c r="N23" s="31">
        <f>SUM(O23+Q23+R23)</f>
        <v>0</v>
      </c>
      <c r="O23" s="31">
        <v>0</v>
      </c>
      <c r="P23" s="31"/>
    </row>
    <row r="24" spans="1:16" ht="13.5">
      <c r="A24" s="13">
        <v>851</v>
      </c>
      <c r="B24" s="12"/>
      <c r="C24" s="11"/>
      <c r="D24" s="33">
        <f>D25</f>
        <v>2397521</v>
      </c>
      <c r="E24" s="33">
        <f aca="true" t="shared" si="6" ref="E24:P24">SUM(E25)</f>
        <v>2397521</v>
      </c>
      <c r="F24" s="33">
        <f t="shared" si="6"/>
        <v>2397521</v>
      </c>
      <c r="G24" s="33">
        <f t="shared" si="6"/>
        <v>0</v>
      </c>
      <c r="H24" s="33">
        <f t="shared" si="6"/>
        <v>2397521</v>
      </c>
      <c r="I24" s="33">
        <f t="shared" si="6"/>
        <v>0</v>
      </c>
      <c r="J24" s="33">
        <f t="shared" si="6"/>
        <v>0</v>
      </c>
      <c r="K24" s="33">
        <f t="shared" si="6"/>
        <v>0</v>
      </c>
      <c r="L24" s="33">
        <f t="shared" si="6"/>
        <v>0</v>
      </c>
      <c r="M24" s="33">
        <f t="shared" si="6"/>
        <v>0</v>
      </c>
      <c r="N24" s="33">
        <f t="shared" si="6"/>
        <v>0</v>
      </c>
      <c r="O24" s="33">
        <f t="shared" si="6"/>
        <v>0</v>
      </c>
      <c r="P24" s="33">
        <f t="shared" si="6"/>
        <v>0</v>
      </c>
    </row>
    <row r="25" spans="1:17" ht="12.75">
      <c r="A25" s="10">
        <v>851</v>
      </c>
      <c r="B25" s="9">
        <v>85156</v>
      </c>
      <c r="C25" s="8">
        <v>2110</v>
      </c>
      <c r="D25" s="31">
        <v>2397521</v>
      </c>
      <c r="E25" s="32">
        <f>SUM(H25)</f>
        <v>2397521</v>
      </c>
      <c r="F25" s="32">
        <f>SUM(H25)</f>
        <v>2397521</v>
      </c>
      <c r="G25" s="31">
        <v>0</v>
      </c>
      <c r="H25" s="31">
        <v>2397521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f>SUM(O25+Q25+R25)</f>
        <v>0</v>
      </c>
      <c r="O25" s="31">
        <v>0</v>
      </c>
      <c r="P25" s="31">
        <v>0</v>
      </c>
      <c r="Q25" s="24"/>
    </row>
    <row r="26" spans="1:17" ht="13.5">
      <c r="A26" s="13">
        <v>852</v>
      </c>
      <c r="B26" s="12"/>
      <c r="C26" s="11"/>
      <c r="D26" s="33">
        <f>D27</f>
        <v>1583040</v>
      </c>
      <c r="E26" s="33">
        <f aca="true" t="shared" si="7" ref="E26:P26">SUM(E27)</f>
        <v>1583040</v>
      </c>
      <c r="F26" s="33">
        <f t="shared" si="7"/>
        <v>1583040</v>
      </c>
      <c r="G26" s="33">
        <f t="shared" si="7"/>
        <v>1067559</v>
      </c>
      <c r="H26" s="33">
        <f t="shared" si="7"/>
        <v>515181</v>
      </c>
      <c r="I26" s="33">
        <f t="shared" si="7"/>
        <v>0</v>
      </c>
      <c r="J26" s="33">
        <f t="shared" si="7"/>
        <v>300</v>
      </c>
      <c r="K26" s="33">
        <f t="shared" si="7"/>
        <v>0</v>
      </c>
      <c r="L26" s="33">
        <f t="shared" si="7"/>
        <v>0</v>
      </c>
      <c r="M26" s="33">
        <f t="shared" si="7"/>
        <v>0</v>
      </c>
      <c r="N26" s="33">
        <f t="shared" si="7"/>
        <v>0</v>
      </c>
      <c r="O26" s="33">
        <f t="shared" si="7"/>
        <v>0</v>
      </c>
      <c r="P26" s="33">
        <f t="shared" si="7"/>
        <v>0</v>
      </c>
      <c r="Q26" s="24"/>
    </row>
    <row r="27" spans="1:17" ht="12.75">
      <c r="A27" s="10">
        <v>852</v>
      </c>
      <c r="B27" s="9">
        <v>85203</v>
      </c>
      <c r="C27" s="8">
        <v>2110</v>
      </c>
      <c r="D27" s="31">
        <v>1583040</v>
      </c>
      <c r="E27" s="32">
        <f>SUM(F27)</f>
        <v>1583040</v>
      </c>
      <c r="F27" s="32">
        <f>SUM(G27:J27)</f>
        <v>1583040</v>
      </c>
      <c r="G27" s="31">
        <v>1067559</v>
      </c>
      <c r="H27" s="31">
        <v>515181</v>
      </c>
      <c r="I27" s="31">
        <v>0</v>
      </c>
      <c r="J27" s="31">
        <v>300</v>
      </c>
      <c r="K27" s="31">
        <v>0</v>
      </c>
      <c r="L27" s="31">
        <v>0</v>
      </c>
      <c r="M27" s="31">
        <v>0</v>
      </c>
      <c r="N27" s="31">
        <f>SUM(O27+Q27+R27)</f>
        <v>0</v>
      </c>
      <c r="O27" s="31">
        <v>0</v>
      </c>
      <c r="P27" s="31">
        <v>0</v>
      </c>
      <c r="Q27" s="24"/>
    </row>
    <row r="28" spans="1:16" ht="13.5">
      <c r="A28" s="13">
        <v>853</v>
      </c>
      <c r="B28" s="12"/>
      <c r="C28" s="11"/>
      <c r="D28" s="33">
        <f>SUM(D29)</f>
        <v>710000</v>
      </c>
      <c r="E28" s="33">
        <f>E29</f>
        <v>710000</v>
      </c>
      <c r="F28" s="33">
        <f>F29</f>
        <v>710000</v>
      </c>
      <c r="G28" s="33">
        <f>G29</f>
        <v>562400</v>
      </c>
      <c r="H28" s="33">
        <f>H29</f>
        <v>147600</v>
      </c>
      <c r="I28" s="33">
        <f aca="true" t="shared" si="8" ref="I28:P28">SUM(I29)</f>
        <v>0</v>
      </c>
      <c r="J28" s="33">
        <f t="shared" si="8"/>
        <v>0</v>
      </c>
      <c r="K28" s="33">
        <f t="shared" si="8"/>
        <v>0</v>
      </c>
      <c r="L28" s="33">
        <f t="shared" si="8"/>
        <v>0</v>
      </c>
      <c r="M28" s="33">
        <f t="shared" si="8"/>
        <v>0</v>
      </c>
      <c r="N28" s="33">
        <f t="shared" si="8"/>
        <v>0</v>
      </c>
      <c r="O28" s="33">
        <f t="shared" si="8"/>
        <v>0</v>
      </c>
      <c r="P28" s="33">
        <f t="shared" si="8"/>
        <v>0</v>
      </c>
    </row>
    <row r="29" spans="1:16" ht="12.75">
      <c r="A29" s="10">
        <v>853</v>
      </c>
      <c r="B29" s="9">
        <v>85321</v>
      </c>
      <c r="C29" s="8">
        <v>2110</v>
      </c>
      <c r="D29" s="31">
        <v>710000</v>
      </c>
      <c r="E29" s="32">
        <f>SUM(H29+G29+E37)</f>
        <v>710000</v>
      </c>
      <c r="F29" s="31">
        <f>SUM(G29:K29)</f>
        <v>710000</v>
      </c>
      <c r="G29" s="31">
        <v>562400</v>
      </c>
      <c r="H29" s="31">
        <v>147600</v>
      </c>
      <c r="I29" s="31">
        <v>0</v>
      </c>
      <c r="J29" s="31">
        <v>0</v>
      </c>
      <c r="K29" s="31">
        <v>0</v>
      </c>
      <c r="L29" s="31">
        <v>0</v>
      </c>
      <c r="M29" s="31">
        <f>SUM(N29+P29+Q29)</f>
        <v>0</v>
      </c>
      <c r="N29" s="31">
        <v>0</v>
      </c>
      <c r="O29" s="31">
        <v>0</v>
      </c>
      <c r="P29" s="31">
        <v>0</v>
      </c>
    </row>
    <row r="30" spans="1:16" ht="13.5">
      <c r="A30" s="13">
        <v>855</v>
      </c>
      <c r="B30" s="12"/>
      <c r="C30" s="11"/>
      <c r="D30" s="33">
        <f aca="true" t="shared" si="9" ref="D30:P30">SUM(D31:D32)</f>
        <v>233097</v>
      </c>
      <c r="E30" s="33">
        <f t="shared" si="9"/>
        <v>233097</v>
      </c>
      <c r="F30" s="33">
        <f t="shared" si="9"/>
        <v>233097</v>
      </c>
      <c r="G30" s="33">
        <f t="shared" si="9"/>
        <v>2170</v>
      </c>
      <c r="H30" s="33">
        <f t="shared" si="9"/>
        <v>37</v>
      </c>
      <c r="I30" s="33">
        <f t="shared" si="9"/>
        <v>0</v>
      </c>
      <c r="J30" s="33">
        <f t="shared" si="9"/>
        <v>230890</v>
      </c>
      <c r="K30" s="33">
        <f t="shared" si="9"/>
        <v>0</v>
      </c>
      <c r="L30" s="33">
        <f t="shared" si="9"/>
        <v>0</v>
      </c>
      <c r="M30" s="33">
        <f t="shared" si="9"/>
        <v>0</v>
      </c>
      <c r="N30" s="33">
        <f t="shared" si="9"/>
        <v>0</v>
      </c>
      <c r="O30" s="33">
        <f t="shared" si="9"/>
        <v>0</v>
      </c>
      <c r="P30" s="33">
        <f t="shared" si="9"/>
        <v>0</v>
      </c>
    </row>
    <row r="31" spans="1:16" ht="12.75">
      <c r="A31" s="10">
        <v>855</v>
      </c>
      <c r="B31" s="9">
        <v>85508</v>
      </c>
      <c r="C31" s="8">
        <v>2160</v>
      </c>
      <c r="D31" s="31">
        <v>83727</v>
      </c>
      <c r="E31" s="32">
        <f>SUM(H31+G31+J31)</f>
        <v>83727</v>
      </c>
      <c r="F31" s="31">
        <f>SUM(G31:K31)</f>
        <v>83727</v>
      </c>
      <c r="G31" s="31">
        <v>800</v>
      </c>
      <c r="H31" s="31">
        <v>37</v>
      </c>
      <c r="I31" s="31">
        <v>0</v>
      </c>
      <c r="J31" s="31">
        <v>82890</v>
      </c>
      <c r="K31" s="31">
        <v>0</v>
      </c>
      <c r="L31" s="31">
        <v>0</v>
      </c>
      <c r="M31" s="31">
        <f>SUM(N31+P31+Q31)</f>
        <v>0</v>
      </c>
      <c r="N31" s="31">
        <v>0</v>
      </c>
      <c r="O31" s="31">
        <v>0</v>
      </c>
      <c r="P31" s="31">
        <v>0</v>
      </c>
    </row>
    <row r="32" spans="1:16" ht="12.75">
      <c r="A32" s="10">
        <v>855</v>
      </c>
      <c r="B32" s="9">
        <v>85510</v>
      </c>
      <c r="C32" s="8">
        <v>2160</v>
      </c>
      <c r="D32" s="31">
        <v>149370</v>
      </c>
      <c r="E32" s="32">
        <f>SUM(H32+G32+J32)</f>
        <v>149370</v>
      </c>
      <c r="F32" s="31">
        <f>SUM(G32:K32)</f>
        <v>149370</v>
      </c>
      <c r="G32" s="31">
        <v>1370</v>
      </c>
      <c r="H32" s="31">
        <v>0</v>
      </c>
      <c r="I32" s="31">
        <v>0</v>
      </c>
      <c r="J32" s="31">
        <v>148000</v>
      </c>
      <c r="K32" s="31">
        <v>0</v>
      </c>
      <c r="L32" s="31">
        <v>0</v>
      </c>
      <c r="M32" s="31">
        <f>SUM(N32+P32+Q32)</f>
        <v>0</v>
      </c>
      <c r="N32" s="31">
        <v>0</v>
      </c>
      <c r="O32" s="31">
        <v>0</v>
      </c>
      <c r="P32" s="31">
        <v>0</v>
      </c>
    </row>
    <row r="33" spans="1:16" ht="14.25">
      <c r="A33" s="61" t="s">
        <v>48</v>
      </c>
      <c r="B33" s="61"/>
      <c r="C33" s="61"/>
      <c r="D33" s="30">
        <f aca="true" t="shared" si="10" ref="D33:P33">SUM(D9+D11+D13+D15+D18+D20+D22+D24+D26+D28+D30)</f>
        <v>10927495</v>
      </c>
      <c r="E33" s="30">
        <f t="shared" si="10"/>
        <v>10927495</v>
      </c>
      <c r="F33" s="30">
        <f t="shared" si="10"/>
        <v>10927495</v>
      </c>
      <c r="G33" s="30">
        <f t="shared" si="10"/>
        <v>6764816</v>
      </c>
      <c r="H33" s="30">
        <f t="shared" si="10"/>
        <v>3678869</v>
      </c>
      <c r="I33" s="30">
        <f t="shared" si="10"/>
        <v>64020</v>
      </c>
      <c r="J33" s="30">
        <f t="shared" si="10"/>
        <v>419790</v>
      </c>
      <c r="K33" s="30">
        <f t="shared" si="10"/>
        <v>0</v>
      </c>
      <c r="L33" s="30">
        <f t="shared" si="10"/>
        <v>0</v>
      </c>
      <c r="M33" s="30">
        <f t="shared" si="10"/>
        <v>0</v>
      </c>
      <c r="N33" s="30">
        <f t="shared" si="10"/>
        <v>0</v>
      </c>
      <c r="O33" s="30">
        <f t="shared" si="10"/>
        <v>0</v>
      </c>
      <c r="P33" s="30">
        <f t="shared" si="10"/>
        <v>0</v>
      </c>
    </row>
    <row r="34" ht="12.75">
      <c r="E34" s="23"/>
    </row>
    <row r="36" spans="7:8" ht="12.75">
      <c r="G36" s="5"/>
      <c r="H36" s="5"/>
    </row>
    <row r="37" spans="1:16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6"/>
      <c r="L37" s="6"/>
      <c r="M37" s="6"/>
      <c r="N37" s="6"/>
      <c r="O37" s="6"/>
      <c r="P37" s="6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5"/>
    </row>
  </sheetData>
  <sheetProtection/>
  <mergeCells count="19">
    <mergeCell ref="A33:C33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007874015748" right="0.3937007874015748" top="1.1067708333333333" bottom="0.7874015748031497" header="0.5118110236220472" footer="0.5118110236220472"/>
  <pageSetup orientation="landscape" paperSize="9" scale="85" r:id="rId1"/>
  <headerFooter alignWithMargins="0">
    <oddHeader>&amp;RZałącznik nr &amp;A
do uchwały Zarządu Powiatu w Opatowie Nr 166.6.2022 
z dnia 21 stycznia 2022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2022-01-19T10:10:40Z</cp:lastPrinted>
  <dcterms:modified xsi:type="dcterms:W3CDTF">2022-01-27T13:18:03Z</dcterms:modified>
  <cp:category/>
  <cp:version/>
  <cp:contentType/>
  <cp:contentStatus/>
</cp:coreProperties>
</file>