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5985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/>
  <calcPr fullCalcOnLoad="1"/>
</workbook>
</file>

<file path=xl/sharedStrings.xml><?xml version="1.0" encoding="utf-8"?>
<sst xmlns="http://schemas.openxmlformats.org/spreadsheetml/2006/main" count="1518" uniqueCount="662">
  <si>
    <t>w złotych</t>
  </si>
  <si>
    <t>Dział</t>
  </si>
  <si>
    <t>Rozdział</t>
  </si>
  <si>
    <t>§</t>
  </si>
  <si>
    <t>Nazwa</t>
  </si>
  <si>
    <t>Plan ogółem</t>
  </si>
  <si>
    <t>1</t>
  </si>
  <si>
    <t>2</t>
  </si>
  <si>
    <t>3</t>
  </si>
  <si>
    <t>4</t>
  </si>
  <si>
    <t>5</t>
  </si>
  <si>
    <t>bieżące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</si>
  <si>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</si>
  <si>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</si>
  <si>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</si>
  <si>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01005</t>
  </si>
  <si>
    <t>Prace geodezyjno-urządzeniowe na potrzeby rolnictwa</t>
  </si>
  <si>
    <t>2110</t>
  </si>
  <si>
    <t>020</t>
  </si>
  <si>
    <t>Leśnictwo</t>
  </si>
  <si>
    <t>0,00</t>
  </si>
  <si>
    <t>02001</t>
  </si>
  <si>
    <t>Gospodarka leśna</t>
  </si>
  <si>
    <t>2460</t>
  </si>
  <si>
    <t>Środki otrzymane od pozostałych jednostek zaliczanych do sektora finansów publicznych na realizacje zadań bieżących jednostek zaliczanych do sektora finansów publicznych</t>
  </si>
  <si>
    <t>600</t>
  </si>
  <si>
    <t>Transport i łączność</t>
  </si>
  <si>
    <t>60014</t>
  </si>
  <si>
    <t>Drogi publiczne powiatowe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</si>
  <si>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</si>
  <si>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</si>
  <si>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</si>
  <si>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</si>
  <si>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</si>
  <si>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</si>
  <si>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</si>
  <si>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710</t>
  </si>
  <si>
    <t>Działalność usługowa</t>
  </si>
  <si>
    <t>0690</t>
  </si>
  <si>
    <t>Wpływy z różnych opłat</t>
  </si>
  <si>
    <t>0920</t>
  </si>
  <si>
    <t>71015</t>
  </si>
  <si>
    <t>Nadzór budowlany</t>
  </si>
  <si>
    <t>750</t>
  </si>
  <si>
    <t>Administracja publiczna</t>
  </si>
  <si>
    <t>75020</t>
  </si>
  <si>
    <t>Starostwa powiatowe</t>
  </si>
  <si>
    <t>0570</t>
  </si>
  <si>
    <t>500,00</t>
  </si>
  <si>
    <t>75045</t>
  </si>
  <si>
    <t>Kwalifikacja wojskowa</t>
  </si>
  <si>
    <t>2120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</si>
  <si>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</si>
  <si>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</si>
  <si>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</si>
  <si>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</si>
  <si>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</si>
  <si>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nieposiadających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</si>
  <si>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</si>
  <si>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</si>
  <si>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</si>
  <si>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</si>
  <si>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0590</t>
  </si>
  <si>
    <t>Wpływy z opłat za koncesje i licencje</t>
  </si>
  <si>
    <t>10 000,00</t>
  </si>
  <si>
    <t>75622</t>
  </si>
  <si>
    <t>Udziały powiatów w podatkach stanowiących dochód budżetu państwa</t>
  </si>
  <si>
    <t>0010</t>
  </si>
  <si>
    <t>0020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</si>
  <si>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</si>
  <si>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</si>
  <si>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</si>
  <si>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</si>
  <si>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</si>
  <si>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</si>
  <si>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</si>
  <si>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</si>
  <si>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</si>
  <si>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</si>
  <si>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</si>
  <si>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</si>
  <si>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Oświata i wychowanie</t>
  </si>
  <si>
    <t>Pozostała działalność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</si>
  <si>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</si>
  <si>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</si>
  <si>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</si>
  <si>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</si>
  <si>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</si>
  <si>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</si>
  <si>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2320</t>
  </si>
  <si>
    <t>85202</t>
  </si>
  <si>
    <t>Domy pomocy społecznej</t>
  </si>
  <si>
    <t>0830</t>
  </si>
  <si>
    <t>Wpływy z usług</t>
  </si>
  <si>
    <t>2130</t>
  </si>
  <si>
    <t>Rodziny zastępcze</t>
  </si>
  <si>
    <t>853</t>
  </si>
  <si>
    <t>Pozostałe zadania w zakresie polityki społecznej</t>
  </si>
  <si>
    <t>Rehabilitacja zawodowa i społeczna osób niepełnosprawnych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</si>
  <si>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</si>
  <si>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</si>
  <si>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</si>
  <si>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</si>
  <si>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</si>
  <si>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</si>
  <si>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2690</t>
  </si>
  <si>
    <t>854</t>
  </si>
  <si>
    <t>Edukacyjna opieka wychowawcza</t>
  </si>
  <si>
    <t>85403</t>
  </si>
  <si>
    <t>Specjalne ośrodki szkolno-wychowawcze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</si>
  <si>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</si>
  <si>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</si>
  <si>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</si>
  <si>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</si>
  <si>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Kultura i ochrona dziedzictwa narodowego</t>
  </si>
  <si>
    <t>razem:</t>
  </si>
  <si>
    <t>majątkowe</t>
  </si>
  <si>
    <t>Usuwanie skutków klęsk żywiołowych</t>
  </si>
  <si>
    <t>Ogółem:</t>
  </si>
  <si>
    <t>Zadania w zakresie kultury fizycznej</t>
  </si>
  <si>
    <t>Kultura fizyczna</t>
  </si>
  <si>
    <t>Biblioteki</t>
  </si>
  <si>
    <t>Dokształcanie i doskonalenie nauczycieli</t>
  </si>
  <si>
    <t>Szkolne schroniska młodzieżowe</t>
  </si>
  <si>
    <t>Internaty i bursy szkolne</t>
  </si>
  <si>
    <t>Poradnie psychologiczno-pedagogiczne, w tym poradnie specjalistyczne</t>
  </si>
  <si>
    <t>Jednostki specjalistycznego poradnictwa, mieszkania chronione i ośrodki interwencji kryzysowej</t>
  </si>
  <si>
    <t>Powiatowe centra pomocy rodzinie</t>
  </si>
  <si>
    <t>Stołówki szkolne i przedszkolne</t>
  </si>
  <si>
    <t>Szkoły zawodowe specjalne</t>
  </si>
  <si>
    <t>Licea ogólnokształcące</t>
  </si>
  <si>
    <t>Szkoły podstawowe specjalne</t>
  </si>
  <si>
    <t>Rezerwy ogólne i celowe</t>
  </si>
  <si>
    <t>Rozliczenia z tytułu poręczeń i gwarancji udzielonych przez Skarb Państwa lub jednostkę samorządu terytorialnego</t>
  </si>
  <si>
    <t>Obsługa długu publicznego</t>
  </si>
  <si>
    <t>Zarządzanie kryzysowe</t>
  </si>
  <si>
    <t>Promocja jednostek samorządu terytorialnego</t>
  </si>
  <si>
    <t>Rady powiatów</t>
  </si>
  <si>
    <t>Nadzór nad gospodarką leśną</t>
  </si>
  <si>
    <t>02002</t>
  </si>
  <si>
    <t>01095</t>
  </si>
  <si>
    <t>wynagrodzenia i składki od nich naliczane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</si>
  <si>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</si>
  <si>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</si>
  <si>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</si>
  <si>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</si>
  <si>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</si>
  <si>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</si>
  <si>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</si>
  <si>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</si>
  <si>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Plan</t>
  </si>
  <si>
    <t>Ogółem</t>
  </si>
  <si>
    <t>wydatki związane z realizacją statutowych zadań</t>
  </si>
  <si>
    <t>wniesienie wkładów do spółek prawa handlowego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</si>
  <si>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</si>
  <si>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</si>
  <si>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</si>
  <si>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</si>
  <si>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</si>
  <si>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</si>
  <si>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</si>
  <si>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Dotacje ogółem</t>
  </si>
  <si>
    <t>w  złotych</t>
  </si>
  <si>
    <t>7.</t>
  </si>
  <si>
    <t>§ 982</t>
  </si>
  <si>
    <t>6.</t>
  </si>
  <si>
    <t>§ 994</t>
  </si>
  <si>
    <t>5.</t>
  </si>
  <si>
    <t>§ 991</t>
  </si>
  <si>
    <t>Udzielone pożyczki</t>
  </si>
  <si>
    <t>4.</t>
  </si>
  <si>
    <t>§ 963</t>
  </si>
  <si>
    <t>3.</t>
  </si>
  <si>
    <t>§ 992</t>
  </si>
  <si>
    <t>2.</t>
  </si>
  <si>
    <t>1.1</t>
  </si>
  <si>
    <t>1.</t>
  </si>
  <si>
    <t>Rozchody ogółem:</t>
  </si>
  <si>
    <t>Przelewy z rachunku lokat</t>
  </si>
  <si>
    <t>9.</t>
  </si>
  <si>
    <t>8.</t>
  </si>
  <si>
    <t>§ 931</t>
  </si>
  <si>
    <t>§ 957</t>
  </si>
  <si>
    <t>§ 951</t>
  </si>
  <si>
    <t>Spłaty pożyczek udzielonych</t>
  </si>
  <si>
    <t>§ 903</t>
  </si>
  <si>
    <t>§ 952</t>
  </si>
  <si>
    <t>Przychody ogółem:</t>
  </si>
  <si>
    <t>Treść</t>
  </si>
  <si>
    <t>Lp.</t>
  </si>
  <si>
    <t>Działalność oświatowa</t>
  </si>
  <si>
    <t>Szkoły Niepubliczne</t>
  </si>
  <si>
    <t>I. Dotacje dla jednostek sektora finansów publicznych</t>
  </si>
  <si>
    <t>Kwota dotacji</t>
  </si>
  <si>
    <t>Zakres</t>
  </si>
  <si>
    <t>Nazwa jednostki otrzymującej dotacje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</si>
  <si>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</si>
  <si>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</si>
  <si>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</si>
  <si>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</si>
  <si>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</si>
  <si>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</si>
  <si>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</si>
  <si>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Wartość zadania:</t>
  </si>
  <si>
    <t>Starostwo Powiatowe w Opatowie</t>
  </si>
  <si>
    <t>Zespół Szkół w Ożarowie</t>
  </si>
  <si>
    <t>kwota</t>
  </si>
  <si>
    <t>źródło</t>
  </si>
  <si>
    <t>Przewidywane nakłady i źródła finansowania</t>
  </si>
  <si>
    <t>Jednostka org. realizująca zadanie lub koordynująca program</t>
  </si>
  <si>
    <t>Okres realizacji zadania</t>
  </si>
  <si>
    <t>Projekt</t>
  </si>
  <si>
    <t>Lp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</si>
  <si>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</si>
  <si>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</si>
  <si>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</si>
  <si>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</si>
  <si>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Zespół Szkół Nr 2 w Opatowie</t>
  </si>
  <si>
    <t>Zespół Szkół Nr 1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</si>
  <si>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</si>
  <si>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</si>
  <si>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</si>
  <si>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</si>
  <si>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</si>
  <si>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</si>
  <si>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</si>
  <si>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</si>
  <si>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</si>
  <si>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</si>
  <si>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</si>
  <si>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Zarząd Dróg Powiatowych  w Opatowie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</si>
  <si>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</si>
  <si>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</si>
  <si>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</si>
  <si>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</si>
  <si>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</si>
  <si>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</si>
  <si>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</si>
  <si>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Planowane wydatki</t>
  </si>
  <si>
    <t>Nazwa zadania inwestycyjnego</t>
  </si>
  <si>
    <t>Rozdz.</t>
  </si>
  <si>
    <t>C. Inne źródła - środki krajowe - kapitał ludzki.</t>
  </si>
  <si>
    <t>wydatki majątkowe</t>
  </si>
  <si>
    <t>wydatki bieżące</t>
  </si>
  <si>
    <t>dotacje i środki pochodzące z innych  źr.*</t>
  </si>
  <si>
    <t>Łączne nakłady finansowe</t>
  </si>
  <si>
    <t>Nazwa przedsięwzięcia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</si>
  <si>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</si>
  <si>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</si>
  <si>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</si>
  <si>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</si>
  <si>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</si>
  <si>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</si>
  <si>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</si>
  <si>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</si>
  <si>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</si>
  <si>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</si>
  <si>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</si>
  <si>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</si>
  <si>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II. Dotacje dla jednostek spoza sektora finansów publicznych</t>
  </si>
  <si>
    <t>28 900,00</t>
  </si>
  <si>
    <t xml:space="preserve">A. 
B.
C. 
D. </t>
  </si>
  <si>
    <t>(* kol 2 do wykorzystania fakultatywnego)</t>
  </si>
  <si>
    <t>Przedszkola specjalne</t>
  </si>
  <si>
    <t>Dzienny Dom ,,Senior - WIGOR'' w Opatowie</t>
  </si>
  <si>
    <t>§ 950</t>
  </si>
  <si>
    <t xml:space="preserve">Oś priorytetowa 7. Sprawne usługi publiczne </t>
  </si>
  <si>
    <t>Regionalny Program Operacyjny Województwa Świętokrzyskiego na lata 2014 - 2020</t>
  </si>
  <si>
    <t>71095</t>
  </si>
  <si>
    <t>60095</t>
  </si>
  <si>
    <t>Wpływy z najmu i dzierżawy składników majątkowych Skarbu Państwa, jednostek samorządu terytorialnego lub innych jednostek zaliczanych do sektora finansów publicznych oraz innych umów o podobnym charakterze</t>
  </si>
  <si>
    <t>71012</t>
  </si>
  <si>
    <t>Zadania z zakresu geodezji i kartografii</t>
  </si>
  <si>
    <t>Wpływy z tytułu grzywien, mandatów i innych kar pieniężnych od osób fizycznych</t>
  </si>
  <si>
    <t>50 000,00</t>
  </si>
  <si>
    <t>Wpływy z podatku dochodowego od osób fizycznych</t>
  </si>
  <si>
    <t>Wpływy z podatku dochodowego od osób prawnych</t>
  </si>
  <si>
    <t>Wpływy z pozostałych odsetek</t>
  </si>
  <si>
    <t>85295</t>
  </si>
  <si>
    <t>6257</t>
  </si>
  <si>
    <t>Kwalifikacyjne kursy zawodowe</t>
  </si>
  <si>
    <t>Stowarzyszenie Akademia Pomysłu w Bidzinach (WTZ Bidziny)</t>
  </si>
  <si>
    <t>Realizacja zadań w ramach nieodpłatnej pomocy prawnej</t>
  </si>
  <si>
    <t>10.</t>
  </si>
  <si>
    <t>755</t>
  </si>
  <si>
    <t>Wymiar sprawiedliwości</t>
  </si>
  <si>
    <t>75515</t>
  </si>
  <si>
    <t>Nieodpłatna pomoc prawna</t>
  </si>
  <si>
    <t>2057</t>
  </si>
  <si>
    <t>0670</t>
  </si>
  <si>
    <t>Wpływy z opłat za korzystanie z wyżywienia w jednostkach realizujących zadania z zakresu wychowania przedszkolnego</t>
  </si>
  <si>
    <t>855</t>
  </si>
  <si>
    <t>Rodzina</t>
  </si>
  <si>
    <t>85508</t>
  </si>
  <si>
    <t>2160</t>
  </si>
  <si>
    <t>85510</t>
  </si>
  <si>
    <t>Działalność placówek opiekuńczo-wychowawczych</t>
  </si>
  <si>
    <t>Pomoc materialna dla uczniów o charakterze socjalnym</t>
  </si>
  <si>
    <t>0650</t>
  </si>
  <si>
    <t>Wpływy z opłat za wydanie prawa jazdy</t>
  </si>
  <si>
    <t>13.</t>
  </si>
  <si>
    <t>14.</t>
  </si>
  <si>
    <t>Lokalna Grupa Działania Powiatu Opatowskiego (WTZ Czekarzewice Drugie)</t>
  </si>
  <si>
    <t>Organizacja pożytku publicznego</t>
  </si>
  <si>
    <t>2310</t>
  </si>
  <si>
    <t>Projekt ,,e-Geodezja - cyfrowy zasób geodezyjny powiatów: Sandomierskiego, Opatowskiego i Staszowskiego''</t>
  </si>
  <si>
    <t>12.</t>
  </si>
  <si>
    <t>11.</t>
  </si>
  <si>
    <t xml:space="preserve">A.  
B.
C.
D. </t>
  </si>
  <si>
    <t>15.</t>
  </si>
  <si>
    <t>200 000,00</t>
  </si>
  <si>
    <t>0490</t>
  </si>
  <si>
    <t>Wpływy z innych lokalnych opłat pobieranych przez jednostki samorządu terytorialnego na podstawie odrębnych ustaw</t>
  </si>
  <si>
    <t>801</t>
  </si>
  <si>
    <t>80195</t>
  </si>
  <si>
    <t>85311</t>
  </si>
  <si>
    <t>85395</t>
  </si>
  <si>
    <t>2059</t>
  </si>
  <si>
    <t>85406</t>
  </si>
  <si>
    <t>921</t>
  </si>
  <si>
    <t>92195</t>
  </si>
  <si>
    <t>Technika</t>
  </si>
  <si>
    <t>Szkoły policealne</t>
  </si>
  <si>
    <t>Branżowe szkoły I i II stopnia</t>
  </si>
  <si>
    <t>Pomoc materialna dla uczniów o charakterze motywacyjnym</t>
  </si>
  <si>
    <t>Budowa obiektu sportowo - rekreacyjnego na terenie miejscowości Zwola -  utrzymanie trwałości projektu (2019 - 2025)</t>
  </si>
  <si>
    <t>Powiat Sandomierz (WTZ Piotrowice i Śmiechowice)</t>
  </si>
  <si>
    <t>Organizowanie i prowadzenie działalności kulturalnej, turystycznej i rekreacyjnej</t>
  </si>
  <si>
    <t>132 000,00</t>
  </si>
  <si>
    <t>Środki z Funduszu Pracy otrzymane na realizację zadań wynikających z odrębnych ustaw</t>
  </si>
  <si>
    <t>85504</t>
  </si>
  <si>
    <t>Wspieranie rodziny</t>
  </si>
  <si>
    <t>Z tego:</t>
  </si>
  <si>
    <t>obsługa długu</t>
  </si>
  <si>
    <t>Wniesienie wkładów do spółek prawa handlowego</t>
  </si>
  <si>
    <t/>
  </si>
  <si>
    <t>60078</t>
  </si>
  <si>
    <t>75019</t>
  </si>
  <si>
    <t>75075</t>
  </si>
  <si>
    <t>75095</t>
  </si>
  <si>
    <t>75405</t>
  </si>
  <si>
    <t>Komendy powiatowe Policji</t>
  </si>
  <si>
    <t>75421</t>
  </si>
  <si>
    <t>75495</t>
  </si>
  <si>
    <t>757</t>
  </si>
  <si>
    <t>75704</t>
  </si>
  <si>
    <t>75818</t>
  </si>
  <si>
    <t>80102</t>
  </si>
  <si>
    <t>80105</t>
  </si>
  <si>
    <t>80115</t>
  </si>
  <si>
    <t>80116</t>
  </si>
  <si>
    <t>80117</t>
  </si>
  <si>
    <t>80120</t>
  </si>
  <si>
    <t>80134</t>
  </si>
  <si>
    <t>80146</t>
  </si>
  <si>
    <t>80148</t>
  </si>
  <si>
    <t>80151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</si>
  <si>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</si>
  <si>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</si>
  <si>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85149</t>
  </si>
  <si>
    <t>Programy polityki zdrowotnej</t>
  </si>
  <si>
    <t>85195</t>
  </si>
  <si>
    <t>85218</t>
  </si>
  <si>
    <t>85220</t>
  </si>
  <si>
    <t>85410</t>
  </si>
  <si>
    <t>85415</t>
  </si>
  <si>
    <t>85416</t>
  </si>
  <si>
    <t>85417</t>
  </si>
  <si>
    <t>85446</t>
  </si>
  <si>
    <t>92113</t>
  </si>
  <si>
    <t>Centra kultury i sztuki</t>
  </si>
  <si>
    <t>92116</t>
  </si>
  <si>
    <t>926</t>
  </si>
  <si>
    <t>92605</t>
  </si>
  <si>
    <t>92695</t>
  </si>
  <si>
    <t>zaciągnięte w związku z umową zawartą z podmiotem dysponujacym środkami pochodzącymi z budżetu U.E.</t>
  </si>
  <si>
    <t>§ 953</t>
  </si>
  <si>
    <t>5.1</t>
  </si>
  <si>
    <t>emitowane w związku z umową zawartą z podmiotem dysponujacym środkami pochodzącymi z budżetu U.E.</t>
  </si>
  <si>
    <t xml:space="preserve">Prywatyzacja majątku j.s.t </t>
  </si>
  <si>
    <t>§ 941-44</t>
  </si>
  <si>
    <t>zaciągniętych w związku z zawarciem umowy z podmiotem dysponujacym środkami pochodzącymi z budżetu U.E.</t>
  </si>
  <si>
    <t xml:space="preserve">3. </t>
  </si>
  <si>
    <t>§ 993</t>
  </si>
  <si>
    <t>wyemitowanych w związku z zawarciem umowy z podmiotem dysponujacym środkami pochodzącymi z budżetu U.E.</t>
  </si>
  <si>
    <t>Przelewy na rachunki lokat</t>
  </si>
  <si>
    <t>Wykonywanie publicznego transportu zbiorowego</t>
  </si>
  <si>
    <t>Powiatowy Zakład Transportu w Opatowie</t>
  </si>
  <si>
    <t>I. Dotacje  dla jednostek  sektora finansów publicznych</t>
  </si>
  <si>
    <t xml:space="preserve"> Ogółem kwota dotacji</t>
  </si>
  <si>
    <t>wpłata do budżetu</t>
  </si>
  <si>
    <t>celowa na inwestycje</t>
  </si>
  <si>
    <t>celowa na zadania realizowane z udziałem środków UE</t>
  </si>
  <si>
    <t>na pierwsze wyposażenie</t>
  </si>
  <si>
    <t>przedmiotowa</t>
  </si>
  <si>
    <t xml:space="preserve">w tym: </t>
  </si>
  <si>
    <t>ogółem</t>
  </si>
  <si>
    <t>w tym: dotacja
z budżetu</t>
  </si>
  <si>
    <t>Koszty</t>
  </si>
  <si>
    <t>Przychody</t>
  </si>
  <si>
    <t>Załącznik nr 13</t>
  </si>
  <si>
    <t>Załącznik nr 10</t>
  </si>
  <si>
    <t xml:space="preserve">A.
B.
C. 
D. </t>
  </si>
  <si>
    <t>§ 955</t>
  </si>
  <si>
    <t>Rozchody z tytułu  innych rozliczeń krajowych art. 91a ust. 1 u.f.p</t>
  </si>
  <si>
    <t>§ 965</t>
  </si>
  <si>
    <t>6.1</t>
  </si>
  <si>
    <t>Spłaty pożyczek i kredytów zagranicznych, w tym:</t>
  </si>
  <si>
    <t>§ 962</t>
  </si>
  <si>
    <t>Pożyczki udzielone na finansowanie zadań realizowanych z udziałem środków pochodzących z budżetu U.E.</t>
  </si>
  <si>
    <t>Spłaty pożyczek otrzymanych na finansowanie zadań realizowanych z udziałem środków pochodzących z budżetu U.E.</t>
  </si>
  <si>
    <t>Spłaty otrzymanych pożyczek krajowych</t>
  </si>
  <si>
    <t>Przychody z tytułu  innych rozliczeń krajowych art. 91a ust. 1 u.f.p</t>
  </si>
  <si>
    <t>16.</t>
  </si>
  <si>
    <t>§ 906</t>
  </si>
  <si>
    <t>§ 905</t>
  </si>
  <si>
    <t>§ 907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</si>
  <si>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</si>
  <si>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</si>
  <si>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</si>
  <si>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Przychody z zaciągniętych pożyczek na finansowanie zadań realizowanych z udziałem środków pochodzących z budżetu U.E.</t>
  </si>
  <si>
    <t>Klasyfikacja §</t>
  </si>
  <si>
    <t>Dom Pomocy Społecznej w Sobowie</t>
  </si>
  <si>
    <t xml:space="preserve">A.      
B. 
C.
D. </t>
  </si>
  <si>
    <t>Dzienny Dom ,,Senior+'' w Stodołach-Koloniach</t>
  </si>
  <si>
    <t>Klub ,,Senior+'' w Ożarowie</t>
  </si>
  <si>
    <t xml:space="preserve">Oś priorytetowa 8. Rozwój edukacji i aktywne społeczeństwo </t>
  </si>
  <si>
    <t>0640</t>
  </si>
  <si>
    <t>Wpływy z tytułu kosztów egzekucyjnych, opłaty komorniczej i kosztów upomnień</t>
  </si>
  <si>
    <t>0470</t>
  </si>
  <si>
    <t>Wpływy z opłat za trwały zarząd, użytkowanie i służebności</t>
  </si>
  <si>
    <t>15 300,00</t>
  </si>
  <si>
    <t>5 000,00</t>
  </si>
  <si>
    <t>§
/ 
grupa</t>
  </si>
  <si>
    <t>wypłaty z tytułu poręczeń i gwarancji</t>
  </si>
  <si>
    <t>60004</t>
  </si>
  <si>
    <t>Lokalny transport zbiorowy</t>
  </si>
  <si>
    <t>17.</t>
  </si>
  <si>
    <t>18.</t>
  </si>
  <si>
    <t>Zarząd Dróg Powiatowych w Opatowie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</si>
  <si>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</si>
  <si>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</si>
  <si>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Program wieloletni ,,Senior - Wigor'' na lata 2015 - 2020 - trwałość projektu (2021 - 2023)</t>
  </si>
  <si>
    <t xml:space="preserve">A.     
B.
C.
D. </t>
  </si>
  <si>
    <t>Otwarta Strefa Aktywności w Powiecie Opatowskim w miejscowości Niemienice -  utrzymanie trwałości projektu (2020 - 2026)</t>
  </si>
  <si>
    <t>Program wieloletni ,,SENIOR+'' na lata 2015 - 2020 - Dzienny Dom Senior+ w Stodołach - Koloniach (2018 - 2024)</t>
  </si>
  <si>
    <t>Projekt ,,Specjalny znaczy Lepszy - wsparcie dla uczniów szkół podstawowych w ramach Specjalnych Ośrodków Szkolno - Wychowawczych w Niemienicach i Dębnie’' (2021-2022)</t>
  </si>
  <si>
    <t>Otwarta Strefa Aktywności w Powiecie Opatowskim w miejscowości Sulejów -  utrzymanie trwałości projektu (2020 - 2026)</t>
  </si>
  <si>
    <t>Działanie 8.3 Zwiększenie dostępu do wysokiej jakości edukacji przedszkolnej oraz kształcenia podstawowego, gimnazjalnego i ponadgimnazjalnego</t>
  </si>
  <si>
    <t>Projekt ,,Specjalny znaczy Lepszy - wsparcie dla uczniów szkół podstawowych w ramach Specjalnych Ośrodków Szkolno - Wychowawczych w Niemienicach i Dębnie’'</t>
  </si>
  <si>
    <t>2021-2022</t>
  </si>
  <si>
    <t>2170</t>
  </si>
  <si>
    <t>Środki otrzymane z państwowych funduszy celowych na realizację zadań bieżących jednostek sektora finansów publicznych</t>
  </si>
  <si>
    <t>1 000,00</t>
  </si>
  <si>
    <t>0550</t>
  </si>
  <si>
    <t>Wpływy z opłat z tytułu użytkowania wieczystego nieruchomości</t>
  </si>
  <si>
    <t>200,00</t>
  </si>
  <si>
    <t>120 000,00</t>
  </si>
  <si>
    <t>110 000,00</t>
  </si>
  <si>
    <t>10 800,00</t>
  </si>
  <si>
    <t>4 000,00</t>
  </si>
  <si>
    <t>500 000,00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</si>
  <si>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</si>
  <si>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</si>
  <si>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</si>
  <si>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</si>
  <si>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Wydatki ogółem:</t>
  </si>
  <si>
    <t xml:space="preserve"> Plan dochodów gromadzonych na wydzielonym rachunku jednostki budżetowej                        i wydatki nimi finansowane w 2022 roku</t>
  </si>
  <si>
    <t>Wydatki na programy i projekty realizowane ze środków pochodzących z budżetu Unii Europejskiej oraz innych źródeł zagranicznych, niepodlegających zwrotowi na 2022 rok</t>
  </si>
  <si>
    <t>Wydatki w roku budżetowym 2022</t>
  </si>
  <si>
    <t>Wydatki
na 2022 r.</t>
  </si>
  <si>
    <t>Dochody i wydatki związane z realizacją zadań z zakresu administracji rządowej i innych zadań zleconych odrębnymi ustawami w  2022 r.</t>
  </si>
  <si>
    <t>Dochody i wydatki związane z realizacją zadań z zakresu administracji rządowej realizowanych na podstawie porozumień z organami administracji rządowej w 2022 r.</t>
  </si>
  <si>
    <t>Dotacje celowe w 2022 roku</t>
  </si>
  <si>
    <t>2018-2022</t>
  </si>
  <si>
    <t>Limity wydatków na wieloletnie przedsięwzięcia planowane do poniesienia w 2022 roku</t>
  </si>
  <si>
    <t>rok budżetowy 2022 (8+9+10+11)</t>
  </si>
  <si>
    <t>Zmiana sposobu użytkowania pomieszczeń w budynku przy ul. Sempołowskiej 3 z przeznaczeniem na poradnię psychologiczno - pedagogiczną (2021 -2022)</t>
  </si>
  <si>
    <t>24.</t>
  </si>
  <si>
    <t>23.</t>
  </si>
  <si>
    <t>22.</t>
  </si>
  <si>
    <t>21.</t>
  </si>
  <si>
    <t>20.</t>
  </si>
  <si>
    <t xml:space="preserve">A.   
B.
C.
D. </t>
  </si>
  <si>
    <t>Przebudowa pomieszczeń Działu Rehabilitacji na poziomie 0 w Bloku A Szpitala Św. Leona (2021-2022)</t>
  </si>
  <si>
    <t xml:space="preserve"> przychody wynikające z rozliczenia środków określ. w art. 5 ust. 1 pkt 2 u.f.p. i dotacji na realizację przedsięw. finans. z udziałem tych środków §906</t>
  </si>
  <si>
    <t>Razem</t>
  </si>
  <si>
    <t>Dom Pomocy Społecznej w Czachowie</t>
  </si>
  <si>
    <t>Dostosowanie łazienek oraz urządzeń higieniczno - sanitarnych dla osób niepełnosprawnych w budynku dydaktycznym Zespołu Szkół Nr 1 w Opatowie</t>
  </si>
  <si>
    <t>Zadania inwestycyjne roczne w 2022 r.</t>
  </si>
  <si>
    <t>rok budżetowy 2022 (7+8+9+10)</t>
  </si>
  <si>
    <t>Dochody i wydatki związane z realizacją zadań realizowanych na podstawie porozumień (umów) między jednostkami samorządu terytorialnego w 2022 r.</t>
  </si>
  <si>
    <t xml:space="preserve">A. 72 000,00     
B.
C.
D. </t>
  </si>
  <si>
    <t>Program wieloletni ,,SENIOR+'' na lata 2015 - 2020 - Klub Senior+ w Ożarowie (2018 - 2025)</t>
  </si>
  <si>
    <t xml:space="preserve">A. 76 800,00    
B.
C.
D. </t>
  </si>
  <si>
    <t>Budowa przejścia dla pieszych w ciągu DP nr 0758T w m. Smugi (2021-2022)</t>
  </si>
  <si>
    <t>Budowa przejścia dla pieszych w ciągu DP nr 0723T u zbiegu ul. Partyzantów i Słowackiego w m. Opatów (2021-2022)</t>
  </si>
  <si>
    <t>Budowa przejść dla pieszych w ciągu DP nr 0688T w m. Tarłów na skrzyżowaniu z drogą gminną (2021-2022)</t>
  </si>
  <si>
    <t>Budowa przejścia dla pieszych w ciągu DP nr 0688T w m. Tarłów ul. Spacerowa (2021-2022)</t>
  </si>
  <si>
    <t>Dochody budżetu powiatu na 2022 rok</t>
  </si>
  <si>
    <t>Przychody i rozchody budżetu w 2022 r.</t>
  </si>
  <si>
    <t>Kwota 2022 r.</t>
  </si>
  <si>
    <t>Dotacje przedmiotowe w 2022 roku</t>
  </si>
  <si>
    <t>Dotacje podmiotowe w 2022 roku</t>
  </si>
  <si>
    <t>Plan przychodów i kosztów samorządowych zakładów budżetowych na 2022 r.</t>
  </si>
  <si>
    <t>Zakup samochodu do przewozu osób niepełnosprawnych</t>
  </si>
  <si>
    <t>Powiatowy Urząd  Pracy w Opatowie</t>
  </si>
  <si>
    <t>Zakup i montaż klimatyzatorów w pomieszczeniach PUP w Opatowie</t>
  </si>
  <si>
    <t>Powiat Ostrowiec Św. (WTZ ,,Karczma Miłkowska'')</t>
  </si>
  <si>
    <t>Projekt ,,e-Geodezja - cyfrowy zasób geodezyjny powiatów: Sandomierskiego, Opatowskiego i Staszowskiego'' (2018-2022)</t>
  </si>
  <si>
    <t>Wykonanie fotowoltaiki na budynku WTZ przy DPS w Sobowie</t>
  </si>
  <si>
    <t>Powiatowe Centrum Kultury w Opatowie</t>
  </si>
  <si>
    <t xml:space="preserve">A. 6 226,00
B.
C.
D. </t>
  </si>
  <si>
    <t>Zakup piaskarki</t>
  </si>
  <si>
    <t>Zakup koparko - ładowarki</t>
  </si>
  <si>
    <t>Przebudowy dróg powiatowych, polegające na budowie chodników: nr 0686T w m. Ciszyca Górna o dł. 0,800 km; nr 0758T w m. Bidziny o dł. 1,240 km; nr 0717T w m. Modliborzyce o dł. 0,430 km</t>
  </si>
  <si>
    <t>Przebudowy dróg powiatowych, polegające na budowie chodników: nr 0703T w m. Sadowie o dł. 0,800 km; nr 0723T ul. Partyzantów w m. Opatów o dł. 0,245 km; nr 0723T ul. Słowackiego w m. Opatów o dł. 0,295 km</t>
  </si>
  <si>
    <t>Przebudowa DP nr 0776T w m. Ujazd polegająca na budowie chodnika o dł. 0,155 km; przebudowa DP nr 0711T w m. Jastrzębska Wola polegająca na budowie zatoki autobusowej i chodnika o łącznej dł. ok. 0,160 km</t>
  </si>
  <si>
    <t>2330</t>
  </si>
  <si>
    <t>Zakup serwera dla Wydziału Geodezji, Kartografii, Katastru i Gospodarki Mieniem</t>
  </si>
  <si>
    <t>Zagospodarowanie terenu przy Promenadzie w Opatowie</t>
  </si>
  <si>
    <t>Przebudowa dachu budynku użytkowego ZS Nr 2 w Opatowie</t>
  </si>
  <si>
    <t>Rozbudowa budynku użytkowego ZS Nr 2 poprzez budowę szybu windowego</t>
  </si>
  <si>
    <t>Opracowanie koncepcji w zakresie zwiększenia efektywności energetycznej budynków w jednostkach organizacyjnych Powiatu Opatowskiego poprzez wdrożenie systemu zarządzania energią</t>
  </si>
  <si>
    <t>Zakup sprzętu, urządzeń dot. sieci teleinformatycznej oraz wymiana urządzeń podtrzymania zasilania</t>
  </si>
  <si>
    <t>Opracowanie Modelu struktury funkcjonalno - przestrzennej wraz z ustaleniami i rekomendacjami w zakresie kształtowania i prowadzenia polityki przestrzennej na obszarze partnerstwa Ziemia Opatowska (2021-2022)</t>
  </si>
  <si>
    <t>Opracowanie dokumentacji dla zadania ,,Dokończenie budowy w Szpitalu św. Leona w Opatowie bud. A wraz z dostosowaniem budynku do przepisów przeciwpożarowych'' (2020-2022)</t>
  </si>
  <si>
    <t>Opracowanie dokumentacji projektowych dla planowanych inwestycji w Powiecie Opatowskim ,,Wykonanie dokumentacji projektowej dotyczącej przebudowy, zmiany sposobu użytkowania i termomodernizacji budynku w Ciszycy Górnej z przeznaczeniem na prowadzenie placówki opiekuńczo wychowawczej typu specjalistyczno-terapeutycznego (2021 -2022)</t>
  </si>
  <si>
    <t>Budowa Świętokrzyskiego Centrum Przedsiębiorczości Rolniczej (2020-2023)</t>
  </si>
  <si>
    <t xml:space="preserve">A. 7 658 500,00     
B.
C.
D. </t>
  </si>
  <si>
    <t>Rozbudowa oraz przebudowa istniejącego budynku mieszkalnego jednorodzinnego wraz ze zmianą sposobu użytkowania budynku na potrzeby placówki opiekuńczo - wychowawczej (2019-2022)</t>
  </si>
  <si>
    <t>90 000,00</t>
  </si>
  <si>
    <t>Dotacja celowa otrzymana z budżetu państwa na zadania bieżące z zakresu administracji rządowej oraz inne zadania zlecone ustawami realizowane przez powiat</t>
  </si>
  <si>
    <t>251 700,00</t>
  </si>
  <si>
    <t>2 167 970,00</t>
  </si>
  <si>
    <t>2 150 000,00</t>
  </si>
  <si>
    <t>2 000 000,00</t>
  </si>
  <si>
    <t>Dotacja celowa otrzymana od samorządu województwa na zadania bieżące realizowane na podstawie porozumień (umów) między jednostkami samorządu terytorialnego</t>
  </si>
  <si>
    <t>150 000,00</t>
  </si>
  <si>
    <t>17 970,00</t>
  </si>
  <si>
    <t>15 000,00</t>
  </si>
  <si>
    <t>100,00</t>
  </si>
  <si>
    <t>1 870,00</t>
  </si>
  <si>
    <t>226 200,00</t>
  </si>
  <si>
    <t>140 000,00</t>
  </si>
  <si>
    <t>72 000,00</t>
  </si>
  <si>
    <t>1 262 300,00</t>
  </si>
  <si>
    <t>871 000,00</t>
  </si>
  <si>
    <t>371 000,00</t>
  </si>
  <si>
    <t>376 000,00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</si>
  <si>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</si>
  <si>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347 700,00</t>
  </si>
  <si>
    <t>301 500,00</t>
  </si>
  <si>
    <t>100 000,00</t>
  </si>
  <si>
    <t>46 200,00</t>
  </si>
  <si>
    <t>25 200,00</t>
  </si>
  <si>
    <t>Dotacja celowa otrzymana z budżetu państwa na zadania bieżące realizowane przez powiat na podstawie porozumień z organami administracji rządowej</t>
  </si>
  <si>
    <t>21 000,00</t>
  </si>
  <si>
    <t>4 935 767,00</t>
  </si>
  <si>
    <t>9 574 587,00</t>
  </si>
  <si>
    <t>1 250 000,00</t>
  </si>
  <si>
    <t>1 000 000,00</t>
  </si>
  <si>
    <t>8 324 587,00</t>
  </si>
  <si>
    <t>7 172 115,00</t>
  </si>
  <si>
    <t>1 152 472,00</t>
  </si>
  <si>
    <t>52 354 328,00</t>
  </si>
  <si>
    <t>33 693 006,00</t>
  </si>
  <si>
    <t>12 734 456,00</t>
  </si>
  <si>
    <t>5 925 866,00</t>
  </si>
  <si>
    <t>116 918,00</t>
  </si>
  <si>
    <t>110 692,00</t>
  </si>
  <si>
    <t>6 226,00</t>
  </si>
  <si>
    <t>2 397 521,00</t>
  </si>
  <si>
    <t>25 915 007,00</t>
  </si>
  <si>
    <t>24 130 946,00</t>
  </si>
  <si>
    <t>18 837 992,00</t>
  </si>
  <si>
    <t>Dotacja celowa otrzymana z budżetu państwa na realizację bieżących zadań własnych powiatu</t>
  </si>
  <si>
    <t>5 264 054,00</t>
  </si>
  <si>
    <t>85203</t>
  </si>
  <si>
    <t>Ośrodki wsparcia</t>
  </si>
  <si>
    <t>1 583 040,00</t>
  </si>
  <si>
    <t>201 021,00</t>
  </si>
  <si>
    <t>25 680,00</t>
  </si>
  <si>
    <t>26 541,00</t>
  </si>
  <si>
    <t>148 800,00</t>
  </si>
  <si>
    <t>1 186 045,00</t>
  </si>
  <si>
    <t>185 712,00</t>
  </si>
  <si>
    <t>Dotacja celowa otrzymana z powiatu na zadania bieżące realizowane na podstawie porozumień (umów) między jednostkami samorządu terytorialnego</t>
  </si>
  <si>
    <t>720 800,00</t>
  </si>
  <si>
    <t>710 000,00</t>
  </si>
  <si>
    <t>229 533,00</t>
  </si>
  <si>
    <t>225 100,00</t>
  </si>
  <si>
    <t>2 100,00</t>
  </si>
  <si>
    <t>98 000,00</t>
  </si>
  <si>
    <t>121 000,00</t>
  </si>
  <si>
    <t>4 525 609,00</t>
  </si>
  <si>
    <t>324 643,00</t>
  </si>
  <si>
    <t>Dotacja celowa otrzymana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</si>
  <si>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83 727,00</t>
  </si>
  <si>
    <t>Dotacja celowa otrzymana z gminy na zadania bieżące realizowane na podstawie porozumień (umów) między jednostkami samorządu terytorialnego</t>
  </si>
  <si>
    <t>164 392,00</t>
  </si>
  <si>
    <t>76 524,00</t>
  </si>
  <si>
    <t>4 200 966,00</t>
  </si>
  <si>
    <t>149 370,00</t>
  </si>
  <si>
    <t>599 076,00</t>
  </si>
  <si>
    <t>3 452 520,00</t>
  </si>
  <si>
    <t>106 208 752,00</t>
  </si>
  <si>
    <t>132 218,00</t>
  </si>
  <si>
    <t>6350</t>
  </si>
  <si>
    <t>Środki otrzymane z państwowych funduszy celowych na finansowanie lub dofinansowanie kosztów realizacji inwestycji i zakupów inwestycyjnych jednostek sektora finansów publicznych</t>
  </si>
  <si>
    <t>11 000,00</t>
  </si>
  <si>
    <t>682 049,00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</si>
  <si>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</si>
  <si>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7 658 500,00</t>
  </si>
  <si>
    <t>75816</t>
  </si>
  <si>
    <t>Wpływy do rozliczenia</t>
  </si>
  <si>
    <t>6100</t>
  </si>
  <si>
    <t>Dofinansowanie ze środków Rządowego Funduszu Inwestycji Lokalnych</t>
  </si>
  <si>
    <t xml:space="preserve">w tym z tytułu dotacji
i środków na finansowanie wydatków na realizację zadań finansowanych z udziałem środków, o których mowa w art. 5 ust. 1 pkt 2 i 3 
</t>
  </si>
  <si>
    <t>814 267,00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</si>
  <si>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</si>
  <si>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</si>
  <si>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</si>
  <si>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</si>
  <si>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r>
      <rPr>
        <b/>
        <sz val="8"/>
        <rFont val="Arial CE"/>
        <family val="0"/>
      </rPr>
      <t>Kredyty</t>
    </r>
    <r>
      <rPr>
        <sz val="8"/>
        <rFont val="Arial"/>
        <family val="2"/>
      </rPr>
      <t xml:space="preserve"> zaciągnięte na rynku krajowym, w tym:</t>
    </r>
  </si>
  <si>
    <r>
      <rPr>
        <b/>
        <sz val="8"/>
        <rFont val="Arial CE"/>
        <family val="0"/>
      </rPr>
      <t>Pożyczki</t>
    </r>
    <r>
      <rPr>
        <sz val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</si>
  <si>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Papiery wartościowe (obligacje)</t>
    </r>
    <r>
      <rPr>
        <sz val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rFont val="Arial"/>
        <family val="2"/>
      </rPr>
      <t>, w tym:</t>
    </r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</si>
  <si>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rFont val="Arial"/>
        <family val="2"/>
      </rPr>
      <t>, czyli takie, dla których istnieje płynny rynek wtórny</t>
    </r>
  </si>
  <si>
    <r>
      <rPr>
        <b/>
        <sz val="8"/>
        <rFont val="Arial CE"/>
        <family val="0"/>
      </rPr>
      <t>Przychody</t>
    </r>
    <r>
      <rPr>
        <sz val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</si>
  <si>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r>
      <rPr>
        <b/>
        <sz val="8"/>
        <rFont val="Arial CE"/>
        <family val="0"/>
      </rPr>
      <t>Nadwyżka z lat ubiegłych</t>
    </r>
    <r>
      <rPr>
        <sz val="8"/>
        <rFont val="Arial"/>
        <family val="2"/>
      </rPr>
      <t xml:space="preserve"> (pomniejszona o środki, o których mowa w art.. 217 ust. 2 pkt 8 u.f.p.)</t>
    </r>
  </si>
  <si>
    <r>
      <rPr>
        <b/>
        <sz val="8"/>
        <rFont val="Arial CE"/>
        <family val="0"/>
      </rPr>
      <t>Wolne środki</t>
    </r>
    <r>
      <rPr>
        <sz val="8"/>
        <rFont val="Arial"/>
        <family val="2"/>
      </rPr>
      <t xml:space="preserve"> art. 217 ust. 2 pkt. 6 u.f.p.</t>
    </r>
  </si>
  <si>
    <r>
      <rPr>
        <b/>
        <sz val="8"/>
        <rFont val="Arial CE"/>
        <family val="0"/>
      </rPr>
      <t>Przychody z niewykorzystanych środków pieniężnych</t>
    </r>
    <r>
      <rPr>
        <sz val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rFont val="Arial"/>
        <family val="2"/>
      </rPr>
      <t xml:space="preserve"> określonymi w odrębnych ustawach</t>
    </r>
  </si>
  <si>
    <r>
      <rPr>
        <b/>
        <sz val="8"/>
        <rFont val="Arial CE"/>
        <family val="0"/>
      </rPr>
      <t>Przychody wynikające z rozliczenia</t>
    </r>
    <r>
      <rPr>
        <sz val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rFont val="Arial"/>
        <family val="2"/>
      </rPr>
      <t xml:space="preserve"> u.f.p. i dotacji na realizację programu, projekt lub zadania finansowanego z udziałem tych środków</t>
    </r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</si>
  <si>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</si>
  <si>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rFont val="Arial"/>
        <family val="2"/>
      </rPr>
      <t xml:space="preserve"> w tym:</t>
    </r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</si>
  <si>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</si>
  <si>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</si>
  <si>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1 200 959,00</t>
  </si>
  <si>
    <t>9 552 508,00</t>
  </si>
  <si>
    <t>115 761 260,00</t>
  </si>
  <si>
    <t xml:space="preserve">A. 177 188,00  
B.
C.
D. </t>
  </si>
  <si>
    <t xml:space="preserve">A. 439 930,00
B.
C.
D. </t>
  </si>
  <si>
    <t xml:space="preserve">A. 343 425,00   
B.
C.
D. </t>
  </si>
  <si>
    <t xml:space="preserve">A. 240 416,00
B.
C.
D. </t>
  </si>
  <si>
    <t>Wykonanie dokumentacji projektowej dotyczącej przebudowy wraz ze zmianą sposobu użytkowania części pomieszczeń  zlokalizowanych na Parterze Budynku C położonego przy ul. Szpitalnej 4 w Opatowie na potrzeby Zakładu Podstawowej Opieki Zdrowotnej (2021-2022)</t>
  </si>
  <si>
    <t>Rozbudowa, nadbudowa oraz przebudowa istniejącego budynku pralni wraz ze zmianą sposobu użytkowania na budynek Środowiskowego Domu Samopomocy w Opatowie – ETAP II (2021-2022)</t>
  </si>
  <si>
    <t xml:space="preserve">A.
B.
C.
D. </t>
  </si>
  <si>
    <t>19.</t>
  </si>
  <si>
    <t>0</t>
  </si>
  <si>
    <t>Wykonanie dokumentacji projektowej dla zadania pn. ,,Rozbudowa budynku wielofunkcyjnego przy ul. Szpitalnej 4 w Opatowie'' (2020-2022)</t>
  </si>
  <si>
    <t>Opracowanie Strategii Rozwoju Powiatu Opatowskiego (2020-2022)</t>
  </si>
  <si>
    <t>Wykonanie dokumentacji projektowej dla zadania ,,Przebudowa układu pomieszczeń budynku Starostwa Powiatowego w Opatowie oraz dostosowanie budynku do przepisów przeciwpożarowych (wcześniej: Opracowanie dokumentacji dot. remontu pomieszczenia z przeznaczeniem na Wydział Komunikacji, Transportu i Dróg w Starostwie Powiatowym w Opatowie) (2020-2022)</t>
  </si>
  <si>
    <t>na programy finansowane z udziałem środków, o których mowa w art. 5 ust. 1 pkt 2 i 3,</t>
  </si>
  <si>
    <t>wydatki związane z realizacją ich statutowych zadań</t>
  </si>
  <si>
    <t>Wydatki budżetu powiatu na 2021 rok</t>
  </si>
  <si>
    <t>Załącznik nr 1                                                            do uchwały Rady Powiatu w Opatowie nr LII.88.2021                                                                   z dnia 29 grudnia 2021 r.</t>
  </si>
  <si>
    <t>Załącznik nr 2                                                                                                             do uchwały Rady Powiatu w Opatowie nr LII.88.2021                                                    z dnia 29 grudnia 2021 r.</t>
  </si>
  <si>
    <t xml:space="preserve">Załącznik Nr 3                                                                                                       do uchwały Rady Powiatu w Opatowie nr LII.88.2021                                               z dnia 29 grudnia 2021 r. </t>
  </si>
  <si>
    <t>Załącznik nr 5                                                                                                     do uchwały Rady Powiatu w Opatowie nr LII.88.2021                                                z dnia 29 grudnia 2021 r.</t>
  </si>
  <si>
    <t>do uchwały Rady Powiatu w Opatowie Nr LII.88.2021</t>
  </si>
  <si>
    <t>z dnia 29 grudnia 2021 r.</t>
  </si>
  <si>
    <t xml:space="preserve">do uchwały Rady Powiatu w Opatowie Nr LII.88.2021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</si>
</sst>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</numFmts>
  <fonts count="10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sz val="8"/>
      <name val="Czcionka tekstu podstawowego"/>
      <family val="0"/>
    </font>
    <font>
      <sz val="8"/>
      <name val="Times New Roman CE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10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7"/>
      <name val="Calibri"/>
      <family val="2"/>
    </font>
    <font>
      <b/>
      <sz val="6"/>
      <name val="Arial CE"/>
      <family val="2"/>
    </font>
    <font>
      <sz val="7"/>
      <name val="Arial CE"/>
      <family val="0"/>
    </font>
    <font>
      <sz val="8"/>
      <name val="Calibri"/>
      <family val="2"/>
    </font>
    <font>
      <sz val="6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4"/>
      <name val="Arial CE"/>
      <family val="2"/>
    </font>
    <font>
      <i/>
      <sz val="10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Times New Roman"/>
      <family val="1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0"/>
      <color indexed="53"/>
      <name val="Arial"/>
      <family val="2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  <font>
      <sz val="6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0" borderId="3" applyNumberFormat="0" applyFill="0" applyAlignment="0" applyProtection="0"/>
    <xf numFmtId="0" fontId="90" fillId="29" borderId="4" applyNumberFormat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95" fillId="27" borderId="1" applyNumberFormat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101" fillId="32" borderId="0" applyNumberFormat="0" applyBorder="0" applyAlignment="0" applyProtection="0"/>
  </cellStyleXfs>
  <cellXfs count="45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>
      <alignment/>
      <protection/>
    </xf>
    <xf numFmtId="0" fontId="4" fillId="0" borderId="0" xfId="51" applyAlignment="1">
      <alignment vertical="center"/>
      <protection/>
    </xf>
    <xf numFmtId="164" fontId="4" fillId="0" borderId="0" xfId="51" applyNumberFormat="1" applyAlignment="1">
      <alignment vertical="center"/>
      <protection/>
    </xf>
    <xf numFmtId="164" fontId="5" fillId="0" borderId="0" xfId="51" applyNumberFormat="1" applyFont="1" applyBorder="1">
      <alignment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0" fontId="6" fillId="0" borderId="0" xfId="51" applyFont="1" applyBorder="1">
      <alignment/>
      <protection/>
    </xf>
    <xf numFmtId="0" fontId="102" fillId="0" borderId="0" xfId="51" applyFont="1">
      <alignment/>
      <protection/>
    </xf>
    <xf numFmtId="0" fontId="7" fillId="0" borderId="0" xfId="51" applyFont="1" applyAlignment="1">
      <alignment vertical="center" wrapText="1"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0" fontId="10" fillId="0" borderId="0" xfId="51" applyFont="1" applyAlignment="1">
      <alignment vertical="center"/>
      <protection/>
    </xf>
    <xf numFmtId="0" fontId="10" fillId="0" borderId="0" xfId="51" applyFont="1" applyAlignment="1">
      <alignment horizontal="center" vertical="center"/>
      <protection/>
    </xf>
    <xf numFmtId="0" fontId="8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0" fontId="103" fillId="0" borderId="0" xfId="51" applyFont="1">
      <alignment/>
      <protection/>
    </xf>
    <xf numFmtId="0" fontId="103" fillId="0" borderId="0" xfId="51" applyFont="1" applyAlignment="1">
      <alignment vertical="center"/>
      <protection/>
    </xf>
    <xf numFmtId="164" fontId="103" fillId="0" borderId="0" xfId="51" applyNumberFormat="1" applyFont="1" applyAlignment="1">
      <alignment vertical="center"/>
      <protection/>
    </xf>
    <xf numFmtId="0" fontId="103" fillId="0" borderId="0" xfId="51" applyFont="1" applyAlignment="1">
      <alignment horizontal="center" vertical="center"/>
      <protection/>
    </xf>
    <xf numFmtId="164" fontId="103" fillId="0" borderId="0" xfId="51" applyNumberFormat="1" applyFont="1">
      <alignment/>
      <protection/>
    </xf>
    <xf numFmtId="0" fontId="104" fillId="0" borderId="0" xfId="51" applyFont="1">
      <alignment/>
      <protection/>
    </xf>
    <xf numFmtId="0" fontId="11" fillId="0" borderId="0" xfId="51" applyFont="1" applyFill="1" applyAlignment="1">
      <alignment horizontal="right" vertical="top"/>
      <protection/>
    </xf>
    <xf numFmtId="0" fontId="105" fillId="0" borderId="0" xfId="50" applyNumberFormat="1" applyFont="1" applyFill="1" applyBorder="1" applyAlignment="1" applyProtection="1">
      <alignment horizontal="left"/>
      <protection locked="0"/>
    </xf>
    <xf numFmtId="0" fontId="12" fillId="0" borderId="0" xfId="51" applyFont="1" applyFill="1" applyAlignment="1">
      <alignment/>
      <protection/>
    </xf>
    <xf numFmtId="0" fontId="4" fillId="0" borderId="0" xfId="51" applyFont="1">
      <alignment/>
      <protection/>
    </xf>
    <xf numFmtId="0" fontId="4" fillId="33" borderId="0" xfId="51" applyFont="1" applyFill="1">
      <alignment/>
      <protection/>
    </xf>
    <xf numFmtId="0" fontId="13" fillId="0" borderId="0" xfId="50" applyNumberFormat="1" applyFont="1" applyFill="1" applyBorder="1" applyAlignment="1" applyProtection="1">
      <alignment wrapText="1"/>
      <protection locked="0"/>
    </xf>
    <xf numFmtId="164" fontId="4" fillId="0" borderId="0" xfId="51" applyNumberFormat="1" applyFont="1" applyAlignment="1">
      <alignment vertical="center"/>
      <protection/>
    </xf>
    <xf numFmtId="0" fontId="102" fillId="0" borderId="0" xfId="51" applyFont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164" fontId="4" fillId="0" borderId="0" xfId="51" applyNumberFormat="1" applyFont="1" applyAlignment="1">
      <alignment vertical="center"/>
      <protection/>
    </xf>
    <xf numFmtId="0" fontId="10" fillId="33" borderId="0" xfId="51" applyFont="1" applyFill="1">
      <alignment/>
      <protection/>
    </xf>
    <xf numFmtId="164" fontId="10" fillId="0" borderId="0" xfId="51" applyNumberFormat="1" applyFont="1" applyAlignment="1">
      <alignment vertical="center"/>
      <protection/>
    </xf>
    <xf numFmtId="0" fontId="4" fillId="33" borderId="0" xfId="51" applyFill="1">
      <alignment/>
      <protection/>
    </xf>
    <xf numFmtId="0" fontId="14" fillId="33" borderId="0" xfId="51" applyNumberFormat="1" applyFont="1" applyFill="1" applyBorder="1" applyAlignment="1" applyProtection="1">
      <alignment horizontal="right"/>
      <protection locked="0"/>
    </xf>
    <xf numFmtId="0" fontId="14" fillId="33" borderId="0" xfId="51" applyNumberFormat="1" applyFont="1" applyFill="1" applyBorder="1" applyAlignment="1" applyProtection="1">
      <alignment horizontal="right" vertical="center"/>
      <protection locked="0"/>
    </xf>
    <xf numFmtId="0" fontId="8" fillId="33" borderId="0" xfId="51" applyFont="1" applyFill="1">
      <alignment/>
      <protection/>
    </xf>
    <xf numFmtId="0" fontId="102" fillId="33" borderId="0" xfId="51" applyFont="1" applyFill="1">
      <alignment/>
      <protection/>
    </xf>
    <xf numFmtId="0" fontId="103" fillId="33" borderId="0" xfId="51" applyNumberFormat="1" applyFont="1" applyFill="1" applyBorder="1" applyAlignment="1" applyProtection="1">
      <alignment horizontal="right"/>
      <protection locked="0"/>
    </xf>
    <xf numFmtId="0" fontId="16" fillId="0" borderId="10" xfId="51" applyFont="1" applyFill="1" applyBorder="1" applyAlignment="1">
      <alignment horizontal="center" vertical="center" wrapText="1"/>
      <protection/>
    </xf>
    <xf numFmtId="0" fontId="17" fillId="33" borderId="0" xfId="51" applyFont="1" applyFill="1" applyAlignment="1">
      <alignment horizontal="left"/>
      <protection/>
    </xf>
    <xf numFmtId="0" fontId="10" fillId="33" borderId="0" xfId="51" applyNumberFormat="1" applyFont="1" applyFill="1" applyBorder="1" applyAlignment="1" applyProtection="1">
      <alignment horizontal="right" vertical="center"/>
      <protection locked="0"/>
    </xf>
    <xf numFmtId="0" fontId="4" fillId="33" borderId="0" xfId="51" applyFont="1" applyFill="1" applyAlignment="1">
      <alignment horizontal="center"/>
      <protection/>
    </xf>
    <xf numFmtId="0" fontId="10" fillId="33" borderId="0" xfId="51" applyNumberFormat="1" applyFont="1" applyFill="1" applyBorder="1" applyAlignment="1" applyProtection="1">
      <alignment horizontal="right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3" fillId="34" borderId="0" xfId="50" applyNumberFormat="1" applyFont="1" applyFill="1" applyAlignment="1" applyProtection="1">
      <alignment horizontal="center" vertical="center" wrapText="1"/>
      <protection locked="0"/>
    </xf>
    <xf numFmtId="0" fontId="6" fillId="0" borderId="11" xfId="50" applyNumberFormat="1" applyFont="1" applyFill="1" applyBorder="1" applyAlignment="1" applyProtection="1">
      <alignment/>
      <protection locked="0"/>
    </xf>
    <xf numFmtId="0" fontId="6" fillId="0" borderId="0" xfId="50" applyNumberFormat="1" applyFont="1" applyFill="1" applyBorder="1" applyAlignment="1" applyProtection="1">
      <alignment horizontal="right"/>
      <protection locked="0"/>
    </xf>
    <xf numFmtId="1" fontId="6" fillId="34" borderId="0" xfId="50" applyNumberFormat="1" applyFont="1" applyFill="1" applyAlignment="1" applyProtection="1">
      <alignment horizontal="center" vertical="center" wrapText="1" shrinkToFit="1"/>
      <protection locked="0"/>
    </xf>
    <xf numFmtId="0" fontId="23" fillId="34" borderId="0" xfId="50" applyFont="1" applyFill="1" applyAlignment="1" applyProtection="1">
      <alignment horizontal="left" vertical="center" wrapText="1" shrinkToFit="1"/>
      <protection locked="0"/>
    </xf>
    <xf numFmtId="0" fontId="4" fillId="33" borderId="0" xfId="51" applyFont="1" applyFill="1" applyAlignment="1">
      <alignment vertical="center" wrapText="1"/>
      <protection/>
    </xf>
    <xf numFmtId="0" fontId="6" fillId="33" borderId="0" xfId="50" applyNumberFormat="1" applyFont="1" applyFill="1" applyBorder="1" applyAlignment="1" applyProtection="1">
      <alignment horizontal="left"/>
      <protection locked="0"/>
    </xf>
    <xf numFmtId="0" fontId="26" fillId="33" borderId="0" xfId="51" applyFont="1" applyFill="1" applyAlignment="1">
      <alignment vertical="center" wrapText="1"/>
      <protection/>
    </xf>
    <xf numFmtId="0" fontId="26" fillId="33" borderId="12" xfId="51" applyFont="1" applyFill="1" applyBorder="1" applyAlignment="1">
      <alignment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13" fillId="33" borderId="12" xfId="51" applyFont="1" applyFill="1" applyBorder="1" applyAlignment="1">
      <alignment horizontal="center" vertical="center" wrapText="1"/>
      <protection/>
    </xf>
    <xf numFmtId="0" fontId="13" fillId="33" borderId="0" xfId="0" applyNumberFormat="1" applyFont="1" applyFill="1" applyBorder="1" applyAlignment="1" applyProtection="1">
      <alignment horizontal="left" vertical="center" wrapText="1"/>
      <protection locked="0"/>
    </xf>
    <xf numFmtId="165" fontId="22" fillId="33" borderId="12" xfId="51" applyNumberFormat="1" applyFont="1" applyFill="1" applyBorder="1" applyAlignment="1">
      <alignment horizontal="center" vertical="center" wrapText="1"/>
      <protection/>
    </xf>
    <xf numFmtId="49" fontId="22" fillId="33" borderId="12" xfId="51" applyNumberFormat="1" applyFont="1" applyFill="1" applyBorder="1" applyAlignment="1">
      <alignment vertical="center" wrapText="1"/>
      <protection/>
    </xf>
    <xf numFmtId="0" fontId="13" fillId="33" borderId="12" xfId="51" applyFont="1" applyFill="1" applyBorder="1" applyAlignment="1">
      <alignment vertical="center" wrapText="1"/>
      <protection/>
    </xf>
    <xf numFmtId="0" fontId="22" fillId="33" borderId="12" xfId="51" applyFont="1" applyFill="1" applyBorder="1" applyAlignment="1">
      <alignment vertical="center" wrapText="1"/>
      <protection/>
    </xf>
    <xf numFmtId="0" fontId="5" fillId="33" borderId="12" xfId="51" applyFont="1" applyFill="1" applyBorder="1" applyAlignment="1">
      <alignment horizontal="center" vertical="center"/>
      <protection/>
    </xf>
    <xf numFmtId="0" fontId="5" fillId="33" borderId="12" xfId="51" applyFont="1" applyFill="1" applyBorder="1" applyAlignment="1">
      <alignment vertical="center" wrapText="1"/>
      <protection/>
    </xf>
    <xf numFmtId="165" fontId="27" fillId="33" borderId="12" xfId="51" applyNumberFormat="1" applyFont="1" applyFill="1" applyBorder="1" applyAlignment="1">
      <alignment horizontal="center" vertical="center" wrapText="1"/>
      <protection/>
    </xf>
    <xf numFmtId="0" fontId="27" fillId="33" borderId="12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vertical="center" wrapText="1"/>
      <protection/>
    </xf>
    <xf numFmtId="49" fontId="23" fillId="33" borderId="12" xfId="51" applyNumberFormat="1" applyFont="1" applyFill="1" applyBorder="1" applyAlignment="1">
      <alignment horizontal="center" vertical="center" wrapText="1"/>
      <protection/>
    </xf>
    <xf numFmtId="0" fontId="5" fillId="33" borderId="0" xfId="51" applyFont="1" applyFill="1" applyAlignment="1">
      <alignment vertical="center" wrapText="1"/>
      <protection/>
    </xf>
    <xf numFmtId="3" fontId="5" fillId="33" borderId="0" xfId="51" applyNumberFormat="1" applyFont="1" applyFill="1" applyAlignment="1">
      <alignment vertical="center" wrapText="1"/>
      <protection/>
    </xf>
    <xf numFmtId="0" fontId="7" fillId="33" borderId="0" xfId="51" applyFont="1" applyFill="1" applyAlignment="1">
      <alignment horizontal="center" vertical="center" wrapText="1"/>
      <protection/>
    </xf>
    <xf numFmtId="0" fontId="26" fillId="33" borderId="13" xfId="51" applyFont="1" applyFill="1" applyBorder="1" applyAlignment="1">
      <alignment horizontal="center" vertical="center" wrapText="1"/>
      <protection/>
    </xf>
    <xf numFmtId="0" fontId="32" fillId="33" borderId="12" xfId="51" applyFont="1" applyFill="1" applyBorder="1" applyAlignment="1">
      <alignment horizontal="center" vertical="center"/>
      <protection/>
    </xf>
    <xf numFmtId="0" fontId="30" fillId="33" borderId="12" xfId="51" applyFont="1" applyFill="1" applyBorder="1" applyAlignment="1">
      <alignment vertical="center" wrapText="1"/>
      <protection/>
    </xf>
    <xf numFmtId="164" fontId="30" fillId="33" borderId="12" xfId="51" applyNumberFormat="1" applyFont="1" applyFill="1" applyBorder="1" applyAlignment="1">
      <alignment vertical="center"/>
      <protection/>
    </xf>
    <xf numFmtId="164" fontId="30" fillId="33" borderId="12" xfId="51" applyNumberFormat="1" applyFont="1" applyFill="1" applyBorder="1" applyAlignment="1">
      <alignment vertical="center" wrapText="1"/>
      <protection/>
    </xf>
    <xf numFmtId="164" fontId="30" fillId="33" borderId="12" xfId="51" applyNumberFormat="1" applyFont="1" applyFill="1" applyBorder="1" applyAlignment="1">
      <alignment horizontal="left" vertical="center" wrapText="1"/>
      <protection/>
    </xf>
    <xf numFmtId="0" fontId="32" fillId="33" borderId="12" xfId="51" applyFont="1" applyFill="1" applyBorder="1" applyAlignment="1">
      <alignment vertical="center" wrapText="1"/>
      <protection/>
    </xf>
    <xf numFmtId="164" fontId="27" fillId="33" borderId="12" xfId="51" applyNumberFormat="1" applyFont="1" applyFill="1" applyBorder="1" applyAlignment="1">
      <alignment vertical="center"/>
      <protection/>
    </xf>
    <xf numFmtId="164" fontId="27" fillId="33" borderId="12" xfId="51" applyNumberFormat="1" applyFont="1" applyFill="1" applyBorder="1" applyAlignment="1">
      <alignment vertical="center" wrapText="1"/>
      <protection/>
    </xf>
    <xf numFmtId="0" fontId="27" fillId="33" borderId="12" xfId="51" applyFont="1" applyFill="1" applyBorder="1" applyAlignment="1">
      <alignment horizontal="center" vertical="center"/>
      <protection/>
    </xf>
    <xf numFmtId="164" fontId="5" fillId="0" borderId="0" xfId="51" applyNumberFormat="1" applyFont="1" applyAlignment="1">
      <alignment vertical="center"/>
      <protection/>
    </xf>
    <xf numFmtId="0" fontId="6" fillId="0" borderId="0" xfId="51" applyNumberFormat="1" applyFont="1" applyFill="1" applyBorder="1" applyAlignment="1" applyProtection="1">
      <alignment horizontal="left"/>
      <protection locked="0"/>
    </xf>
    <xf numFmtId="0" fontId="34" fillId="0" borderId="12" xfId="51" applyFont="1" applyFill="1" applyBorder="1" applyAlignment="1">
      <alignment horizontal="center" vertical="center" wrapText="1"/>
      <protection/>
    </xf>
    <xf numFmtId="0" fontId="24" fillId="0" borderId="12" xfId="51" applyFont="1" applyFill="1" applyBorder="1" applyAlignment="1">
      <alignment horizontal="center" vertical="center" wrapText="1"/>
      <protection/>
    </xf>
    <xf numFmtId="0" fontId="24" fillId="0" borderId="12" xfId="51" applyFont="1" applyFill="1" applyBorder="1" applyAlignment="1">
      <alignment vertical="top" wrapText="1"/>
      <protection/>
    </xf>
    <xf numFmtId="0" fontId="34" fillId="0" borderId="12" xfId="51" applyFont="1" applyFill="1" applyBorder="1" applyAlignment="1">
      <alignment vertical="top"/>
      <protection/>
    </xf>
    <xf numFmtId="164" fontId="34" fillId="33" borderId="12" xfId="51" applyNumberFormat="1" applyFont="1" applyFill="1" applyBorder="1" applyAlignment="1">
      <alignment horizontal="right" vertical="top" wrapText="1"/>
      <protection/>
    </xf>
    <xf numFmtId="164" fontId="34" fillId="0" borderId="12" xfId="51" applyNumberFormat="1" applyFont="1" applyFill="1" applyBorder="1" applyAlignment="1">
      <alignment horizontal="right" vertical="top" wrapText="1"/>
      <protection/>
    </xf>
    <xf numFmtId="0" fontId="24" fillId="0" borderId="12" xfId="51" applyFont="1" applyFill="1" applyBorder="1" applyAlignment="1" quotePrefix="1">
      <alignment vertical="top"/>
      <protection/>
    </xf>
    <xf numFmtId="164" fontId="24" fillId="33" borderId="12" xfId="51" applyNumberFormat="1" applyFont="1" applyFill="1" applyBorder="1" applyAlignment="1">
      <alignment horizontal="right" vertical="top" wrapText="1"/>
      <protection/>
    </xf>
    <xf numFmtId="164" fontId="24" fillId="0" borderId="12" xfId="51" applyNumberFormat="1" applyFont="1" applyFill="1" applyBorder="1" applyAlignment="1">
      <alignment horizontal="right" vertical="top" wrapText="1"/>
      <protection/>
    </xf>
    <xf numFmtId="0" fontId="24" fillId="0" borderId="12" xfId="51" applyFont="1" applyFill="1" applyBorder="1" applyAlignment="1" quotePrefix="1">
      <alignment vertical="top" wrapText="1"/>
      <protection/>
    </xf>
    <xf numFmtId="0" fontId="24" fillId="33" borderId="14" xfId="51" applyFont="1" applyFill="1" applyBorder="1" applyAlignment="1">
      <alignment vertical="top" wrapText="1"/>
      <protection/>
    </xf>
    <xf numFmtId="0" fontId="24" fillId="33" borderId="14" xfId="51" applyFont="1" applyFill="1" applyBorder="1" applyAlignment="1">
      <alignment horizontal="center" vertical="top" wrapText="1"/>
      <protection/>
    </xf>
    <xf numFmtId="0" fontId="34" fillId="33" borderId="12" xfId="51" applyFont="1" applyFill="1" applyBorder="1" applyAlignment="1">
      <alignment vertical="top"/>
      <protection/>
    </xf>
    <xf numFmtId="0" fontId="5" fillId="33" borderId="10" xfId="51" applyFont="1" applyFill="1" applyBorder="1" applyAlignment="1">
      <alignment/>
      <protection/>
    </xf>
    <xf numFmtId="0" fontId="24" fillId="33" borderId="10" xfId="51" applyFont="1" applyFill="1" applyBorder="1" applyAlignment="1">
      <alignment horizontal="center" vertical="top" wrapText="1"/>
      <protection/>
    </xf>
    <xf numFmtId="0" fontId="24" fillId="33" borderId="12" xfId="51" applyFont="1" applyFill="1" applyBorder="1" applyAlignment="1" quotePrefix="1">
      <alignment vertical="top"/>
      <protection/>
    </xf>
    <xf numFmtId="0" fontId="24" fillId="33" borderId="12" xfId="51" applyFont="1" applyFill="1" applyBorder="1" applyAlignment="1" quotePrefix="1">
      <alignment vertical="top" wrapText="1"/>
      <protection/>
    </xf>
    <xf numFmtId="0" fontId="5" fillId="33" borderId="15" xfId="51" applyFont="1" applyFill="1" applyBorder="1" applyAlignment="1">
      <alignment/>
      <protection/>
    </xf>
    <xf numFmtId="0" fontId="5" fillId="33" borderId="15" xfId="51" applyFont="1" applyFill="1" applyBorder="1" applyAlignment="1">
      <alignment horizontal="center" vertical="top" wrapText="1"/>
      <protection/>
    </xf>
    <xf numFmtId="0" fontId="24" fillId="33" borderId="12" xfId="51" applyFont="1" applyFill="1" applyBorder="1" applyAlignment="1">
      <alignment vertical="top" wrapText="1"/>
      <protection/>
    </xf>
    <xf numFmtId="0" fontId="34" fillId="0" borderId="12" xfId="51" applyFont="1" applyFill="1" applyBorder="1" applyAlignment="1">
      <alignment horizontal="center" vertical="top"/>
      <protection/>
    </xf>
    <xf numFmtId="0" fontId="24" fillId="0" borderId="12" xfId="51" applyFont="1" applyFill="1" applyBorder="1" applyAlignment="1">
      <alignment horizontal="center" vertical="top"/>
      <protection/>
    </xf>
    <xf numFmtId="0" fontId="34" fillId="0" borderId="12" xfId="51" applyFont="1" applyFill="1" applyBorder="1" applyAlignment="1">
      <alignment/>
      <protection/>
    </xf>
    <xf numFmtId="0" fontId="24" fillId="0" borderId="12" xfId="51" applyFont="1" applyFill="1" applyBorder="1" applyAlignment="1" quotePrefix="1">
      <alignment/>
      <protection/>
    </xf>
    <xf numFmtId="0" fontId="24" fillId="0" borderId="12" xfId="51" applyFont="1" applyFill="1" applyBorder="1" applyAlignment="1" quotePrefix="1">
      <alignment wrapText="1"/>
      <protection/>
    </xf>
    <xf numFmtId="0" fontId="24" fillId="0" borderId="12" xfId="51" applyFont="1" applyFill="1" applyBorder="1" applyAlignment="1">
      <alignment wrapText="1"/>
      <protection/>
    </xf>
    <xf numFmtId="0" fontId="8" fillId="33" borderId="0" xfId="51" applyFont="1" applyFill="1" applyAlignment="1">
      <alignment horizontal="left" vertical="center"/>
      <protection/>
    </xf>
    <xf numFmtId="0" fontId="4" fillId="33" borderId="0" xfId="51" applyFont="1" applyFill="1" applyAlignment="1">
      <alignment vertical="center"/>
      <protection/>
    </xf>
    <xf numFmtId="0" fontId="35" fillId="33" borderId="0" xfId="51" applyFont="1" applyFill="1" applyAlignment="1">
      <alignment horizontal="right" vertical="top"/>
      <protection/>
    </xf>
    <xf numFmtId="0" fontId="36" fillId="0" borderId="12" xfId="51" applyFont="1" applyBorder="1" applyAlignment="1">
      <alignment horizontal="center" vertical="center"/>
      <protection/>
    </xf>
    <xf numFmtId="0" fontId="37" fillId="0" borderId="12" xfId="51" applyFont="1" applyBorder="1" applyAlignment="1">
      <alignment horizontal="center" vertical="center"/>
      <protection/>
    </xf>
    <xf numFmtId="0" fontId="36" fillId="0" borderId="12" xfId="51" applyFont="1" applyBorder="1" applyAlignment="1">
      <alignment horizontal="center" vertical="center"/>
      <protection/>
    </xf>
    <xf numFmtId="164" fontId="37" fillId="33" borderId="12" xfId="51" applyNumberFormat="1" applyFont="1" applyFill="1" applyBorder="1" applyAlignment="1">
      <alignment vertical="center"/>
      <protection/>
    </xf>
    <xf numFmtId="49" fontId="5" fillId="0" borderId="12" xfId="51" applyNumberFormat="1" applyFont="1" applyBorder="1" applyAlignment="1">
      <alignment horizontal="left" vertical="center"/>
      <protection/>
    </xf>
    <xf numFmtId="0" fontId="5" fillId="33" borderId="12" xfId="51" applyFont="1" applyFill="1" applyBorder="1" applyAlignment="1">
      <alignment vertical="center"/>
      <protection/>
    </xf>
    <xf numFmtId="164" fontId="36" fillId="33" borderId="12" xfId="51" applyNumberFormat="1" applyFont="1" applyFill="1" applyBorder="1" applyAlignment="1">
      <alignment vertical="center"/>
      <protection/>
    </xf>
    <xf numFmtId="49" fontId="5" fillId="0" borderId="12" xfId="51" applyNumberFormat="1" applyFont="1" applyBorder="1" applyAlignment="1">
      <alignment horizontal="left" vertical="center" wrapText="1"/>
      <protection/>
    </xf>
    <xf numFmtId="0" fontId="5" fillId="0" borderId="12" xfId="51" applyFont="1" applyBorder="1" applyAlignment="1">
      <alignment vertical="center" wrapText="1"/>
      <protection/>
    </xf>
    <xf numFmtId="0" fontId="36" fillId="0" borderId="12" xfId="51" applyFont="1" applyBorder="1" applyAlignment="1">
      <alignment horizontal="center" vertical="center" wrapText="1"/>
      <protection/>
    </xf>
    <xf numFmtId="0" fontId="37" fillId="0" borderId="12" xfId="51" applyFont="1" applyBorder="1" applyAlignment="1">
      <alignment horizontal="center" vertical="center" wrapText="1"/>
      <protection/>
    </xf>
    <xf numFmtId="0" fontId="26" fillId="0" borderId="12" xfId="51" applyFont="1" applyBorder="1" applyAlignment="1">
      <alignment vertical="center"/>
      <protection/>
    </xf>
    <xf numFmtId="0" fontId="37" fillId="0" borderId="12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vertical="center"/>
      <protection/>
    </xf>
    <xf numFmtId="49" fontId="5" fillId="0" borderId="12" xfId="51" applyNumberFormat="1" applyFont="1" applyBorder="1" applyAlignment="1">
      <alignment horizontal="left" vertical="center"/>
      <protection/>
    </xf>
    <xf numFmtId="0" fontId="5" fillId="0" borderId="12" xfId="51" applyFont="1" applyBorder="1" applyAlignment="1">
      <alignment vertical="center" wrapText="1"/>
      <protection/>
    </xf>
    <xf numFmtId="0" fontId="5" fillId="0" borderId="12" xfId="51" applyFont="1" applyBorder="1" applyAlignment="1">
      <alignment horizontal="left" vertical="center"/>
      <protection/>
    </xf>
    <xf numFmtId="0" fontId="40" fillId="0" borderId="0" xfId="51" applyFont="1" applyAlignment="1">
      <alignment horizontal="center" vertical="center"/>
      <protection/>
    </xf>
    <xf numFmtId="0" fontId="41" fillId="0" borderId="0" xfId="51" applyFont="1" applyAlignment="1">
      <alignment horizontal="center"/>
      <protection/>
    </xf>
    <xf numFmtId="0" fontId="42" fillId="0" borderId="13" xfId="51" applyFont="1" applyFill="1" applyBorder="1" applyAlignment="1">
      <alignment horizontal="center" vertical="center" wrapText="1"/>
      <protection/>
    </xf>
    <xf numFmtId="0" fontId="42" fillId="0" borderId="12" xfId="51" applyFont="1" applyFill="1" applyBorder="1" applyAlignment="1">
      <alignment horizontal="center" vertical="center" wrapText="1"/>
      <protection/>
    </xf>
    <xf numFmtId="0" fontId="34" fillId="0" borderId="15" xfId="51" applyFont="1" applyFill="1" applyBorder="1" applyAlignment="1">
      <alignment horizontal="center" vertical="center" wrapText="1"/>
      <protection/>
    </xf>
    <xf numFmtId="0" fontId="42" fillId="0" borderId="15" xfId="51" applyFont="1" applyFill="1" applyBorder="1" applyAlignment="1">
      <alignment horizontal="center" vertical="center" wrapText="1"/>
      <protection/>
    </xf>
    <xf numFmtId="49" fontId="43" fillId="33" borderId="12" xfId="51" applyNumberFormat="1" applyFont="1" applyFill="1" applyBorder="1" applyAlignment="1">
      <alignment horizontal="center" vertical="center" wrapText="1"/>
      <protection/>
    </xf>
    <xf numFmtId="49" fontId="44" fillId="33" borderId="12" xfId="51" applyNumberFormat="1" applyFont="1" applyFill="1" applyBorder="1" applyAlignment="1">
      <alignment horizontal="center" vertical="center" wrapText="1"/>
      <protection/>
    </xf>
    <xf numFmtId="0" fontId="34" fillId="33" borderId="12" xfId="51" applyFont="1" applyFill="1" applyBorder="1" applyAlignment="1">
      <alignment horizontal="center" vertical="center"/>
      <protection/>
    </xf>
    <xf numFmtId="164" fontId="34" fillId="33" borderId="12" xfId="51" applyNumberFormat="1" applyFont="1" applyFill="1" applyBorder="1" applyAlignment="1">
      <alignment vertical="center" wrapText="1"/>
      <protection/>
    </xf>
    <xf numFmtId="49" fontId="10" fillId="33" borderId="12" xfId="51" applyNumberFormat="1" applyFont="1" applyFill="1" applyBorder="1" applyAlignment="1">
      <alignment horizontal="center" vertical="center" wrapText="1"/>
      <protection/>
    </xf>
    <xf numFmtId="49" fontId="24" fillId="33" borderId="12" xfId="51" applyNumberFormat="1" applyFont="1" applyFill="1" applyBorder="1" applyAlignment="1">
      <alignment horizontal="center" vertical="center" wrapText="1"/>
      <protection/>
    </xf>
    <xf numFmtId="0" fontId="24" fillId="33" borderId="12" xfId="51" applyFont="1" applyFill="1" applyBorder="1" applyAlignment="1">
      <alignment horizontal="center" vertical="center"/>
      <protection/>
    </xf>
    <xf numFmtId="164" fontId="24" fillId="33" borderId="12" xfId="51" applyNumberFormat="1" applyFont="1" applyFill="1" applyBorder="1" applyAlignment="1">
      <alignment vertical="center" wrapText="1"/>
      <protection/>
    </xf>
    <xf numFmtId="164" fontId="24" fillId="33" borderId="12" xfId="51" applyNumberFormat="1" applyFont="1" applyFill="1" applyBorder="1" applyAlignment="1">
      <alignment vertical="center"/>
      <protection/>
    </xf>
    <xf numFmtId="0" fontId="43" fillId="33" borderId="12" xfId="51" applyFont="1" applyFill="1" applyBorder="1" applyAlignment="1">
      <alignment horizontal="center" vertical="center" wrapText="1"/>
      <protection/>
    </xf>
    <xf numFmtId="0" fontId="44" fillId="33" borderId="12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24" fillId="33" borderId="12" xfId="51" applyFont="1" applyFill="1" applyBorder="1" applyAlignment="1">
      <alignment horizontal="center" vertical="center" wrapText="1"/>
      <protection/>
    </xf>
    <xf numFmtId="49" fontId="34" fillId="33" borderId="12" xfId="51" applyNumberFormat="1" applyFont="1" applyFill="1" applyBorder="1" applyAlignment="1">
      <alignment horizontal="center" vertical="center" wrapText="1"/>
      <protection/>
    </xf>
    <xf numFmtId="0" fontId="34" fillId="33" borderId="12" xfId="51" applyFont="1" applyFill="1" applyBorder="1" applyAlignment="1">
      <alignment horizontal="center" vertical="center" wrapText="1"/>
      <protection/>
    </xf>
    <xf numFmtId="164" fontId="34" fillId="33" borderId="12" xfId="51" applyNumberFormat="1" applyFont="1" applyFill="1" applyBorder="1" applyAlignment="1">
      <alignment vertical="center"/>
      <protection/>
    </xf>
    <xf numFmtId="164" fontId="34" fillId="0" borderId="12" xfId="51" applyNumberFormat="1" applyFont="1" applyFill="1" applyBorder="1" applyAlignment="1">
      <alignment vertical="center"/>
      <protection/>
    </xf>
    <xf numFmtId="0" fontId="47" fillId="33" borderId="0" xfId="51" applyFont="1" applyFill="1" applyAlignment="1">
      <alignment horizontal="center" vertical="center"/>
      <protection/>
    </xf>
    <xf numFmtId="0" fontId="10" fillId="33" borderId="0" xfId="51" applyFont="1" applyFill="1" applyAlignment="1">
      <alignment vertical="center"/>
      <protection/>
    </xf>
    <xf numFmtId="0" fontId="10" fillId="33" borderId="0" xfId="51" applyFont="1" applyFill="1" applyAlignment="1">
      <alignment horizontal="center" vertical="center"/>
      <protection/>
    </xf>
    <xf numFmtId="0" fontId="41" fillId="33" borderId="0" xfId="51" applyFont="1" applyFill="1" applyAlignment="1">
      <alignment horizontal="center"/>
      <protection/>
    </xf>
    <xf numFmtId="0" fontId="34" fillId="33" borderId="13" xfId="51" applyFont="1" applyFill="1" applyBorder="1" applyAlignment="1">
      <alignment horizontal="center" vertical="center" wrapText="1"/>
      <protection/>
    </xf>
    <xf numFmtId="0" fontId="34" fillId="33" borderId="15" xfId="51" applyFont="1" applyFill="1" applyBorder="1" applyAlignment="1">
      <alignment horizontal="center" vertical="center" wrapText="1"/>
      <protection/>
    </xf>
    <xf numFmtId="0" fontId="16" fillId="33" borderId="10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/>
      <protection/>
    </xf>
    <xf numFmtId="164" fontId="10" fillId="33" borderId="12" xfId="51" applyNumberFormat="1" applyFont="1" applyFill="1" applyBorder="1" applyAlignment="1">
      <alignment horizontal="center" vertical="center" wrapText="1"/>
      <protection/>
    </xf>
    <xf numFmtId="164" fontId="10" fillId="33" borderId="14" xfId="51" applyNumberFormat="1" applyFont="1" applyFill="1" applyBorder="1" applyAlignment="1">
      <alignment horizontal="center" vertical="center" wrapText="1"/>
      <protection/>
    </xf>
    <xf numFmtId="164" fontId="10" fillId="33" borderId="16" xfId="51" applyNumberFormat="1" applyFont="1" applyFill="1" applyBorder="1" applyAlignment="1">
      <alignment horizontal="center" vertical="center" wrapText="1"/>
      <protection/>
    </xf>
    <xf numFmtId="164" fontId="10" fillId="33" borderId="16" xfId="51" applyNumberFormat="1" applyFont="1" applyFill="1" applyBorder="1" applyAlignment="1">
      <alignment horizontal="center" vertical="center"/>
      <protection/>
    </xf>
    <xf numFmtId="164" fontId="33" fillId="33" borderId="12" xfId="51" applyNumberFormat="1" applyFont="1" applyFill="1" applyBorder="1" applyAlignment="1">
      <alignment horizontal="center" vertical="center" wrapText="1"/>
      <protection/>
    </xf>
    <xf numFmtId="0" fontId="34" fillId="0" borderId="13" xfId="51" applyFont="1" applyFill="1" applyBorder="1" applyAlignment="1">
      <alignment horizontal="center" vertical="center" wrapText="1"/>
      <protection/>
    </xf>
    <xf numFmtId="0" fontId="16" fillId="0" borderId="15" xfId="51" applyFont="1" applyFill="1" applyBorder="1" applyAlignment="1">
      <alignment horizontal="center" vertical="center" wrapText="1"/>
      <protection/>
    </xf>
    <xf numFmtId="49" fontId="33" fillId="0" borderId="12" xfId="51" applyNumberFormat="1" applyFont="1" applyFill="1" applyBorder="1" applyAlignment="1">
      <alignment horizontal="center" vertical="center" wrapText="1"/>
      <protection/>
    </xf>
    <xf numFmtId="164" fontId="33" fillId="0" borderId="12" xfId="51" applyNumberFormat="1" applyFont="1" applyFill="1" applyBorder="1" applyAlignment="1">
      <alignment horizontal="center" vertical="center" wrapText="1"/>
      <protection/>
    </xf>
    <xf numFmtId="0" fontId="24" fillId="33" borderId="12" xfId="51" applyFont="1" applyFill="1" applyBorder="1" applyAlignment="1">
      <alignment vertical="center" wrapText="1"/>
      <protection/>
    </xf>
    <xf numFmtId="0" fontId="11" fillId="33" borderId="12" xfId="51" applyFont="1" applyFill="1" applyBorder="1" applyAlignment="1">
      <alignment horizontal="center" vertical="center"/>
      <protection/>
    </xf>
    <xf numFmtId="164" fontId="10" fillId="0" borderId="12" xfId="51" applyNumberFormat="1" applyFont="1" applyFill="1" applyBorder="1" applyAlignment="1">
      <alignment horizontal="center" vertical="center" wrapText="1"/>
      <protection/>
    </xf>
    <xf numFmtId="0" fontId="24" fillId="0" borderId="12" xfId="51" applyFont="1" applyFill="1" applyBorder="1" applyAlignment="1">
      <alignment vertical="center" wrapText="1"/>
      <protection/>
    </xf>
    <xf numFmtId="0" fontId="11" fillId="0" borderId="12" xfId="51" applyFont="1" applyFill="1" applyBorder="1" applyAlignment="1">
      <alignment horizontal="center" vertical="center"/>
      <protection/>
    </xf>
    <xf numFmtId="49" fontId="24" fillId="0" borderId="12" xfId="51" applyNumberFormat="1" applyFont="1" applyFill="1" applyBorder="1" applyAlignment="1">
      <alignment horizontal="center" vertical="center" wrapText="1"/>
      <protection/>
    </xf>
    <xf numFmtId="164" fontId="10" fillId="0" borderId="12" xfId="51" applyNumberFormat="1" applyFont="1" applyFill="1" applyBorder="1" applyAlignment="1">
      <alignment horizontal="right" vertical="center"/>
      <protection/>
    </xf>
    <xf numFmtId="0" fontId="5" fillId="33" borderId="0" xfId="51" applyFont="1" applyFill="1" applyAlignment="1">
      <alignment horizontal="right" vertical="center"/>
      <protection/>
    </xf>
    <xf numFmtId="0" fontId="33" fillId="33" borderId="12" xfId="51" applyFont="1" applyFill="1" applyBorder="1" applyAlignment="1">
      <alignment horizontal="center" vertical="center"/>
      <protection/>
    </xf>
    <xf numFmtId="0" fontId="33" fillId="33" borderId="12" xfId="51" applyFont="1" applyFill="1" applyBorder="1" applyAlignment="1">
      <alignment horizontal="center" vertical="center" wrapText="1"/>
      <protection/>
    </xf>
    <xf numFmtId="0" fontId="10" fillId="0" borderId="12" xfId="51" applyFont="1" applyBorder="1" applyAlignment="1">
      <alignment horizontal="center" vertical="center"/>
      <protection/>
    </xf>
    <xf numFmtId="0" fontId="10" fillId="0" borderId="14" xfId="51" applyFont="1" applyBorder="1" applyAlignment="1">
      <alignment horizontal="center" vertical="center"/>
      <protection/>
    </xf>
    <xf numFmtId="0" fontId="10" fillId="0" borderId="14" xfId="51" applyFont="1" applyBorder="1">
      <alignment/>
      <protection/>
    </xf>
    <xf numFmtId="0" fontId="10" fillId="0" borderId="12" xfId="51" applyFont="1" applyBorder="1" applyAlignment="1">
      <alignment horizontal="left" vertical="top" wrapText="1"/>
      <protection/>
    </xf>
    <xf numFmtId="0" fontId="10" fillId="0" borderId="12" xfId="51" applyFont="1" applyBorder="1" applyAlignment="1">
      <alignment horizontal="left" vertical="center" wrapText="1"/>
      <protection/>
    </xf>
    <xf numFmtId="3" fontId="10" fillId="0" borderId="12" xfId="51" applyNumberFormat="1" applyFont="1" applyBorder="1" applyAlignment="1">
      <alignment horizontal="right" vertical="center"/>
      <protection/>
    </xf>
    <xf numFmtId="0" fontId="33" fillId="33" borderId="13" xfId="51" applyFont="1" applyFill="1" applyBorder="1" applyAlignment="1">
      <alignment horizontal="center" vertical="center"/>
      <protection/>
    </xf>
    <xf numFmtId="164" fontId="8" fillId="0" borderId="12" xfId="51" applyNumberFormat="1" applyFont="1" applyBorder="1" applyAlignment="1">
      <alignment horizontal="right" vertical="center" wrapText="1"/>
      <protection/>
    </xf>
    <xf numFmtId="0" fontId="5" fillId="33" borderId="0" xfId="51" applyFont="1" applyFill="1" applyAlignment="1">
      <alignment horizontal="right" vertical="center"/>
      <protection/>
    </xf>
    <xf numFmtId="0" fontId="49" fillId="33" borderId="12" xfId="51" applyFont="1" applyFill="1" applyBorder="1" applyAlignment="1">
      <alignment horizontal="center" vertical="center"/>
      <protection/>
    </xf>
    <xf numFmtId="0" fontId="49" fillId="33" borderId="12" xfId="51" applyFont="1" applyFill="1" applyBorder="1" applyAlignment="1">
      <alignment horizontal="center" vertical="center" wrapText="1"/>
      <protection/>
    </xf>
    <xf numFmtId="0" fontId="32" fillId="33" borderId="12" xfId="51" applyFont="1" applyFill="1" applyBorder="1" applyAlignment="1">
      <alignment horizontal="center" vertical="center"/>
      <protection/>
    </xf>
    <xf numFmtId="3" fontId="8" fillId="33" borderId="14" xfId="51" applyNumberFormat="1" applyFont="1" applyFill="1" applyBorder="1">
      <alignment/>
      <protection/>
    </xf>
    <xf numFmtId="0" fontId="6" fillId="33" borderId="12" xfId="51" applyFont="1" applyFill="1" applyBorder="1" applyAlignment="1">
      <alignment horizontal="center" vertical="center"/>
      <protection/>
    </xf>
    <xf numFmtId="0" fontId="6" fillId="33" borderId="12" xfId="51" applyFont="1" applyFill="1" applyBorder="1" applyAlignment="1">
      <alignment horizontal="left" vertical="center" wrapText="1"/>
      <protection/>
    </xf>
    <xf numFmtId="0" fontId="20" fillId="33" borderId="12" xfId="51" applyFont="1" applyFill="1" applyBorder="1" applyAlignment="1">
      <alignment horizontal="left" vertical="center" wrapText="1"/>
      <protection/>
    </xf>
    <xf numFmtId="3" fontId="6" fillId="33" borderId="12" xfId="51" applyNumberFormat="1" applyFont="1" applyFill="1" applyBorder="1" applyAlignment="1">
      <alignment vertical="center"/>
      <protection/>
    </xf>
    <xf numFmtId="0" fontId="25" fillId="33" borderId="13" xfId="51" applyFont="1" applyFill="1" applyBorder="1" applyAlignment="1">
      <alignment horizontal="center" vertical="center"/>
      <protection/>
    </xf>
    <xf numFmtId="3" fontId="51" fillId="33" borderId="12" xfId="51" applyNumberFormat="1" applyFont="1" applyFill="1" applyBorder="1" applyAlignment="1">
      <alignment vertical="center"/>
      <protection/>
    </xf>
    <xf numFmtId="164" fontId="19" fillId="33" borderId="14" xfId="51" applyNumberFormat="1" applyFont="1" applyFill="1" applyBorder="1" applyAlignment="1">
      <alignment horizontal="right" vertical="center" wrapText="1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2" xfId="51" applyFont="1" applyFill="1" applyBorder="1" applyAlignment="1">
      <alignment horizontal="left" vertical="center" wrapText="1"/>
      <protection/>
    </xf>
    <xf numFmtId="164" fontId="4" fillId="33" borderId="12" xfId="51" applyNumberFormat="1" applyFont="1" applyFill="1" applyBorder="1" applyAlignment="1">
      <alignment horizontal="right" vertical="center" wrapText="1"/>
      <protection/>
    </xf>
    <xf numFmtId="3" fontId="8" fillId="33" borderId="14" xfId="51" applyNumberFormat="1" applyFont="1" applyFill="1" applyBorder="1" applyAlignment="1">
      <alignment horizontal="right" vertical="center" wrapText="1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2" xfId="51" applyFont="1" applyFill="1" applyBorder="1" applyAlignment="1">
      <alignment horizontal="left" vertical="center" wrapText="1"/>
      <protection/>
    </xf>
    <xf numFmtId="164" fontId="4" fillId="33" borderId="12" xfId="51" applyNumberFormat="1" applyFont="1" applyFill="1" applyBorder="1" applyAlignment="1">
      <alignment horizontal="right" vertical="center" wrapText="1"/>
      <protection/>
    </xf>
    <xf numFmtId="0" fontId="4" fillId="33" borderId="12" xfId="51" applyFont="1" applyFill="1" applyBorder="1" applyAlignment="1">
      <alignment vertical="center"/>
      <protection/>
    </xf>
    <xf numFmtId="164" fontId="8" fillId="33" borderId="12" xfId="51" applyNumberFormat="1" applyFont="1" applyFill="1" applyBorder="1" applyAlignment="1">
      <alignment horizontal="right" vertical="center" wrapText="1"/>
      <protection/>
    </xf>
    <xf numFmtId="0" fontId="7" fillId="33" borderId="0" xfId="51" applyFont="1" applyFill="1" applyAlignment="1">
      <alignment horizontal="center" vertical="center"/>
      <protection/>
    </xf>
    <xf numFmtId="0" fontId="32" fillId="0" borderId="12" xfId="51" applyFont="1" applyBorder="1" applyAlignment="1">
      <alignment horizontal="center" vertical="center"/>
      <protection/>
    </xf>
    <xf numFmtId="0" fontId="36" fillId="0" borderId="17" xfId="51" applyFont="1" applyBorder="1" applyAlignment="1">
      <alignment horizontal="center" vertical="center"/>
      <protection/>
    </xf>
    <xf numFmtId="0" fontId="36" fillId="0" borderId="17" xfId="51" applyFont="1" applyBorder="1" applyAlignment="1">
      <alignment horizontal="center" vertical="center" wrapText="1"/>
      <protection/>
    </xf>
    <xf numFmtId="0" fontId="36" fillId="0" borderId="17" xfId="51" applyFont="1" applyBorder="1" applyAlignment="1">
      <alignment horizontal="left" vertical="center" indent="2"/>
      <protection/>
    </xf>
    <xf numFmtId="164" fontId="36" fillId="0" borderId="17" xfId="51" applyNumberFormat="1" applyFont="1" applyBorder="1" applyAlignment="1">
      <alignment vertical="center"/>
      <protection/>
    </xf>
    <xf numFmtId="164" fontId="37" fillId="0" borderId="12" xfId="51" applyNumberFormat="1" applyFont="1" applyBorder="1" applyAlignment="1">
      <alignment vertical="center"/>
      <protection/>
    </xf>
    <xf numFmtId="0" fontId="5" fillId="0" borderId="0" xfId="51" applyFont="1" applyAlignment="1">
      <alignment horizontal="right" vertical="center"/>
      <protection/>
    </xf>
    <xf numFmtId="0" fontId="33" fillId="33" borderId="14" xfId="51" applyFont="1" applyFill="1" applyBorder="1" applyAlignment="1">
      <alignment horizontal="center" vertical="center" wrapText="1"/>
      <protection/>
    </xf>
    <xf numFmtId="0" fontId="4" fillId="33" borderId="17" xfId="51" applyFont="1" applyFill="1" applyBorder="1" applyAlignment="1">
      <alignment horizontal="center" vertical="center"/>
      <protection/>
    </xf>
    <xf numFmtId="0" fontId="4" fillId="33" borderId="17" xfId="51" applyFont="1" applyFill="1" applyBorder="1" applyAlignment="1">
      <alignment vertical="center" wrapText="1"/>
      <protection/>
    </xf>
    <xf numFmtId="164" fontId="4" fillId="33" borderId="17" xfId="51" applyNumberFormat="1" applyFont="1" applyFill="1" applyBorder="1" applyAlignment="1">
      <alignment horizontal="center" vertical="center"/>
      <protection/>
    </xf>
    <xf numFmtId="164" fontId="4" fillId="33" borderId="17" xfId="51" applyNumberFormat="1" applyFont="1" applyFill="1" applyBorder="1" applyAlignment="1">
      <alignment vertical="center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vertical="center" wrapText="1"/>
      <protection/>
    </xf>
    <xf numFmtId="164" fontId="4" fillId="33" borderId="10" xfId="51" applyNumberFormat="1" applyFont="1" applyFill="1" applyBorder="1" applyAlignment="1">
      <alignment horizontal="center" vertical="center"/>
      <protection/>
    </xf>
    <xf numFmtId="164" fontId="4" fillId="33" borderId="10" xfId="51" applyNumberFormat="1" applyFont="1" applyFill="1" applyBorder="1" applyAlignment="1">
      <alignment vertical="center"/>
      <protection/>
    </xf>
    <xf numFmtId="0" fontId="8" fillId="33" borderId="12" xfId="51" applyFont="1" applyFill="1" applyBorder="1" applyAlignment="1">
      <alignment vertical="center"/>
      <protection/>
    </xf>
    <xf numFmtId="164" fontId="8" fillId="33" borderId="12" xfId="51" applyNumberFormat="1" applyFont="1" applyFill="1" applyBorder="1" applyAlignment="1">
      <alignment horizontal="center" vertical="center"/>
      <protection/>
    </xf>
    <xf numFmtId="164" fontId="8" fillId="33" borderId="12" xfId="51" applyNumberFormat="1" applyFont="1" applyFill="1" applyBorder="1" applyAlignment="1">
      <alignment vertical="center"/>
      <protection/>
    </xf>
    <xf numFmtId="165" fontId="22" fillId="33" borderId="18" xfId="51" applyNumberFormat="1" applyFont="1" applyFill="1" applyBorder="1" applyAlignment="1">
      <alignment horizontal="center" vertical="center" wrapText="1"/>
      <protection/>
    </xf>
    <xf numFmtId="165" fontId="22" fillId="33" borderId="13" xfId="51" applyNumberFormat="1" applyFont="1" applyFill="1" applyBorder="1" applyAlignment="1">
      <alignment horizontal="center" vertical="center" wrapText="1"/>
      <protection/>
    </xf>
    <xf numFmtId="0" fontId="30" fillId="33" borderId="18" xfId="51" applyFont="1" applyFill="1" applyBorder="1" applyAlignment="1">
      <alignment horizontal="left" vertical="center" wrapText="1"/>
      <protection/>
    </xf>
    <xf numFmtId="0" fontId="30" fillId="33" borderId="13" xfId="51" applyFont="1" applyFill="1" applyBorder="1" applyAlignment="1">
      <alignment horizontal="left" vertical="center" wrapText="1"/>
      <protection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54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9" xfId="0" applyNumberFormat="1" applyFill="1" applyBorder="1" applyAlignment="1" applyProtection="1">
      <alignment horizontal="center" vertical="center" wrapText="1"/>
      <protection locked="0"/>
    </xf>
    <xf numFmtId="49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14" xfId="51" applyFont="1" applyFill="1" applyBorder="1" applyAlignment="1">
      <alignment horizontal="center" vertical="center" wrapText="1"/>
      <protection/>
    </xf>
    <xf numFmtId="165" fontId="22" fillId="33" borderId="14" xfId="51" applyNumberFormat="1" applyFont="1" applyFill="1" applyBorder="1" applyAlignment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left" vertical="center" wrapText="1"/>
      <protection locked="0"/>
    </xf>
    <xf numFmtId="165" fontId="22" fillId="33" borderId="15" xfId="51" applyNumberFormat="1" applyFont="1" applyFill="1" applyBorder="1" applyAlignment="1">
      <alignment horizontal="center" vertical="center" wrapText="1"/>
      <protection/>
    </xf>
    <xf numFmtId="0" fontId="13" fillId="33" borderId="10" xfId="51" applyFont="1" applyFill="1" applyBorder="1" applyAlignment="1">
      <alignment horizontal="center" vertical="center" wrapText="1"/>
      <protection/>
    </xf>
    <xf numFmtId="165" fontId="22" fillId="33" borderId="10" xfId="51" applyNumberFormat="1" applyFont="1" applyFill="1" applyBorder="1" applyAlignment="1">
      <alignment horizontal="center" vertical="center" wrapText="1"/>
      <protection/>
    </xf>
    <xf numFmtId="165" fontId="5" fillId="33" borderId="0" xfId="51" applyNumberFormat="1" applyFont="1" applyFill="1" applyAlignment="1">
      <alignment vertical="center" wrapText="1"/>
      <protection/>
    </xf>
    <xf numFmtId="0" fontId="30" fillId="33" borderId="18" xfId="51" applyFont="1" applyFill="1" applyBorder="1" applyAlignment="1">
      <alignment horizontal="left" vertical="center" wrapText="1"/>
      <protection/>
    </xf>
    <xf numFmtId="0" fontId="30" fillId="33" borderId="13" xfId="51" applyFont="1" applyFill="1" applyBorder="1" applyAlignment="1">
      <alignment horizontal="left" vertical="center" wrapText="1"/>
      <protection/>
    </xf>
    <xf numFmtId="164" fontId="30" fillId="33" borderId="18" xfId="51" applyNumberFormat="1" applyFont="1" applyFill="1" applyBorder="1" applyAlignment="1">
      <alignment horizontal="left" vertical="center" wrapText="1"/>
      <protection/>
    </xf>
    <xf numFmtId="164" fontId="30" fillId="33" borderId="13" xfId="51" applyNumberFormat="1" applyFont="1" applyFill="1" applyBorder="1" applyAlignment="1">
      <alignment horizontal="left" vertical="center" wrapText="1"/>
      <protection/>
    </xf>
    <xf numFmtId="164" fontId="22" fillId="33" borderId="12" xfId="51" applyNumberFormat="1" applyFont="1" applyFill="1" applyBorder="1" applyAlignment="1">
      <alignment horizontal="center" vertical="center" wrapText="1"/>
      <protection/>
    </xf>
    <xf numFmtId="164" fontId="22" fillId="33" borderId="12" xfId="51" applyNumberFormat="1" applyFont="1" applyFill="1" applyBorder="1" applyAlignment="1">
      <alignment vertical="center" wrapText="1"/>
      <protection/>
    </xf>
    <xf numFmtId="0" fontId="106" fillId="36" borderId="20" xfId="0" applyFont="1" applyFill="1" applyBorder="1" applyAlignment="1">
      <alignment horizontal="center" vertical="center" wrapText="1"/>
    </xf>
    <xf numFmtId="39" fontId="106" fillId="36" borderId="20" xfId="0" applyNumberFormat="1" applyFont="1" applyFill="1" applyBorder="1" applyAlignment="1">
      <alignment horizontal="right" vertical="center" wrapText="1"/>
    </xf>
    <xf numFmtId="39" fontId="107" fillId="36" borderId="20" xfId="0" applyNumberFormat="1" applyFont="1" applyFill="1" applyBorder="1" applyAlignment="1">
      <alignment horizontal="right" vertical="center" wrapText="1"/>
    </xf>
    <xf numFmtId="0" fontId="108" fillId="36" borderId="21" xfId="0" applyFont="1" applyFill="1" applyBorder="1" applyAlignment="1">
      <alignment horizontal="center" vertical="top" wrapText="1"/>
    </xf>
    <xf numFmtId="0" fontId="57" fillId="0" borderId="20" xfId="0" applyNumberFormat="1" applyFont="1" applyFill="1" applyBorder="1" applyAlignment="1" applyProtection="1">
      <alignment horizontal="center" vertical="center" wrapText="1"/>
      <protection/>
    </xf>
    <xf numFmtId="49" fontId="55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55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0" fillId="35" borderId="19" xfId="0" applyNumberFormat="1" applyFill="1" applyBorder="1" applyAlignment="1" applyProtection="1">
      <alignment horizontal="right" vertical="center" wrapText="1"/>
      <protection locked="0"/>
    </xf>
    <xf numFmtId="49" fontId="0" fillId="35" borderId="19" xfId="0" applyNumberFormat="1" applyFill="1" applyBorder="1" applyAlignment="1" applyProtection="1">
      <alignment horizontal="left" vertical="center" wrapText="1"/>
      <protection locked="0"/>
    </xf>
    <xf numFmtId="49" fontId="0" fillId="35" borderId="19" xfId="0" applyNumberFormat="1" applyFill="1" applyBorder="1" applyAlignment="1" applyProtection="1">
      <alignment horizontal="center" vertical="center" wrapText="1"/>
      <protection locked="0"/>
    </xf>
    <xf numFmtId="49" fontId="56" fillId="34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ill="1" applyBorder="1" applyAlignment="1" applyProtection="1">
      <alignment horizontal="left" vertical="center" wrapText="1"/>
      <protection locked="0"/>
    </xf>
    <xf numFmtId="49" fontId="0" fillId="34" borderId="19" xfId="0" applyNumberFormat="1" applyFill="1" applyBorder="1" applyAlignment="1" applyProtection="1">
      <alignment horizontal="right" vertical="center" wrapText="1"/>
      <protection locked="0"/>
    </xf>
    <xf numFmtId="49" fontId="55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55" fillId="34" borderId="23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8" fillId="0" borderId="0" xfId="50" applyNumberFormat="1" applyFont="1" applyFill="1" applyBorder="1" applyAlignment="1" applyProtection="1">
      <alignment horizontal="center"/>
      <protection locked="0"/>
    </xf>
    <xf numFmtId="49" fontId="54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19" fillId="34" borderId="0" xfId="50" applyNumberFormat="1" applyFont="1" applyFill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50" applyNumberFormat="1" applyFont="1" applyFill="1" applyBorder="1" applyAlignment="1" applyProtection="1">
      <alignment horizontal="center"/>
      <protection locked="0"/>
    </xf>
    <xf numFmtId="49" fontId="56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56" fillId="34" borderId="19" xfId="0" applyNumberFormat="1" applyFont="1" applyFill="1" applyBorder="1" applyAlignment="1" applyProtection="1">
      <alignment horizontal="left" vertical="center" wrapText="1"/>
      <protection locked="0"/>
    </xf>
    <xf numFmtId="0" fontId="107" fillId="36" borderId="20" xfId="0" applyFont="1" applyFill="1" applyBorder="1" applyAlignment="1">
      <alignment horizontal="center" vertical="center" wrapText="1"/>
    </xf>
    <xf numFmtId="0" fontId="106" fillId="36" borderId="20" xfId="0" applyFont="1" applyFill="1" applyBorder="1" applyAlignment="1">
      <alignment horizontal="left" vertical="center" wrapText="1"/>
    </xf>
    <xf numFmtId="39" fontId="106" fillId="36" borderId="20" xfId="0" applyNumberFormat="1" applyFont="1" applyFill="1" applyBorder="1" applyAlignment="1">
      <alignment horizontal="right" vertical="center" wrapText="1"/>
    </xf>
    <xf numFmtId="0" fontId="13" fillId="0" borderId="0" xfId="50" applyNumberFormat="1" applyFont="1" applyFill="1" applyBorder="1" applyAlignment="1" applyProtection="1">
      <alignment horizontal="right" wrapText="1"/>
      <protection locked="0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57" fillId="0" borderId="28" xfId="0" applyNumberFormat="1" applyFont="1" applyFill="1" applyBorder="1" applyAlignment="1" applyProtection="1">
      <alignment horizontal="center" vertical="center" wrapText="1"/>
      <protection/>
    </xf>
    <xf numFmtId="0" fontId="57" fillId="0" borderId="21" xfId="0" applyNumberFormat="1" applyFont="1" applyFill="1" applyBorder="1" applyAlignment="1" applyProtection="1">
      <alignment horizontal="center" vertical="center" wrapText="1"/>
      <protection/>
    </xf>
    <xf numFmtId="39" fontId="107" fillId="36" borderId="20" xfId="0" applyNumberFormat="1" applyFont="1" applyFill="1" applyBorder="1" applyAlignment="1">
      <alignment horizontal="right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8" fillId="34" borderId="0" xfId="50" applyFont="1" applyFill="1" applyAlignment="1" applyProtection="1">
      <alignment horizontal="center" vertical="center" wrapText="1" shrinkToFit="1"/>
      <protection locked="0"/>
    </xf>
    <xf numFmtId="0" fontId="22" fillId="34" borderId="0" xfId="50" applyFont="1" applyFill="1" applyAlignment="1" applyProtection="1">
      <alignment horizontal="center" vertical="center" wrapText="1" shrinkToFit="1"/>
      <protection locked="0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30" fillId="33" borderId="18" xfId="51" applyFont="1" applyFill="1" applyBorder="1" applyAlignment="1">
      <alignment horizontal="left" vertical="center" wrapText="1"/>
      <protection/>
    </xf>
    <xf numFmtId="0" fontId="30" fillId="33" borderId="13" xfId="51" applyFont="1" applyFill="1" applyBorder="1" applyAlignment="1">
      <alignment horizontal="left" vertical="center" wrapText="1"/>
      <protection/>
    </xf>
    <xf numFmtId="165" fontId="22" fillId="33" borderId="18" xfId="51" applyNumberFormat="1" applyFont="1" applyFill="1" applyBorder="1" applyAlignment="1">
      <alignment horizontal="center" vertical="center" wrapText="1"/>
      <protection/>
    </xf>
    <xf numFmtId="165" fontId="22" fillId="33" borderId="13" xfId="51" applyNumberFormat="1" applyFont="1" applyFill="1" applyBorder="1" applyAlignment="1">
      <alignment horizontal="center" vertical="center" wrapText="1"/>
      <protection/>
    </xf>
    <xf numFmtId="0" fontId="5" fillId="33" borderId="0" xfId="51" applyFont="1" applyFill="1" applyAlignment="1">
      <alignment vertical="center" wrapText="1"/>
      <protection/>
    </xf>
    <xf numFmtId="165" fontId="27" fillId="33" borderId="18" xfId="51" applyNumberFormat="1" applyFont="1" applyFill="1" applyBorder="1" applyAlignment="1">
      <alignment horizontal="right" vertical="center" wrapText="1"/>
      <protection/>
    </xf>
    <xf numFmtId="165" fontId="27" fillId="33" borderId="13" xfId="51" applyNumberFormat="1" applyFont="1" applyFill="1" applyBorder="1" applyAlignment="1">
      <alignment horizontal="right" vertical="center" wrapText="1"/>
      <protection/>
    </xf>
    <xf numFmtId="4" fontId="27" fillId="33" borderId="18" xfId="51" applyNumberFormat="1" applyFont="1" applyFill="1" applyBorder="1" applyAlignment="1">
      <alignment horizontal="right" vertical="center" wrapText="1"/>
      <protection/>
    </xf>
    <xf numFmtId="4" fontId="27" fillId="33" borderId="13" xfId="51" applyNumberFormat="1" applyFont="1" applyFill="1" applyBorder="1" applyAlignment="1">
      <alignment horizontal="right" vertical="center" wrapText="1"/>
      <protection/>
    </xf>
    <xf numFmtId="0" fontId="5" fillId="33" borderId="35" xfId="51" applyFont="1" applyFill="1" applyBorder="1" applyAlignment="1">
      <alignment horizontal="center" vertical="center" wrapText="1"/>
      <protection/>
    </xf>
    <xf numFmtId="0" fontId="5" fillId="33" borderId="0" xfId="51" applyFont="1" applyFill="1" applyAlignment="1">
      <alignment horizontal="left" vertical="center" wrapText="1"/>
      <protection/>
    </xf>
    <xf numFmtId="0" fontId="26" fillId="33" borderId="12" xfId="51" applyFont="1" applyFill="1" applyBorder="1" applyAlignment="1">
      <alignment vertical="center" wrapText="1"/>
      <protection/>
    </xf>
    <xf numFmtId="0" fontId="29" fillId="33" borderId="12" xfId="51" applyFont="1" applyFill="1" applyBorder="1" applyAlignment="1">
      <alignment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5" fillId="33" borderId="13" xfId="51" applyFont="1" applyFill="1" applyBorder="1" applyAlignment="1">
      <alignment horizontal="center" vertical="center" wrapText="1"/>
      <protection/>
    </xf>
    <xf numFmtId="0" fontId="24" fillId="33" borderId="0" xfId="50" applyNumberFormat="1" applyFont="1" applyFill="1" applyBorder="1" applyAlignment="1" applyProtection="1">
      <alignment horizontal="right" vertical="top" wrapText="1"/>
      <protection locked="0"/>
    </xf>
    <xf numFmtId="0" fontId="5" fillId="33" borderId="36" xfId="51" applyFont="1" applyFill="1" applyBorder="1" applyAlignment="1">
      <alignment horizontal="center" vertical="center" wrapText="1"/>
      <protection/>
    </xf>
    <xf numFmtId="0" fontId="21" fillId="33" borderId="18" xfId="51" applyFont="1" applyFill="1" applyBorder="1" applyAlignment="1">
      <alignment horizontal="center" vertical="center" wrapText="1"/>
      <protection/>
    </xf>
    <xf numFmtId="0" fontId="21" fillId="33" borderId="37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6" fillId="33" borderId="18" xfId="51" applyFont="1" applyFill="1" applyBorder="1" applyAlignment="1">
      <alignment horizontal="center" vertical="center" wrapText="1"/>
      <protection/>
    </xf>
    <xf numFmtId="0" fontId="26" fillId="33" borderId="37" xfId="51" applyFont="1" applyFill="1" applyBorder="1" applyAlignment="1">
      <alignment horizontal="center" vertical="center" wrapText="1"/>
      <protection/>
    </xf>
    <xf numFmtId="0" fontId="26" fillId="33" borderId="13" xfId="51" applyFont="1" applyFill="1" applyBorder="1" applyAlignment="1">
      <alignment horizontal="center" vertical="center" wrapText="1"/>
      <protection/>
    </xf>
    <xf numFmtId="0" fontId="25" fillId="33" borderId="0" xfId="51" applyFont="1" applyFill="1" applyAlignment="1">
      <alignment horizontal="center" vertical="center" wrapText="1"/>
      <protection/>
    </xf>
    <xf numFmtId="0" fontId="27" fillId="33" borderId="14" xfId="51" applyFont="1" applyFill="1" applyBorder="1" applyAlignment="1">
      <alignment horizontal="center" vertical="center" wrapText="1"/>
      <protection/>
    </xf>
    <xf numFmtId="0" fontId="27" fillId="33" borderId="10" xfId="51" applyFont="1" applyFill="1" applyBorder="1" applyAlignment="1">
      <alignment horizontal="center" vertical="center" wrapText="1"/>
      <protection/>
    </xf>
    <xf numFmtId="0" fontId="27" fillId="33" borderId="15" xfId="51" applyFont="1" applyFill="1" applyBorder="1" applyAlignment="1">
      <alignment horizontal="center" vertical="center" wrapText="1"/>
      <protection/>
    </xf>
    <xf numFmtId="0" fontId="29" fillId="33" borderId="14" xfId="51" applyFont="1" applyFill="1" applyBorder="1" applyAlignment="1">
      <alignment horizontal="center" vertical="center" wrapText="1"/>
      <protection/>
    </xf>
    <xf numFmtId="0" fontId="29" fillId="33" borderId="10" xfId="51" applyFont="1" applyFill="1" applyBorder="1" applyAlignment="1">
      <alignment horizontal="center" vertical="center" wrapText="1"/>
      <protection/>
    </xf>
    <xf numFmtId="0" fontId="29" fillId="33" borderId="15" xfId="51" applyFont="1" applyFill="1" applyBorder="1" applyAlignment="1">
      <alignment horizontal="center" vertical="center" wrapText="1"/>
      <protection/>
    </xf>
    <xf numFmtId="0" fontId="26" fillId="33" borderId="12" xfId="51" applyFont="1" applyFill="1" applyBorder="1" applyAlignment="1">
      <alignment horizontal="center" vertical="center"/>
      <protection/>
    </xf>
    <xf numFmtId="0" fontId="26" fillId="33" borderId="12" xfId="51" applyFont="1" applyFill="1" applyBorder="1" applyAlignment="1">
      <alignment horizontal="center" vertical="center" wrapText="1"/>
      <protection/>
    </xf>
    <xf numFmtId="0" fontId="7" fillId="33" borderId="0" xfId="51" applyFont="1" applyFill="1" applyAlignment="1">
      <alignment horizontal="center" vertical="center" wrapText="1"/>
      <protection/>
    </xf>
    <xf numFmtId="0" fontId="5" fillId="0" borderId="36" xfId="51" applyFont="1" applyBorder="1" applyAlignment="1">
      <alignment horizontal="center" vertical="center"/>
      <protection/>
    </xf>
    <xf numFmtId="0" fontId="26" fillId="33" borderId="18" xfId="51" applyFont="1" applyFill="1" applyBorder="1" applyAlignment="1">
      <alignment horizontal="center" vertical="center"/>
      <protection/>
    </xf>
    <xf numFmtId="0" fontId="26" fillId="33" borderId="37" xfId="51" applyFont="1" applyFill="1" applyBorder="1" applyAlignment="1">
      <alignment horizontal="center" vertical="center"/>
      <protection/>
    </xf>
    <xf numFmtId="0" fontId="26" fillId="33" borderId="13" xfId="51" applyFont="1" applyFill="1" applyBorder="1" applyAlignment="1">
      <alignment horizontal="center" vertical="center"/>
      <protection/>
    </xf>
    <xf numFmtId="0" fontId="26" fillId="33" borderId="14" xfId="51" applyFont="1" applyFill="1" applyBorder="1" applyAlignment="1">
      <alignment horizontal="center" vertical="center" wrapText="1"/>
      <protection/>
    </xf>
    <xf numFmtId="0" fontId="26" fillId="33" borderId="10" xfId="51" applyFont="1" applyFill="1" applyBorder="1" applyAlignment="1">
      <alignment horizontal="center" vertical="center" wrapText="1"/>
      <protection/>
    </xf>
    <xf numFmtId="0" fontId="26" fillId="33" borderId="15" xfId="51" applyFont="1" applyFill="1" applyBorder="1" applyAlignment="1">
      <alignment horizontal="center" vertical="center" wrapText="1"/>
      <protection/>
    </xf>
    <xf numFmtId="0" fontId="26" fillId="33" borderId="38" xfId="51" applyFont="1" applyFill="1" applyBorder="1" applyAlignment="1">
      <alignment horizontal="center" vertical="center" wrapText="1"/>
      <protection/>
    </xf>
    <xf numFmtId="0" fontId="29" fillId="33" borderId="12" xfId="51" applyFont="1" applyFill="1" applyBorder="1" applyAlignment="1">
      <alignment horizontal="center" vertical="center" wrapText="1"/>
      <protection/>
    </xf>
    <xf numFmtId="0" fontId="15" fillId="0" borderId="0" xfId="51" applyFont="1" applyAlignment="1">
      <alignment horizontal="right" wrapText="1"/>
      <protection/>
    </xf>
    <xf numFmtId="0" fontId="33" fillId="0" borderId="0" xfId="51" applyNumberFormat="1" applyFont="1" applyFill="1" applyBorder="1" applyAlignment="1" applyProtection="1">
      <alignment horizontal="center" wrapText="1"/>
      <protection locked="0"/>
    </xf>
    <xf numFmtId="0" fontId="34" fillId="0" borderId="12" xfId="51" applyFont="1" applyFill="1" applyBorder="1" applyAlignment="1">
      <alignment horizontal="center" vertical="center" wrapText="1"/>
      <protection/>
    </xf>
    <xf numFmtId="49" fontId="24" fillId="0" borderId="14" xfId="51" applyNumberFormat="1" applyFont="1" applyFill="1" applyBorder="1" applyAlignment="1">
      <alignment horizontal="center" vertical="top"/>
      <protection/>
    </xf>
    <xf numFmtId="0" fontId="5" fillId="0" borderId="10" xfId="51" applyFont="1" applyFill="1" applyBorder="1" applyAlignment="1">
      <alignment horizontal="center" vertical="top"/>
      <protection/>
    </xf>
    <xf numFmtId="0" fontId="5" fillId="0" borderId="15" xfId="51" applyFont="1" applyFill="1" applyBorder="1" applyAlignment="1">
      <alignment horizontal="center" vertical="top"/>
      <protection/>
    </xf>
    <xf numFmtId="0" fontId="24" fillId="33" borderId="14" xfId="51" applyFont="1" applyFill="1" applyBorder="1" applyAlignment="1">
      <alignment horizontal="center" vertical="top"/>
      <protection/>
    </xf>
    <xf numFmtId="0" fontId="24" fillId="33" borderId="10" xfId="51" applyFont="1" applyFill="1" applyBorder="1" applyAlignment="1">
      <alignment horizontal="center" vertical="top"/>
      <protection/>
    </xf>
    <xf numFmtId="0" fontId="24" fillId="33" borderId="15" xfId="51" applyFont="1" applyFill="1" applyBorder="1" applyAlignment="1">
      <alignment horizontal="center" vertical="top"/>
      <protection/>
    </xf>
    <xf numFmtId="0" fontId="24" fillId="33" borderId="14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/>
      <protection/>
    </xf>
    <xf numFmtId="0" fontId="5" fillId="33" borderId="15" xfId="51" applyFont="1" applyFill="1" applyBorder="1" applyAlignment="1">
      <alignment/>
      <protection/>
    </xf>
    <xf numFmtId="0" fontId="24" fillId="33" borderId="10" xfId="51" applyFont="1" applyFill="1" applyBorder="1" applyAlignment="1">
      <alignment horizontal="left" vertical="top" wrapText="1"/>
      <protection/>
    </xf>
    <xf numFmtId="0" fontId="24" fillId="33" borderId="15" xfId="51" applyFont="1" applyFill="1" applyBorder="1" applyAlignment="1">
      <alignment horizontal="left" vertical="top" wrapText="1"/>
      <protection/>
    </xf>
    <xf numFmtId="0" fontId="24" fillId="0" borderId="14" xfId="51" applyFont="1" applyFill="1" applyBorder="1" applyAlignment="1">
      <alignment horizontal="center" vertical="top"/>
      <protection/>
    </xf>
    <xf numFmtId="0" fontId="24" fillId="0" borderId="10" xfId="51" applyFont="1" applyFill="1" applyBorder="1" applyAlignment="1">
      <alignment horizontal="center" vertical="top"/>
      <protection/>
    </xf>
    <xf numFmtId="0" fontId="24" fillId="0" borderId="15" xfId="51" applyFont="1" applyFill="1" applyBorder="1" applyAlignment="1">
      <alignment horizontal="center" vertical="top"/>
      <protection/>
    </xf>
    <xf numFmtId="0" fontId="11" fillId="33" borderId="0" xfId="51" applyFont="1" applyFill="1" applyAlignment="1">
      <alignment horizontal="right" vertical="top"/>
      <protection/>
    </xf>
    <xf numFmtId="0" fontId="12" fillId="33" borderId="0" xfId="51" applyFont="1" applyFill="1" applyAlignment="1">
      <alignment horizontal="left" wrapText="1"/>
      <protection/>
    </xf>
    <xf numFmtId="0" fontId="34" fillId="0" borderId="18" xfId="51" applyFont="1" applyFill="1" applyBorder="1" applyAlignment="1">
      <alignment vertical="top" wrapText="1"/>
      <protection/>
    </xf>
    <xf numFmtId="0" fontId="34" fillId="0" borderId="37" xfId="51" applyFont="1" applyFill="1" applyBorder="1" applyAlignment="1">
      <alignment vertical="top" wrapText="1"/>
      <protection/>
    </xf>
    <xf numFmtId="0" fontId="34" fillId="0" borderId="13" xfId="51" applyFont="1" applyFill="1" applyBorder="1" applyAlignment="1">
      <alignment vertical="top" wrapText="1"/>
      <protection/>
    </xf>
    <xf numFmtId="0" fontId="24" fillId="0" borderId="18" xfId="51" applyFont="1" applyFill="1" applyBorder="1" applyAlignment="1">
      <alignment vertical="top" wrapText="1"/>
      <protection/>
    </xf>
    <xf numFmtId="0" fontId="24" fillId="0" borderId="37" xfId="51" applyFont="1" applyFill="1" applyBorder="1" applyAlignment="1">
      <alignment vertical="top" wrapText="1"/>
      <protection/>
    </xf>
    <xf numFmtId="0" fontId="24" fillId="0" borderId="13" xfId="51" applyFont="1" applyFill="1" applyBorder="1" applyAlignment="1">
      <alignment vertical="top" wrapText="1"/>
      <protection/>
    </xf>
    <xf numFmtId="0" fontId="5" fillId="0" borderId="37" xfId="51" applyFont="1" applyFill="1" applyBorder="1" applyAlignment="1">
      <alignment vertical="top"/>
      <protection/>
    </xf>
    <xf numFmtId="0" fontId="5" fillId="0" borderId="13" xfId="51" applyFont="1" applyFill="1" applyBorder="1" applyAlignment="1">
      <alignment vertical="top"/>
      <protection/>
    </xf>
    <xf numFmtId="0" fontId="12" fillId="0" borderId="0" xfId="51" applyFont="1" applyFill="1" applyAlignment="1">
      <alignment horizontal="left" wrapText="1"/>
      <protection/>
    </xf>
    <xf numFmtId="0" fontId="24" fillId="0" borderId="12" xfId="51" applyFont="1" applyFill="1" applyBorder="1" applyAlignment="1">
      <alignment vertical="top" wrapText="1"/>
      <protection/>
    </xf>
    <xf numFmtId="0" fontId="5" fillId="0" borderId="12" xfId="51" applyFont="1" applyFill="1" applyBorder="1" applyAlignment="1">
      <alignment vertical="top"/>
      <protection/>
    </xf>
    <xf numFmtId="0" fontId="24" fillId="0" borderId="14" xfId="51" applyFont="1" applyFill="1" applyBorder="1" applyAlignment="1">
      <alignment horizontal="left" vertical="top" wrapText="1"/>
      <protection/>
    </xf>
    <xf numFmtId="0" fontId="24" fillId="0" borderId="10" xfId="51" applyFont="1" applyFill="1" applyBorder="1" applyAlignment="1">
      <alignment horizontal="left" vertical="top" wrapText="1"/>
      <protection/>
    </xf>
    <xf numFmtId="0" fontId="24" fillId="0" borderId="15" xfId="51" applyFont="1" applyFill="1" applyBorder="1" applyAlignment="1">
      <alignment horizontal="left" vertical="top" wrapText="1"/>
      <protection/>
    </xf>
    <xf numFmtId="0" fontId="24" fillId="0" borderId="14" xfId="51" applyFont="1" applyFill="1" applyBorder="1" applyAlignment="1">
      <alignment vertical="top" wrapText="1"/>
      <protection/>
    </xf>
    <xf numFmtId="0" fontId="5" fillId="0" borderId="10" xfId="51" applyFont="1" applyFill="1" applyBorder="1" applyAlignment="1">
      <alignment vertical="top" wrapText="1"/>
      <protection/>
    </xf>
    <xf numFmtId="0" fontId="5" fillId="0" borderId="15" xfId="51" applyFont="1" applyFill="1" applyBorder="1" applyAlignment="1">
      <alignment vertical="top" wrapText="1"/>
      <protection/>
    </xf>
    <xf numFmtId="0" fontId="26" fillId="0" borderId="12" xfId="51" applyFont="1" applyBorder="1" applyAlignment="1">
      <alignment horizontal="center" vertical="center"/>
      <protection/>
    </xf>
    <xf numFmtId="0" fontId="7" fillId="33" borderId="0" xfId="51" applyFont="1" applyFill="1" applyAlignment="1">
      <alignment horizontal="center" vertical="center"/>
      <protection/>
    </xf>
    <xf numFmtId="0" fontId="8" fillId="33" borderId="12" xfId="51" applyFont="1" applyFill="1" applyBorder="1" applyAlignment="1">
      <alignment horizontal="center" vertical="center"/>
      <protection/>
    </xf>
    <xf numFmtId="0" fontId="8" fillId="33" borderId="12" xfId="51" applyFont="1" applyFill="1" applyBorder="1" applyAlignment="1">
      <alignment horizontal="center" vertical="center" wrapText="1"/>
      <protection/>
    </xf>
    <xf numFmtId="0" fontId="8" fillId="33" borderId="12" xfId="0" applyFont="1" applyFill="1" applyBorder="1" applyAlignment="1">
      <alignment horizontal="center" vertical="center" wrapText="1"/>
    </xf>
    <xf numFmtId="0" fontId="37" fillId="0" borderId="12" xfId="51" applyFont="1" applyBorder="1" applyAlignment="1">
      <alignment horizontal="center" vertical="center"/>
      <protection/>
    </xf>
    <xf numFmtId="0" fontId="42" fillId="0" borderId="14" xfId="51" applyFont="1" applyFill="1" applyBorder="1" applyAlignment="1">
      <alignment horizontal="center" vertical="center" wrapText="1"/>
      <protection/>
    </xf>
    <xf numFmtId="0" fontId="42" fillId="0" borderId="10" xfId="51" applyFont="1" applyFill="1" applyBorder="1" applyAlignment="1">
      <alignment horizontal="center" vertical="center" wrapText="1"/>
      <protection/>
    </xf>
    <xf numFmtId="0" fontId="42" fillId="0" borderId="15" xfId="51" applyFont="1" applyFill="1" applyBorder="1" applyAlignment="1">
      <alignment horizontal="center" vertical="center" wrapText="1"/>
      <protection/>
    </xf>
    <xf numFmtId="0" fontId="15" fillId="0" borderId="18" xfId="51" applyFont="1" applyFill="1" applyBorder="1" applyAlignment="1">
      <alignment horizontal="center" vertical="center"/>
      <protection/>
    </xf>
    <xf numFmtId="0" fontId="15" fillId="0" borderId="37" xfId="51" applyFont="1" applyFill="1" applyBorder="1" applyAlignment="1">
      <alignment horizontal="center" vertical="center"/>
      <protection/>
    </xf>
    <xf numFmtId="0" fontId="15" fillId="0" borderId="13" xfId="51" applyFont="1" applyFill="1" applyBorder="1" applyAlignment="1">
      <alignment horizontal="center" vertical="center"/>
      <protection/>
    </xf>
    <xf numFmtId="0" fontId="42" fillId="0" borderId="18" xfId="51" applyFont="1" applyFill="1" applyBorder="1" applyAlignment="1">
      <alignment horizontal="center" vertical="center" wrapText="1"/>
      <protection/>
    </xf>
    <xf numFmtId="0" fontId="42" fillId="0" borderId="13" xfId="51" applyFont="1" applyFill="1" applyBorder="1" applyAlignment="1">
      <alignment horizontal="center" vertical="center" wrapText="1"/>
      <protection/>
    </xf>
    <xf numFmtId="0" fontId="42" fillId="0" borderId="12" xfId="51" applyFont="1" applyFill="1" applyBorder="1" applyAlignment="1">
      <alignment horizontal="center" vertical="center" wrapText="1"/>
      <protection/>
    </xf>
    <xf numFmtId="0" fontId="45" fillId="0" borderId="12" xfId="51" applyFont="1" applyFill="1" applyBorder="1" applyAlignment="1">
      <alignment horizontal="center" vertical="center"/>
      <protection/>
    </xf>
    <xf numFmtId="0" fontId="7" fillId="0" borderId="0" xfId="51" applyFont="1" applyAlignment="1">
      <alignment horizontal="center" vertical="center" wrapText="1"/>
      <protection/>
    </xf>
    <xf numFmtId="0" fontId="34" fillId="0" borderId="14" xfId="51" applyFont="1" applyFill="1" applyBorder="1" applyAlignment="1">
      <alignment horizontal="center" vertical="center" wrapText="1"/>
      <protection/>
    </xf>
    <xf numFmtId="0" fontId="34" fillId="0" borderId="10" xfId="51" applyFont="1" applyFill="1" applyBorder="1" applyAlignment="1">
      <alignment horizontal="center" vertical="center" wrapText="1"/>
      <protection/>
    </xf>
    <xf numFmtId="0" fontId="34" fillId="0" borderId="15" xfId="51" applyFont="1" applyFill="1" applyBorder="1" applyAlignment="1">
      <alignment horizontal="center" vertical="center" wrapText="1"/>
      <protection/>
    </xf>
    <xf numFmtId="0" fontId="42" fillId="0" borderId="37" xfId="51" applyFont="1" applyFill="1" applyBorder="1" applyAlignment="1">
      <alignment horizontal="center" vertical="center" wrapText="1"/>
      <protection/>
    </xf>
    <xf numFmtId="0" fontId="33" fillId="33" borderId="39" xfId="51" applyFont="1" applyFill="1" applyBorder="1" applyAlignment="1">
      <alignment horizontal="center" vertical="center" wrapText="1"/>
      <protection/>
    </xf>
    <xf numFmtId="0" fontId="33" fillId="33" borderId="36" xfId="51" applyFont="1" applyFill="1" applyBorder="1" applyAlignment="1">
      <alignment horizontal="center" vertical="center" wrapText="1"/>
      <protection/>
    </xf>
    <xf numFmtId="0" fontId="33" fillId="33" borderId="40" xfId="51" applyFont="1" applyFill="1" applyBorder="1" applyAlignment="1">
      <alignment horizontal="center" vertical="center" wrapText="1"/>
      <protection/>
    </xf>
    <xf numFmtId="0" fontId="34" fillId="33" borderId="18" xfId="51" applyFont="1" applyFill="1" applyBorder="1" applyAlignment="1">
      <alignment horizontal="center" vertical="center" wrapText="1"/>
      <protection/>
    </xf>
    <xf numFmtId="0" fontId="34" fillId="33" borderId="13" xfId="51" applyFont="1" applyFill="1" applyBorder="1" applyAlignment="1">
      <alignment horizontal="center" vertical="center" wrapText="1"/>
      <protection/>
    </xf>
    <xf numFmtId="0" fontId="34" fillId="33" borderId="14" xfId="51" applyFont="1" applyFill="1" applyBorder="1" applyAlignment="1">
      <alignment horizontal="center" vertical="center" wrapText="1"/>
      <protection/>
    </xf>
    <xf numFmtId="0" fontId="34" fillId="33" borderId="10" xfId="51" applyFont="1" applyFill="1" applyBorder="1" applyAlignment="1">
      <alignment horizontal="center" vertical="center" wrapText="1"/>
      <protection/>
    </xf>
    <xf numFmtId="0" fontId="34" fillId="33" borderId="15" xfId="51" applyFont="1" applyFill="1" applyBorder="1" applyAlignment="1">
      <alignment horizontal="center" vertical="center" wrapText="1"/>
      <protection/>
    </xf>
    <xf numFmtId="0" fontId="34" fillId="33" borderId="37" xfId="51" applyFont="1" applyFill="1" applyBorder="1" applyAlignment="1">
      <alignment horizontal="center" vertical="center" wrapText="1"/>
      <protection/>
    </xf>
    <xf numFmtId="0" fontId="34" fillId="33" borderId="12" xfId="51" applyFont="1" applyFill="1" applyBorder="1" applyAlignment="1">
      <alignment horizontal="center" vertical="center" wrapText="1"/>
      <protection/>
    </xf>
    <xf numFmtId="0" fontId="46" fillId="33" borderId="0" xfId="51" applyFont="1" applyFill="1" applyAlignment="1">
      <alignment horizontal="center" vertical="center" wrapText="1"/>
      <protection/>
    </xf>
    <xf numFmtId="0" fontId="24" fillId="33" borderId="18" xfId="51" applyFont="1" applyFill="1" applyBorder="1" applyAlignment="1">
      <alignment horizontal="center" vertical="center"/>
      <protection/>
    </xf>
    <xf numFmtId="0" fontId="24" fillId="33" borderId="37" xfId="51" applyFont="1" applyFill="1" applyBorder="1" applyAlignment="1">
      <alignment horizontal="center" vertical="center"/>
      <protection/>
    </xf>
    <xf numFmtId="0" fontId="24" fillId="33" borderId="13" xfId="51" applyFont="1" applyFill="1" applyBorder="1" applyAlignment="1">
      <alignment horizontal="center" vertical="center"/>
      <protection/>
    </xf>
    <xf numFmtId="0" fontId="46" fillId="0" borderId="0" xfId="51" applyFont="1" applyAlignment="1">
      <alignment horizontal="center" vertical="center" wrapText="1"/>
      <protection/>
    </xf>
    <xf numFmtId="0" fontId="26" fillId="0" borderId="12" xfId="51" applyFont="1" applyFill="1" applyBorder="1" applyAlignment="1">
      <alignment horizontal="center" vertical="center"/>
      <protection/>
    </xf>
    <xf numFmtId="0" fontId="34" fillId="0" borderId="18" xfId="51" applyFont="1" applyFill="1" applyBorder="1" applyAlignment="1">
      <alignment horizontal="center" vertical="center" wrapText="1"/>
      <protection/>
    </xf>
    <xf numFmtId="0" fontId="34" fillId="0" borderId="37" xfId="51" applyFont="1" applyFill="1" applyBorder="1" applyAlignment="1">
      <alignment horizontal="center" vertical="center" wrapText="1"/>
      <protection/>
    </xf>
    <xf numFmtId="0" fontId="34" fillId="0" borderId="13" xfId="51" applyFont="1" applyFill="1" applyBorder="1" applyAlignment="1">
      <alignment horizontal="center" vertical="center" wrapText="1"/>
      <protection/>
    </xf>
    <xf numFmtId="0" fontId="24" fillId="0" borderId="18" xfId="51" applyFont="1" applyFill="1" applyBorder="1" applyAlignment="1">
      <alignment horizontal="center" vertical="center"/>
      <protection/>
    </xf>
    <xf numFmtId="0" fontId="24" fillId="0" borderId="37" xfId="51" applyFont="1" applyFill="1" applyBorder="1" applyAlignment="1">
      <alignment horizontal="center" vertical="center"/>
      <protection/>
    </xf>
    <xf numFmtId="0" fontId="24" fillId="0" borderId="13" xfId="51" applyFont="1" applyFill="1" applyBorder="1" applyAlignment="1">
      <alignment horizontal="center" vertical="center"/>
      <protection/>
    </xf>
    <xf numFmtId="0" fontId="34" fillId="0" borderId="12" xfId="51" applyFont="1" applyFill="1" applyBorder="1" applyAlignment="1">
      <alignment vertical="center" wrapText="1"/>
      <protection/>
    </xf>
    <xf numFmtId="0" fontId="48" fillId="33" borderId="0" xfId="51" applyFont="1" applyFill="1" applyAlignment="1">
      <alignment horizontal="center" vertical="center" wrapText="1"/>
      <protection/>
    </xf>
    <xf numFmtId="0" fontId="33" fillId="33" borderId="18" xfId="51" applyFont="1" applyFill="1" applyBorder="1" applyAlignment="1">
      <alignment horizontal="center" vertical="center"/>
      <protection/>
    </xf>
    <xf numFmtId="0" fontId="33" fillId="33" borderId="37" xfId="51" applyFont="1" applyFill="1" applyBorder="1" applyAlignment="1">
      <alignment horizontal="center" vertical="center"/>
      <protection/>
    </xf>
    <xf numFmtId="0" fontId="33" fillId="33" borderId="13" xfId="51" applyFont="1" applyFill="1" applyBorder="1" applyAlignment="1">
      <alignment horizontal="center" vertical="center"/>
      <protection/>
    </xf>
    <xf numFmtId="0" fontId="10" fillId="0" borderId="18" xfId="51" applyFont="1" applyFill="1" applyBorder="1" applyAlignment="1">
      <alignment horizontal="left" vertical="center"/>
      <protection/>
    </xf>
    <xf numFmtId="0" fontId="10" fillId="0" borderId="37" xfId="51" applyFont="1" applyFill="1" applyBorder="1" applyAlignment="1">
      <alignment horizontal="left" vertical="center"/>
      <protection/>
    </xf>
    <xf numFmtId="0" fontId="10" fillId="0" borderId="13" xfId="51" applyFont="1" applyFill="1" applyBorder="1" applyAlignment="1">
      <alignment horizontal="left" vertical="center"/>
      <protection/>
    </xf>
    <xf numFmtId="0" fontId="7" fillId="33" borderId="0" xfId="51" applyFont="1" applyFill="1" applyAlignment="1">
      <alignment horizontal="center" vertical="center" wrapText="1"/>
      <protection/>
    </xf>
    <xf numFmtId="0" fontId="49" fillId="33" borderId="18" xfId="51" applyFont="1" applyFill="1" applyBorder="1" applyAlignment="1">
      <alignment horizontal="center" vertical="center"/>
      <protection/>
    </xf>
    <xf numFmtId="0" fontId="49" fillId="33" borderId="37" xfId="51" applyFont="1" applyFill="1" applyBorder="1" applyAlignment="1">
      <alignment horizontal="center" vertical="center"/>
      <protection/>
    </xf>
    <xf numFmtId="0" fontId="49" fillId="33" borderId="13" xfId="51" applyFont="1" applyFill="1" applyBorder="1" applyAlignment="1">
      <alignment horizontal="center" vertical="center"/>
      <protection/>
    </xf>
    <xf numFmtId="0" fontId="50" fillId="33" borderId="18" xfId="51" applyFont="1" applyFill="1" applyBorder="1" applyAlignment="1">
      <alignment horizontal="left" vertical="center"/>
      <protection/>
    </xf>
    <xf numFmtId="0" fontId="50" fillId="33" borderId="37" xfId="51" applyFont="1" applyFill="1" applyBorder="1" applyAlignment="1">
      <alignment horizontal="left" vertical="center"/>
      <protection/>
    </xf>
    <xf numFmtId="0" fontId="50" fillId="33" borderId="13" xfId="51" applyFont="1" applyFill="1" applyBorder="1" applyAlignment="1">
      <alignment horizontal="left" vertical="center"/>
      <protection/>
    </xf>
    <xf numFmtId="0" fontId="8" fillId="33" borderId="18" xfId="51" applyFont="1" applyFill="1" applyBorder="1" applyAlignment="1">
      <alignment horizontal="center" vertical="center"/>
      <protection/>
    </xf>
    <xf numFmtId="0" fontId="8" fillId="33" borderId="37" xfId="51" applyFont="1" applyFill="1" applyBorder="1" applyAlignment="1">
      <alignment horizontal="center" vertical="center"/>
      <protection/>
    </xf>
    <xf numFmtId="0" fontId="8" fillId="33" borderId="13" xfId="51" applyFont="1" applyFill="1" applyBorder="1" applyAlignment="1">
      <alignment horizontal="center" vertical="center"/>
      <protection/>
    </xf>
    <xf numFmtId="0" fontId="52" fillId="33" borderId="18" xfId="51" applyFont="1" applyFill="1" applyBorder="1" applyAlignment="1">
      <alignment horizontal="left" vertical="center"/>
      <protection/>
    </xf>
    <xf numFmtId="0" fontId="52" fillId="33" borderId="37" xfId="51" applyFont="1" applyFill="1" applyBorder="1" applyAlignment="1">
      <alignment horizontal="left" vertical="center"/>
      <protection/>
    </xf>
    <xf numFmtId="0" fontId="52" fillId="33" borderId="13" xfId="51" applyFont="1" applyFill="1" applyBorder="1" applyAlignment="1">
      <alignment horizontal="left" vertical="center"/>
      <protection/>
    </xf>
    <xf numFmtId="0" fontId="48" fillId="33" borderId="0" xfId="51" applyFont="1" applyFill="1" applyAlignment="1">
      <alignment horizontal="center" vertical="center"/>
      <protection/>
    </xf>
    <xf numFmtId="0" fontId="33" fillId="33" borderId="18" xfId="51" applyFont="1" applyFill="1" applyBorder="1" applyAlignment="1">
      <alignment horizontal="center" vertical="center" wrapText="1"/>
      <protection/>
    </xf>
    <xf numFmtId="0" fontId="33" fillId="33" borderId="37" xfId="51" applyFont="1" applyFill="1" applyBorder="1" applyAlignment="1">
      <alignment horizontal="center" vertical="center" wrapText="1"/>
      <protection/>
    </xf>
    <xf numFmtId="0" fontId="33" fillId="33" borderId="13" xfId="51" applyFont="1" applyFill="1" applyBorder="1" applyAlignment="1">
      <alignment horizontal="center" vertical="center" wrapText="1"/>
      <protection/>
    </xf>
    <xf numFmtId="0" fontId="33" fillId="33" borderId="38" xfId="51" applyFont="1" applyFill="1" applyBorder="1" applyAlignment="1">
      <alignment horizontal="center" vertical="center" wrapText="1"/>
      <protection/>
    </xf>
    <xf numFmtId="0" fontId="33" fillId="33" borderId="41" xfId="51" applyFont="1" applyFill="1" applyBorder="1" applyAlignment="1">
      <alignment horizontal="center" vertical="center" wrapText="1"/>
      <protection/>
    </xf>
    <xf numFmtId="0" fontId="33" fillId="33" borderId="12" xfId="51" applyFont="1" applyFill="1" applyBorder="1" applyAlignment="1">
      <alignment horizontal="center" vertical="center"/>
      <protection/>
    </xf>
    <xf numFmtId="0" fontId="33" fillId="33" borderId="12" xfId="51" applyFont="1" applyFill="1" applyBorder="1" applyAlignment="1">
      <alignment horizontal="center" vertical="center" wrapText="1"/>
      <protection/>
    </xf>
    <xf numFmtId="0" fontId="33" fillId="33" borderId="14" xfId="51" applyFont="1" applyFill="1" applyBorder="1" applyAlignment="1">
      <alignment horizontal="center" vertical="center" wrapText="1"/>
      <protection/>
    </xf>
    <xf numFmtId="0" fontId="33" fillId="33" borderId="15" xfId="51" applyFont="1" applyFill="1" applyBorder="1" applyAlignment="1">
      <alignment horizontal="center" vertical="center" wrapText="1"/>
      <protection/>
    </xf>
    <xf numFmtId="0" fontId="53" fillId="33" borderId="12" xfId="51" applyFont="1" applyFill="1" applyBorder="1" applyAlignment="1">
      <alignment horizontal="center" vertical="center" wrapText="1"/>
      <protection/>
    </xf>
    <xf numFmtId="0" fontId="33" fillId="33" borderId="35" xfId="51" applyFont="1" applyFill="1" applyBorder="1" applyAlignment="1">
      <alignment horizontal="center" vertical="center" wrapText="1"/>
      <protection/>
    </xf>
    <xf numFmtId="0" fontId="33" fillId="33" borderId="10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48" fillId="0" borderId="0" xfId="51" applyFont="1" applyAlignment="1">
      <alignment horizontal="center" vertical="center"/>
      <protection/>
    </xf>
  </cellXfs>
  <cellStyles count="4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y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96"/>
  <sheetViews>
    <sheetView showGridLines="0" tabSelected="1" zoomScalePageLayoutView="0" workbookViewId="0" topLeftCell="A1">
      <selection activeCell="T10" sqref="T10"/>
    </sheetView>
  </sheetViews>
  <sheetFormatPr defaultColWidth="9.33203125" defaultRowHeight="12.75"/>
  <cols>
    <col min="1" max="1" width="8.33203125" style="1" customWidth="1"/>
    <col min="2" max="2" width="9.5" style="1" customWidth="1"/>
    <col min="3" max="3" width="4.83203125" style="1" customWidth="1"/>
    <col min="4" max="4" width="1.83203125" style="1" customWidth="1"/>
    <col min="5" max="5" width="22.16015625" style="1" customWidth="1"/>
    <col min="6" max="6" width="14.33203125" style="1" customWidth="1"/>
    <col min="7" max="7" width="12.33203125" style="1" customWidth="1"/>
    <col min="8" max="8" width="3" style="1" customWidth="1"/>
    <col min="9" max="9" width="9.16015625" style="1" customWidth="1"/>
    <col min="10" max="10" width="5.33203125" style="1" customWidth="1"/>
    <col min="11" max="11" width="4.66015625" style="1" customWidth="1"/>
    <col min="12" max="12" width="5.16015625" style="1" customWidth="1"/>
    <col min="13" max="16384" width="9.33203125" style="1" customWidth="1"/>
  </cols>
  <sheetData>
    <row r="1" spans="1:12" ht="40.5" customHeight="1">
      <c r="A1" s="47"/>
      <c r="B1" s="47"/>
      <c r="C1" s="47"/>
      <c r="D1" s="47"/>
      <c r="E1" s="47"/>
      <c r="F1" s="268" t="s">
        <v>655</v>
      </c>
      <c r="G1" s="268"/>
      <c r="H1" s="268"/>
      <c r="I1" s="268"/>
      <c r="J1" s="268"/>
      <c r="K1" s="268"/>
      <c r="L1" s="268"/>
    </row>
    <row r="2" spans="1:12" ht="17.25" customHeight="1">
      <c r="A2" s="271"/>
      <c r="B2" s="271"/>
      <c r="C2" s="271"/>
      <c r="D2" s="271"/>
      <c r="E2" s="271"/>
      <c r="F2" s="271"/>
      <c r="G2" s="271"/>
      <c r="H2" s="271"/>
      <c r="I2" s="48"/>
      <c r="J2" s="271"/>
      <c r="K2" s="271"/>
      <c r="L2" s="47"/>
    </row>
    <row r="3" spans="1:12" ht="13.5" customHeight="1">
      <c r="A3" s="269" t="s">
        <v>499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2" ht="13.5" customHeight="1">
      <c r="A4" s="47"/>
      <c r="B4" s="272"/>
      <c r="C4" s="272"/>
      <c r="D4" s="272"/>
      <c r="E4" s="272"/>
      <c r="F4" s="49"/>
      <c r="G4" s="49"/>
      <c r="H4" s="49"/>
      <c r="I4" s="274" t="s">
        <v>0</v>
      </c>
      <c r="J4" s="274"/>
      <c r="K4" s="274"/>
      <c r="L4" s="47"/>
    </row>
    <row r="5" spans="1:12" ht="36" customHeight="1">
      <c r="A5" s="234" t="s">
        <v>1</v>
      </c>
      <c r="B5" s="234" t="s">
        <v>2</v>
      </c>
      <c r="C5" s="273" t="s">
        <v>3</v>
      </c>
      <c r="D5" s="273"/>
      <c r="E5" s="273" t="s">
        <v>4</v>
      </c>
      <c r="F5" s="273"/>
      <c r="G5" s="273"/>
      <c r="H5" s="273" t="s">
        <v>5</v>
      </c>
      <c r="I5" s="273"/>
      <c r="J5" s="273"/>
      <c r="K5" s="273"/>
      <c r="L5" s="273"/>
    </row>
    <row r="6" spans="1:12" ht="13.5" customHeight="1">
      <c r="A6" s="235" t="s">
        <v>6</v>
      </c>
      <c r="B6" s="235" t="s">
        <v>7</v>
      </c>
      <c r="C6" s="270" t="s">
        <v>8</v>
      </c>
      <c r="D6" s="270"/>
      <c r="E6" s="270" t="s">
        <v>9</v>
      </c>
      <c r="F6" s="270"/>
      <c r="G6" s="270"/>
      <c r="H6" s="270" t="s">
        <v>10</v>
      </c>
      <c r="I6" s="270"/>
      <c r="J6" s="270"/>
      <c r="K6" s="270"/>
      <c r="L6" s="270"/>
    </row>
    <row r="7" spans="1:12" ht="20.25" customHeight="1">
      <c r="A7" s="256" t="s">
        <v>11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</row>
    <row r="8" spans="1:12" ht="22.5" customHeight="1">
      <c r="A8" s="236" t="s">
        <v>12</v>
      </c>
      <c r="B8" s="237"/>
      <c r="C8" s="267"/>
      <c r="D8" s="267"/>
      <c r="E8" s="259" t="s">
        <v>13</v>
      </c>
      <c r="F8" s="259"/>
      <c r="G8" s="259"/>
      <c r="H8" s="258" t="s">
        <v>531</v>
      </c>
      <c r="I8" s="258"/>
      <c r="J8" s="258"/>
      <c r="K8" s="258"/>
      <c r="L8" s="258"/>
    </row>
    <row r="9" spans="1:12" ht="33" customHeight="1">
      <c r="A9" s="236"/>
      <c r="B9" s="237"/>
      <c r="C9" s="267"/>
      <c r="D9" s="267"/>
      <c r="E9" s="259" t="s">
        <v>14</v>
      </c>
      <c r="F9" s="259"/>
      <c r="G9" s="259"/>
      <c r="H9" s="258" t="s">
        <v>20</v>
      </c>
      <c r="I9" s="258"/>
      <c r="J9" s="258"/>
      <c r="K9" s="258"/>
      <c r="L9" s="258"/>
    </row>
    <row r="10" spans="1:12" ht="20.25" customHeight="1">
      <c r="A10" s="237"/>
      <c r="B10" s="236" t="s">
        <v>15</v>
      </c>
      <c r="C10" s="267"/>
      <c r="D10" s="267"/>
      <c r="E10" s="259" t="s">
        <v>16</v>
      </c>
      <c r="F10" s="259"/>
      <c r="G10" s="259"/>
      <c r="H10" s="258" t="s">
        <v>531</v>
      </c>
      <c r="I10" s="258"/>
      <c r="J10" s="258"/>
      <c r="K10" s="258"/>
      <c r="L10" s="258"/>
    </row>
    <row r="11" spans="1:12" ht="33" customHeight="1">
      <c r="A11" s="237"/>
      <c r="B11" s="236"/>
      <c r="C11" s="267"/>
      <c r="D11" s="267"/>
      <c r="E11" s="259" t="s">
        <v>14</v>
      </c>
      <c r="F11" s="259"/>
      <c r="G11" s="259"/>
      <c r="H11" s="258" t="s">
        <v>20</v>
      </c>
      <c r="I11" s="258"/>
      <c r="J11" s="258"/>
      <c r="K11" s="258"/>
      <c r="L11" s="258"/>
    </row>
    <row r="12" spans="1:12" ht="42" customHeight="1">
      <c r="A12" s="237"/>
      <c r="B12" s="237"/>
      <c r="C12" s="260" t="s">
        <v>17</v>
      </c>
      <c r="D12" s="260"/>
      <c r="E12" s="259" t="s">
        <v>532</v>
      </c>
      <c r="F12" s="259"/>
      <c r="G12" s="259"/>
      <c r="H12" s="258" t="s">
        <v>531</v>
      </c>
      <c r="I12" s="258"/>
      <c r="J12" s="258"/>
      <c r="K12" s="258"/>
      <c r="L12" s="258"/>
    </row>
    <row r="13" spans="1:12" ht="20.25" customHeight="1">
      <c r="A13" s="236" t="s">
        <v>18</v>
      </c>
      <c r="B13" s="237"/>
      <c r="C13" s="267"/>
      <c r="D13" s="267"/>
      <c r="E13" s="259" t="s">
        <v>19</v>
      </c>
      <c r="F13" s="259"/>
      <c r="G13" s="259"/>
      <c r="H13" s="258" t="s">
        <v>533</v>
      </c>
      <c r="I13" s="258"/>
      <c r="J13" s="258"/>
      <c r="K13" s="258"/>
      <c r="L13" s="258"/>
    </row>
    <row r="14" spans="1:12" ht="32.25" customHeight="1">
      <c r="A14" s="236"/>
      <c r="B14" s="237"/>
      <c r="C14" s="267"/>
      <c r="D14" s="267"/>
      <c r="E14" s="259" t="s">
        <v>14</v>
      </c>
      <c r="F14" s="259"/>
      <c r="G14" s="259"/>
      <c r="H14" s="258" t="s">
        <v>20</v>
      </c>
      <c r="I14" s="258"/>
      <c r="J14" s="258"/>
      <c r="K14" s="258"/>
      <c r="L14" s="258"/>
    </row>
    <row r="15" spans="1:12" ht="20.25" customHeight="1">
      <c r="A15" s="237"/>
      <c r="B15" s="236" t="s">
        <v>21</v>
      </c>
      <c r="C15" s="267"/>
      <c r="D15" s="267"/>
      <c r="E15" s="259" t="s">
        <v>22</v>
      </c>
      <c r="F15" s="259"/>
      <c r="G15" s="259"/>
      <c r="H15" s="258" t="s">
        <v>533</v>
      </c>
      <c r="I15" s="258"/>
      <c r="J15" s="258"/>
      <c r="K15" s="258"/>
      <c r="L15" s="258"/>
    </row>
    <row r="16" spans="1:12" ht="33.75" customHeight="1">
      <c r="A16" s="237"/>
      <c r="B16" s="236"/>
      <c r="C16" s="267"/>
      <c r="D16" s="267"/>
      <c r="E16" s="259" t="s">
        <v>14</v>
      </c>
      <c r="F16" s="259"/>
      <c r="G16" s="259"/>
      <c r="H16" s="258" t="s">
        <v>20</v>
      </c>
      <c r="I16" s="258"/>
      <c r="J16" s="258"/>
      <c r="K16" s="258"/>
      <c r="L16" s="258"/>
    </row>
    <row r="17" spans="1:12" ht="44.25" customHeight="1">
      <c r="A17" s="237"/>
      <c r="B17" s="237"/>
      <c r="C17" s="260" t="s">
        <v>23</v>
      </c>
      <c r="D17" s="260"/>
      <c r="E17" s="259" t="s">
        <v>24</v>
      </c>
      <c r="F17" s="259"/>
      <c r="G17" s="259"/>
      <c r="H17" s="258" t="s">
        <v>533</v>
      </c>
      <c r="I17" s="258"/>
      <c r="J17" s="258"/>
      <c r="K17" s="258"/>
      <c r="L17" s="258"/>
    </row>
    <row r="18" spans="1:12" ht="20.25" customHeight="1">
      <c r="A18" s="236" t="s">
        <v>25</v>
      </c>
      <c r="B18" s="237"/>
      <c r="C18" s="267"/>
      <c r="D18" s="267"/>
      <c r="E18" s="259" t="s">
        <v>26</v>
      </c>
      <c r="F18" s="259"/>
      <c r="G18" s="259"/>
      <c r="H18" s="258" t="s">
        <v>534</v>
      </c>
      <c r="I18" s="258"/>
      <c r="J18" s="258"/>
      <c r="K18" s="258"/>
      <c r="L18" s="258"/>
    </row>
    <row r="19" spans="1:12" ht="33" customHeight="1">
      <c r="A19" s="236"/>
      <c r="B19" s="237"/>
      <c r="C19" s="267"/>
      <c r="D19" s="267"/>
      <c r="E19" s="259" t="s">
        <v>14</v>
      </c>
      <c r="F19" s="259"/>
      <c r="G19" s="259"/>
      <c r="H19" s="258" t="s">
        <v>20</v>
      </c>
      <c r="I19" s="258"/>
      <c r="J19" s="258"/>
      <c r="K19" s="258"/>
      <c r="L19" s="258"/>
    </row>
    <row r="20" spans="1:12" ht="21" customHeight="1">
      <c r="A20" s="237"/>
      <c r="B20" s="236" t="s">
        <v>435</v>
      </c>
      <c r="C20" s="267"/>
      <c r="D20" s="267"/>
      <c r="E20" s="259" t="s">
        <v>436</v>
      </c>
      <c r="F20" s="259"/>
      <c r="G20" s="259"/>
      <c r="H20" s="258" t="s">
        <v>535</v>
      </c>
      <c r="I20" s="258"/>
      <c r="J20" s="258"/>
      <c r="K20" s="258"/>
      <c r="L20" s="258"/>
    </row>
    <row r="21" spans="1:12" ht="34.5" customHeight="1">
      <c r="A21" s="237"/>
      <c r="B21" s="236"/>
      <c r="C21" s="267"/>
      <c r="D21" s="267"/>
      <c r="E21" s="259" t="s">
        <v>14</v>
      </c>
      <c r="F21" s="259"/>
      <c r="G21" s="259"/>
      <c r="H21" s="258" t="s">
        <v>20</v>
      </c>
      <c r="I21" s="258"/>
      <c r="J21" s="258"/>
      <c r="K21" s="258"/>
      <c r="L21" s="258"/>
    </row>
    <row r="22" spans="1:12" ht="34.5" customHeight="1">
      <c r="A22" s="237"/>
      <c r="B22" s="237"/>
      <c r="C22" s="260" t="s">
        <v>451</v>
      </c>
      <c r="D22" s="260"/>
      <c r="E22" s="259" t="s">
        <v>452</v>
      </c>
      <c r="F22" s="259"/>
      <c r="G22" s="259"/>
      <c r="H22" s="258" t="s">
        <v>536</v>
      </c>
      <c r="I22" s="258"/>
      <c r="J22" s="258"/>
      <c r="K22" s="258"/>
      <c r="L22" s="258"/>
    </row>
    <row r="23" spans="1:12" ht="35.25" customHeight="1">
      <c r="A23" s="237"/>
      <c r="B23" s="237"/>
      <c r="C23" s="260" t="s">
        <v>518</v>
      </c>
      <c r="D23" s="260"/>
      <c r="E23" s="259" t="s">
        <v>537</v>
      </c>
      <c r="F23" s="259"/>
      <c r="G23" s="259"/>
      <c r="H23" s="258" t="s">
        <v>538</v>
      </c>
      <c r="I23" s="258"/>
      <c r="J23" s="258"/>
      <c r="K23" s="258"/>
      <c r="L23" s="258"/>
    </row>
    <row r="24" spans="1:12" ht="20.25" customHeight="1">
      <c r="A24" s="237"/>
      <c r="B24" s="236" t="s">
        <v>269</v>
      </c>
      <c r="C24" s="267"/>
      <c r="D24" s="267"/>
      <c r="E24" s="259" t="s">
        <v>82</v>
      </c>
      <c r="F24" s="259"/>
      <c r="G24" s="259"/>
      <c r="H24" s="258" t="s">
        <v>539</v>
      </c>
      <c r="I24" s="258"/>
      <c r="J24" s="258"/>
      <c r="K24" s="258"/>
      <c r="L24" s="258"/>
    </row>
    <row r="25" spans="1:12" ht="33.75" customHeight="1">
      <c r="A25" s="237"/>
      <c r="B25" s="236"/>
      <c r="C25" s="267"/>
      <c r="D25" s="267"/>
      <c r="E25" s="259" t="s">
        <v>14</v>
      </c>
      <c r="F25" s="259"/>
      <c r="G25" s="259"/>
      <c r="H25" s="258" t="s">
        <v>20</v>
      </c>
      <c r="I25" s="258"/>
      <c r="J25" s="258"/>
      <c r="K25" s="258"/>
      <c r="L25" s="258"/>
    </row>
    <row r="26" spans="1:12" ht="33.75" customHeight="1">
      <c r="A26" s="237"/>
      <c r="B26" s="237"/>
      <c r="C26" s="260" t="s">
        <v>311</v>
      </c>
      <c r="D26" s="260"/>
      <c r="E26" s="259" t="s">
        <v>312</v>
      </c>
      <c r="F26" s="259"/>
      <c r="G26" s="259"/>
      <c r="H26" s="258" t="s">
        <v>540</v>
      </c>
      <c r="I26" s="258"/>
      <c r="J26" s="258"/>
      <c r="K26" s="258"/>
      <c r="L26" s="258"/>
    </row>
    <row r="27" spans="1:12" ht="23.25" customHeight="1">
      <c r="A27" s="237"/>
      <c r="B27" s="237"/>
      <c r="C27" s="260" t="s">
        <v>427</v>
      </c>
      <c r="D27" s="260"/>
      <c r="E27" s="259" t="s">
        <v>428</v>
      </c>
      <c r="F27" s="259"/>
      <c r="G27" s="259"/>
      <c r="H27" s="258" t="s">
        <v>453</v>
      </c>
      <c r="I27" s="258"/>
      <c r="J27" s="258"/>
      <c r="K27" s="258"/>
      <c r="L27" s="258"/>
    </row>
    <row r="28" spans="1:12" ht="21.75" customHeight="1">
      <c r="A28" s="237"/>
      <c r="B28" s="237"/>
      <c r="C28" s="260" t="s">
        <v>29</v>
      </c>
      <c r="D28" s="260"/>
      <c r="E28" s="259" t="s">
        <v>30</v>
      </c>
      <c r="F28" s="259"/>
      <c r="G28" s="259"/>
      <c r="H28" s="258" t="s">
        <v>541</v>
      </c>
      <c r="I28" s="258"/>
      <c r="J28" s="258"/>
      <c r="K28" s="258"/>
      <c r="L28" s="258"/>
    </row>
    <row r="29" spans="1:12" ht="38.25" customHeight="1">
      <c r="A29" s="237"/>
      <c r="B29" s="237"/>
      <c r="C29" s="260" t="s">
        <v>17</v>
      </c>
      <c r="D29" s="260"/>
      <c r="E29" s="259" t="s">
        <v>532</v>
      </c>
      <c r="F29" s="259"/>
      <c r="G29" s="259"/>
      <c r="H29" s="258" t="s">
        <v>542</v>
      </c>
      <c r="I29" s="258"/>
      <c r="J29" s="258"/>
      <c r="K29" s="258"/>
      <c r="L29" s="258"/>
    </row>
    <row r="30" spans="1:12" ht="23.25" customHeight="1">
      <c r="A30" s="236" t="s">
        <v>31</v>
      </c>
      <c r="B30" s="237"/>
      <c r="C30" s="267"/>
      <c r="D30" s="267"/>
      <c r="E30" s="259" t="s">
        <v>32</v>
      </c>
      <c r="F30" s="259"/>
      <c r="G30" s="259"/>
      <c r="H30" s="258" t="s">
        <v>543</v>
      </c>
      <c r="I30" s="258"/>
      <c r="J30" s="258"/>
      <c r="K30" s="258"/>
      <c r="L30" s="258"/>
    </row>
    <row r="31" spans="1:12" ht="30.75" customHeight="1">
      <c r="A31" s="236"/>
      <c r="B31" s="237"/>
      <c r="C31" s="267"/>
      <c r="D31" s="267"/>
      <c r="E31" s="259" t="s">
        <v>14</v>
      </c>
      <c r="F31" s="259"/>
      <c r="G31" s="259"/>
      <c r="H31" s="258" t="s">
        <v>20</v>
      </c>
      <c r="I31" s="258"/>
      <c r="J31" s="258"/>
      <c r="K31" s="258"/>
      <c r="L31" s="258"/>
    </row>
    <row r="32" spans="1:12" ht="30" customHeight="1">
      <c r="A32" s="237"/>
      <c r="B32" s="236" t="s">
        <v>33</v>
      </c>
      <c r="C32" s="267"/>
      <c r="D32" s="267"/>
      <c r="E32" s="259" t="s">
        <v>34</v>
      </c>
      <c r="F32" s="259"/>
      <c r="G32" s="259"/>
      <c r="H32" s="258" t="s">
        <v>543</v>
      </c>
      <c r="I32" s="258"/>
      <c r="J32" s="258"/>
      <c r="K32" s="258"/>
      <c r="L32" s="258"/>
    </row>
    <row r="33" spans="1:12" ht="29.25" customHeight="1">
      <c r="A33" s="237"/>
      <c r="B33" s="236"/>
      <c r="C33" s="267"/>
      <c r="D33" s="267"/>
      <c r="E33" s="259" t="s">
        <v>14</v>
      </c>
      <c r="F33" s="259"/>
      <c r="G33" s="259"/>
      <c r="H33" s="258" t="s">
        <v>20</v>
      </c>
      <c r="I33" s="258"/>
      <c r="J33" s="258"/>
      <c r="K33" s="258"/>
      <c r="L33" s="258"/>
    </row>
    <row r="34" spans="1:12" ht="33" customHeight="1">
      <c r="A34" s="237"/>
      <c r="B34" s="237"/>
      <c r="C34" s="260" t="s">
        <v>429</v>
      </c>
      <c r="D34" s="260"/>
      <c r="E34" s="259" t="s">
        <v>430</v>
      </c>
      <c r="F34" s="259"/>
      <c r="G34" s="259"/>
      <c r="H34" s="258" t="s">
        <v>64</v>
      </c>
      <c r="I34" s="258"/>
      <c r="J34" s="258"/>
      <c r="K34" s="258"/>
      <c r="L34" s="258"/>
    </row>
    <row r="35" spans="1:12" ht="30" customHeight="1">
      <c r="A35" s="237"/>
      <c r="B35" s="237"/>
      <c r="C35" s="260" t="s">
        <v>454</v>
      </c>
      <c r="D35" s="260"/>
      <c r="E35" s="259" t="s">
        <v>455</v>
      </c>
      <c r="F35" s="259"/>
      <c r="G35" s="259"/>
      <c r="H35" s="258" t="s">
        <v>544</v>
      </c>
      <c r="I35" s="258"/>
      <c r="J35" s="258"/>
      <c r="K35" s="258"/>
      <c r="L35" s="258"/>
    </row>
    <row r="36" spans="1:12" ht="33" customHeight="1">
      <c r="A36" s="237"/>
      <c r="B36" s="237"/>
      <c r="C36" s="260" t="s">
        <v>427</v>
      </c>
      <c r="D36" s="260"/>
      <c r="E36" s="259" t="s">
        <v>428</v>
      </c>
      <c r="F36" s="259"/>
      <c r="G36" s="259"/>
      <c r="H36" s="258" t="s">
        <v>456</v>
      </c>
      <c r="I36" s="258"/>
      <c r="J36" s="258"/>
      <c r="K36" s="258"/>
      <c r="L36" s="258"/>
    </row>
    <row r="37" spans="1:12" ht="60" customHeight="1">
      <c r="A37" s="237"/>
      <c r="B37" s="237"/>
      <c r="C37" s="260" t="s">
        <v>35</v>
      </c>
      <c r="D37" s="260"/>
      <c r="E37" s="259" t="s">
        <v>270</v>
      </c>
      <c r="F37" s="259"/>
      <c r="G37" s="259"/>
      <c r="H37" s="258" t="s">
        <v>460</v>
      </c>
      <c r="I37" s="258"/>
      <c r="J37" s="258"/>
      <c r="K37" s="258"/>
      <c r="L37" s="258"/>
    </row>
    <row r="38" spans="1:12" ht="42.75" customHeight="1">
      <c r="A38" s="237"/>
      <c r="B38" s="237"/>
      <c r="C38" s="260" t="s">
        <v>17</v>
      </c>
      <c r="D38" s="260"/>
      <c r="E38" s="259" t="s">
        <v>532</v>
      </c>
      <c r="F38" s="259"/>
      <c r="G38" s="259"/>
      <c r="H38" s="258" t="s">
        <v>545</v>
      </c>
      <c r="I38" s="258"/>
      <c r="J38" s="258"/>
      <c r="K38" s="258"/>
      <c r="L38" s="258"/>
    </row>
    <row r="39" spans="1:12" ht="19.5" customHeight="1">
      <c r="A39" s="236" t="s">
        <v>36</v>
      </c>
      <c r="B39" s="237"/>
      <c r="C39" s="267"/>
      <c r="D39" s="267"/>
      <c r="E39" s="259" t="s">
        <v>37</v>
      </c>
      <c r="F39" s="259"/>
      <c r="G39" s="259"/>
      <c r="H39" s="258" t="s">
        <v>546</v>
      </c>
      <c r="I39" s="258"/>
      <c r="J39" s="258"/>
      <c r="K39" s="258"/>
      <c r="L39" s="258"/>
    </row>
    <row r="40" spans="1:12" ht="30" customHeight="1">
      <c r="A40" s="236"/>
      <c r="B40" s="237"/>
      <c r="C40" s="267"/>
      <c r="D40" s="267"/>
      <c r="E40" s="259" t="s">
        <v>14</v>
      </c>
      <c r="F40" s="259"/>
      <c r="G40" s="259"/>
      <c r="H40" s="258" t="s">
        <v>431</v>
      </c>
      <c r="I40" s="258"/>
      <c r="J40" s="258"/>
      <c r="K40" s="258"/>
      <c r="L40" s="258"/>
    </row>
    <row r="41" spans="1:12" ht="20.25" customHeight="1">
      <c r="A41" s="237"/>
      <c r="B41" s="236" t="s">
        <v>271</v>
      </c>
      <c r="C41" s="267"/>
      <c r="D41" s="267"/>
      <c r="E41" s="259" t="s">
        <v>272</v>
      </c>
      <c r="F41" s="259"/>
      <c r="G41" s="259"/>
      <c r="H41" s="258" t="s">
        <v>547</v>
      </c>
      <c r="I41" s="258"/>
      <c r="J41" s="258"/>
      <c r="K41" s="258"/>
      <c r="L41" s="258"/>
    </row>
    <row r="42" spans="1:12" ht="30.75" customHeight="1">
      <c r="A42" s="237"/>
      <c r="B42" s="236"/>
      <c r="C42" s="267"/>
      <c r="D42" s="267"/>
      <c r="E42" s="259" t="s">
        <v>14</v>
      </c>
      <c r="F42" s="259"/>
      <c r="G42" s="259"/>
      <c r="H42" s="258" t="s">
        <v>20</v>
      </c>
      <c r="I42" s="258"/>
      <c r="J42" s="258"/>
      <c r="K42" s="258"/>
      <c r="L42" s="258"/>
    </row>
    <row r="43" spans="1:12" ht="19.5" customHeight="1">
      <c r="A43" s="237"/>
      <c r="B43" s="237"/>
      <c r="C43" s="260" t="s">
        <v>38</v>
      </c>
      <c r="D43" s="260"/>
      <c r="E43" s="259" t="s">
        <v>39</v>
      </c>
      <c r="F43" s="259"/>
      <c r="G43" s="259"/>
      <c r="H43" s="258" t="s">
        <v>461</v>
      </c>
      <c r="I43" s="258"/>
      <c r="J43" s="258"/>
      <c r="K43" s="258"/>
      <c r="L43" s="258"/>
    </row>
    <row r="44" spans="1:12" ht="42" customHeight="1">
      <c r="A44" s="237"/>
      <c r="B44" s="237"/>
      <c r="C44" s="260" t="s">
        <v>17</v>
      </c>
      <c r="D44" s="260"/>
      <c r="E44" s="259" t="s">
        <v>532</v>
      </c>
      <c r="F44" s="259"/>
      <c r="G44" s="259"/>
      <c r="H44" s="258" t="s">
        <v>548</v>
      </c>
      <c r="I44" s="258"/>
      <c r="J44" s="258"/>
      <c r="K44" s="258"/>
      <c r="L44" s="258"/>
    </row>
    <row r="45" spans="1:12" ht="24.75" customHeight="1">
      <c r="A45" s="237"/>
      <c r="B45" s="236" t="s">
        <v>41</v>
      </c>
      <c r="C45" s="267"/>
      <c r="D45" s="267"/>
      <c r="E45" s="259" t="s">
        <v>42</v>
      </c>
      <c r="F45" s="259"/>
      <c r="G45" s="259"/>
      <c r="H45" s="258" t="s">
        <v>549</v>
      </c>
      <c r="I45" s="258"/>
      <c r="J45" s="258"/>
      <c r="K45" s="258"/>
      <c r="L45" s="258"/>
    </row>
    <row r="46" spans="1:12" ht="33.75" customHeight="1">
      <c r="A46" s="237"/>
      <c r="B46" s="236"/>
      <c r="C46" s="267"/>
      <c r="D46" s="267"/>
      <c r="E46" s="259" t="s">
        <v>14</v>
      </c>
      <c r="F46" s="259"/>
      <c r="G46" s="259"/>
      <c r="H46" s="258" t="s">
        <v>20</v>
      </c>
      <c r="I46" s="258"/>
      <c r="J46" s="258"/>
      <c r="K46" s="258"/>
      <c r="L46" s="258"/>
    </row>
    <row r="47" spans="1:12" ht="38.25" customHeight="1">
      <c r="A47" s="237"/>
      <c r="B47" s="237"/>
      <c r="C47" s="260" t="s">
        <v>17</v>
      </c>
      <c r="D47" s="260"/>
      <c r="E47" s="259" t="s">
        <v>532</v>
      </c>
      <c r="F47" s="259"/>
      <c r="G47" s="259"/>
      <c r="H47" s="258" t="s">
        <v>549</v>
      </c>
      <c r="I47" s="258"/>
      <c r="J47" s="258"/>
      <c r="K47" s="258"/>
      <c r="L47" s="258"/>
    </row>
    <row r="48" spans="1:12" ht="21" customHeight="1">
      <c r="A48" s="237"/>
      <c r="B48" s="236" t="s">
        <v>268</v>
      </c>
      <c r="C48" s="267"/>
      <c r="D48" s="267"/>
      <c r="E48" s="259" t="s">
        <v>82</v>
      </c>
      <c r="F48" s="259"/>
      <c r="G48" s="259"/>
      <c r="H48" s="258" t="s">
        <v>431</v>
      </c>
      <c r="I48" s="258"/>
      <c r="J48" s="258"/>
      <c r="K48" s="258"/>
      <c r="L48" s="258"/>
    </row>
    <row r="49" spans="1:12" ht="30.75" customHeight="1">
      <c r="A49" s="237"/>
      <c r="B49" s="236"/>
      <c r="C49" s="267"/>
      <c r="D49" s="267"/>
      <c r="E49" s="259" t="s">
        <v>14</v>
      </c>
      <c r="F49" s="259"/>
      <c r="G49" s="259"/>
      <c r="H49" s="258" t="s">
        <v>431</v>
      </c>
      <c r="I49" s="258"/>
      <c r="J49" s="258"/>
      <c r="K49" s="258"/>
      <c r="L49" s="258"/>
    </row>
    <row r="50" spans="1:12" ht="59.25" customHeight="1">
      <c r="A50" s="237"/>
      <c r="B50" s="237"/>
      <c r="C50" s="260" t="s">
        <v>288</v>
      </c>
      <c r="D50" s="260"/>
      <c r="E50" s="259" t="s">
        <v>550</v>
      </c>
      <c r="F50" s="259"/>
      <c r="G50" s="259"/>
      <c r="H50" s="258" t="s">
        <v>431</v>
      </c>
      <c r="I50" s="258"/>
      <c r="J50" s="258"/>
      <c r="K50" s="258"/>
      <c r="L50" s="258"/>
    </row>
    <row r="51" spans="1:12" ht="21.75" customHeight="1">
      <c r="A51" s="236" t="s">
        <v>43</v>
      </c>
      <c r="B51" s="237"/>
      <c r="C51" s="267"/>
      <c r="D51" s="267"/>
      <c r="E51" s="259" t="s">
        <v>44</v>
      </c>
      <c r="F51" s="259"/>
      <c r="G51" s="259"/>
      <c r="H51" s="258" t="s">
        <v>551</v>
      </c>
      <c r="I51" s="258"/>
      <c r="J51" s="258"/>
      <c r="K51" s="258"/>
      <c r="L51" s="258"/>
    </row>
    <row r="52" spans="1:12" ht="30.75" customHeight="1">
      <c r="A52" s="236"/>
      <c r="B52" s="237"/>
      <c r="C52" s="267"/>
      <c r="D52" s="267"/>
      <c r="E52" s="259" t="s">
        <v>14</v>
      </c>
      <c r="F52" s="259"/>
      <c r="G52" s="259"/>
      <c r="H52" s="258" t="s">
        <v>20</v>
      </c>
      <c r="I52" s="258"/>
      <c r="J52" s="258"/>
      <c r="K52" s="258"/>
      <c r="L52" s="258"/>
    </row>
    <row r="53" spans="1:12" ht="23.25" customHeight="1">
      <c r="A53" s="237"/>
      <c r="B53" s="236" t="s">
        <v>45</v>
      </c>
      <c r="C53" s="267"/>
      <c r="D53" s="267"/>
      <c r="E53" s="259" t="s">
        <v>46</v>
      </c>
      <c r="F53" s="259"/>
      <c r="G53" s="259"/>
      <c r="H53" s="258" t="s">
        <v>552</v>
      </c>
      <c r="I53" s="258"/>
      <c r="J53" s="258"/>
      <c r="K53" s="258"/>
      <c r="L53" s="258"/>
    </row>
    <row r="54" spans="1:12" ht="33.75" customHeight="1">
      <c r="A54" s="237"/>
      <c r="B54" s="236"/>
      <c r="C54" s="267"/>
      <c r="D54" s="267"/>
      <c r="E54" s="259" t="s">
        <v>14</v>
      </c>
      <c r="F54" s="259"/>
      <c r="G54" s="259"/>
      <c r="H54" s="258" t="s">
        <v>20</v>
      </c>
      <c r="I54" s="258"/>
      <c r="J54" s="258"/>
      <c r="K54" s="258"/>
      <c r="L54" s="258"/>
    </row>
    <row r="55" spans="1:12" ht="34.5" customHeight="1">
      <c r="A55" s="237"/>
      <c r="B55" s="237"/>
      <c r="C55" s="260" t="s">
        <v>47</v>
      </c>
      <c r="D55" s="260"/>
      <c r="E55" s="259" t="s">
        <v>273</v>
      </c>
      <c r="F55" s="259"/>
      <c r="G55" s="259"/>
      <c r="H55" s="258" t="s">
        <v>48</v>
      </c>
      <c r="I55" s="258"/>
      <c r="J55" s="258"/>
      <c r="K55" s="258"/>
      <c r="L55" s="258"/>
    </row>
    <row r="56" spans="1:12" ht="21" customHeight="1">
      <c r="A56" s="237"/>
      <c r="B56" s="237"/>
      <c r="C56" s="260" t="s">
        <v>38</v>
      </c>
      <c r="D56" s="260"/>
      <c r="E56" s="259" t="s">
        <v>39</v>
      </c>
      <c r="F56" s="259"/>
      <c r="G56" s="259"/>
      <c r="H56" s="258" t="s">
        <v>453</v>
      </c>
      <c r="I56" s="258"/>
      <c r="J56" s="258"/>
      <c r="K56" s="258"/>
      <c r="L56" s="258"/>
    </row>
    <row r="57" spans="1:12" ht="51.75" customHeight="1">
      <c r="A57" s="237"/>
      <c r="B57" s="237"/>
      <c r="C57" s="260" t="s">
        <v>35</v>
      </c>
      <c r="D57" s="260"/>
      <c r="E57" s="259" t="s">
        <v>270</v>
      </c>
      <c r="F57" s="259"/>
      <c r="G57" s="259"/>
      <c r="H57" s="258" t="s">
        <v>310</v>
      </c>
      <c r="I57" s="258"/>
      <c r="J57" s="258"/>
      <c r="K57" s="258"/>
      <c r="L57" s="258"/>
    </row>
    <row r="58" spans="1:12" ht="24.75" customHeight="1">
      <c r="A58" s="237"/>
      <c r="B58" s="237"/>
      <c r="C58" s="260" t="s">
        <v>29</v>
      </c>
      <c r="D58" s="260"/>
      <c r="E58" s="259" t="s">
        <v>30</v>
      </c>
      <c r="F58" s="259"/>
      <c r="G58" s="259"/>
      <c r="H58" s="258" t="s">
        <v>553</v>
      </c>
      <c r="I58" s="258"/>
      <c r="J58" s="258"/>
      <c r="K58" s="258"/>
      <c r="L58" s="258"/>
    </row>
    <row r="59" spans="1:12" ht="25.5" customHeight="1">
      <c r="A59" s="237"/>
      <c r="B59" s="236" t="s">
        <v>49</v>
      </c>
      <c r="C59" s="267"/>
      <c r="D59" s="267"/>
      <c r="E59" s="259" t="s">
        <v>50</v>
      </c>
      <c r="F59" s="259"/>
      <c r="G59" s="259"/>
      <c r="H59" s="258" t="s">
        <v>554</v>
      </c>
      <c r="I59" s="258"/>
      <c r="J59" s="258"/>
      <c r="K59" s="258"/>
      <c r="L59" s="258"/>
    </row>
    <row r="60" spans="1:12" ht="33.75" customHeight="1">
      <c r="A60" s="237"/>
      <c r="B60" s="236"/>
      <c r="C60" s="267"/>
      <c r="D60" s="267"/>
      <c r="E60" s="259" t="s">
        <v>14</v>
      </c>
      <c r="F60" s="259"/>
      <c r="G60" s="259"/>
      <c r="H60" s="258" t="s">
        <v>20</v>
      </c>
      <c r="I60" s="258"/>
      <c r="J60" s="258"/>
      <c r="K60" s="258"/>
      <c r="L60" s="258"/>
    </row>
    <row r="61" spans="1:12" ht="43.5" customHeight="1">
      <c r="A61" s="237"/>
      <c r="B61" s="237"/>
      <c r="C61" s="260" t="s">
        <v>17</v>
      </c>
      <c r="D61" s="260"/>
      <c r="E61" s="259" t="s">
        <v>532</v>
      </c>
      <c r="F61" s="259"/>
      <c r="G61" s="259"/>
      <c r="H61" s="258" t="s">
        <v>555</v>
      </c>
      <c r="I61" s="258"/>
      <c r="J61" s="258"/>
      <c r="K61" s="258"/>
      <c r="L61" s="258"/>
    </row>
    <row r="62" spans="1:12" ht="36.75" customHeight="1">
      <c r="A62" s="237"/>
      <c r="B62" s="237"/>
      <c r="C62" s="260" t="s">
        <v>51</v>
      </c>
      <c r="D62" s="260"/>
      <c r="E62" s="259" t="s">
        <v>556</v>
      </c>
      <c r="F62" s="259"/>
      <c r="G62" s="259"/>
      <c r="H62" s="258" t="s">
        <v>557</v>
      </c>
      <c r="I62" s="258"/>
      <c r="J62" s="258"/>
      <c r="K62" s="258"/>
      <c r="L62" s="258"/>
    </row>
    <row r="63" spans="1:12" ht="23.25" customHeight="1">
      <c r="A63" s="236" t="s">
        <v>52</v>
      </c>
      <c r="B63" s="237"/>
      <c r="C63" s="267"/>
      <c r="D63" s="267"/>
      <c r="E63" s="259" t="s">
        <v>53</v>
      </c>
      <c r="F63" s="259"/>
      <c r="G63" s="259"/>
      <c r="H63" s="258" t="s">
        <v>558</v>
      </c>
      <c r="I63" s="258"/>
      <c r="J63" s="258"/>
      <c r="K63" s="258"/>
      <c r="L63" s="258"/>
    </row>
    <row r="64" spans="1:12" ht="31.5" customHeight="1">
      <c r="A64" s="236"/>
      <c r="B64" s="237"/>
      <c r="C64" s="267"/>
      <c r="D64" s="267"/>
      <c r="E64" s="259" t="s">
        <v>14</v>
      </c>
      <c r="F64" s="259"/>
      <c r="G64" s="259"/>
      <c r="H64" s="258" t="s">
        <v>20</v>
      </c>
      <c r="I64" s="258"/>
      <c r="J64" s="258"/>
      <c r="K64" s="258"/>
      <c r="L64" s="258"/>
    </row>
    <row r="65" spans="1:12" ht="24" customHeight="1">
      <c r="A65" s="237"/>
      <c r="B65" s="236" t="s">
        <v>54</v>
      </c>
      <c r="C65" s="267"/>
      <c r="D65" s="267"/>
      <c r="E65" s="259" t="s">
        <v>55</v>
      </c>
      <c r="F65" s="259"/>
      <c r="G65" s="259"/>
      <c r="H65" s="258" t="s">
        <v>558</v>
      </c>
      <c r="I65" s="258"/>
      <c r="J65" s="258"/>
      <c r="K65" s="258"/>
      <c r="L65" s="258"/>
    </row>
    <row r="66" spans="1:12" ht="33.75" customHeight="1">
      <c r="A66" s="237"/>
      <c r="B66" s="236"/>
      <c r="C66" s="267"/>
      <c r="D66" s="267"/>
      <c r="E66" s="259" t="s">
        <v>14</v>
      </c>
      <c r="F66" s="259"/>
      <c r="G66" s="259"/>
      <c r="H66" s="258" t="s">
        <v>20</v>
      </c>
      <c r="I66" s="258"/>
      <c r="J66" s="258"/>
      <c r="K66" s="258"/>
      <c r="L66" s="258"/>
    </row>
    <row r="67" spans="1:12" ht="40.5" customHeight="1">
      <c r="A67" s="237"/>
      <c r="B67" s="237"/>
      <c r="C67" s="260" t="s">
        <v>17</v>
      </c>
      <c r="D67" s="260"/>
      <c r="E67" s="259" t="s">
        <v>532</v>
      </c>
      <c r="F67" s="259"/>
      <c r="G67" s="259"/>
      <c r="H67" s="258" t="s">
        <v>558</v>
      </c>
      <c r="I67" s="258"/>
      <c r="J67" s="258"/>
      <c r="K67" s="258"/>
      <c r="L67" s="258"/>
    </row>
    <row r="68" spans="1:12" ht="22.5" customHeight="1">
      <c r="A68" s="236" t="s">
        <v>284</v>
      </c>
      <c r="B68" s="237"/>
      <c r="C68" s="267"/>
      <c r="D68" s="267"/>
      <c r="E68" s="259" t="s">
        <v>285</v>
      </c>
      <c r="F68" s="259"/>
      <c r="G68" s="259"/>
      <c r="H68" s="258" t="s">
        <v>328</v>
      </c>
      <c r="I68" s="258"/>
      <c r="J68" s="258"/>
      <c r="K68" s="258"/>
      <c r="L68" s="258"/>
    </row>
    <row r="69" spans="1:12" ht="32.25" customHeight="1">
      <c r="A69" s="236"/>
      <c r="B69" s="237"/>
      <c r="C69" s="267"/>
      <c r="D69" s="267"/>
      <c r="E69" s="259" t="s">
        <v>14</v>
      </c>
      <c r="F69" s="259"/>
      <c r="G69" s="259"/>
      <c r="H69" s="258" t="s">
        <v>20</v>
      </c>
      <c r="I69" s="258"/>
      <c r="J69" s="258"/>
      <c r="K69" s="258"/>
      <c r="L69" s="258"/>
    </row>
    <row r="70" spans="1:12" ht="21" customHeight="1">
      <c r="A70" s="237"/>
      <c r="B70" s="236" t="s">
        <v>286</v>
      </c>
      <c r="C70" s="267"/>
      <c r="D70" s="267"/>
      <c r="E70" s="259" t="s">
        <v>287</v>
      </c>
      <c r="F70" s="259"/>
      <c r="G70" s="259"/>
      <c r="H70" s="258" t="s">
        <v>328</v>
      </c>
      <c r="I70" s="258"/>
      <c r="J70" s="258"/>
      <c r="K70" s="258"/>
      <c r="L70" s="258"/>
    </row>
    <row r="71" spans="1:12" ht="33.75" customHeight="1">
      <c r="A71" s="237"/>
      <c r="B71" s="236"/>
      <c r="C71" s="267"/>
      <c r="D71" s="267"/>
      <c r="E71" s="259" t="s">
        <v>14</v>
      </c>
      <c r="F71" s="259"/>
      <c r="G71" s="259"/>
      <c r="H71" s="258" t="s">
        <v>20</v>
      </c>
      <c r="I71" s="258"/>
      <c r="J71" s="258"/>
      <c r="K71" s="258"/>
      <c r="L71" s="258"/>
    </row>
    <row r="72" spans="1:12" ht="37.5" customHeight="1">
      <c r="A72" s="237"/>
      <c r="B72" s="237"/>
      <c r="C72" s="260" t="s">
        <v>17</v>
      </c>
      <c r="D72" s="260"/>
      <c r="E72" s="259" t="s">
        <v>532</v>
      </c>
      <c r="F72" s="259"/>
      <c r="G72" s="259"/>
      <c r="H72" s="258" t="s">
        <v>328</v>
      </c>
      <c r="I72" s="258"/>
      <c r="J72" s="258"/>
      <c r="K72" s="258"/>
      <c r="L72" s="258"/>
    </row>
    <row r="73" spans="1:12" ht="37.5" customHeight="1">
      <c r="A73" s="236" t="s">
        <v>56</v>
      </c>
      <c r="B73" s="237"/>
      <c r="C73" s="267"/>
      <c r="D73" s="267"/>
      <c r="E73" s="259" t="s">
        <v>57</v>
      </c>
      <c r="F73" s="259"/>
      <c r="G73" s="259"/>
      <c r="H73" s="258" t="s">
        <v>559</v>
      </c>
      <c r="I73" s="258"/>
      <c r="J73" s="258"/>
      <c r="K73" s="258"/>
      <c r="L73" s="258"/>
    </row>
    <row r="74" spans="1:12" ht="32.25" customHeight="1">
      <c r="A74" s="236"/>
      <c r="B74" s="237"/>
      <c r="C74" s="267"/>
      <c r="D74" s="267"/>
      <c r="E74" s="259" t="s">
        <v>14</v>
      </c>
      <c r="F74" s="259"/>
      <c r="G74" s="259"/>
      <c r="H74" s="258" t="s">
        <v>20</v>
      </c>
      <c r="I74" s="258"/>
      <c r="J74" s="258"/>
      <c r="K74" s="258"/>
      <c r="L74" s="258"/>
    </row>
    <row r="75" spans="1:12" ht="33" customHeight="1">
      <c r="A75" s="237"/>
      <c r="B75" s="236" t="s">
        <v>58</v>
      </c>
      <c r="C75" s="267"/>
      <c r="D75" s="267"/>
      <c r="E75" s="259" t="s">
        <v>59</v>
      </c>
      <c r="F75" s="259"/>
      <c r="G75" s="259"/>
      <c r="H75" s="258" t="s">
        <v>560</v>
      </c>
      <c r="I75" s="258"/>
      <c r="J75" s="258"/>
      <c r="K75" s="258"/>
      <c r="L75" s="258"/>
    </row>
    <row r="76" spans="1:12" ht="33" customHeight="1">
      <c r="A76" s="237"/>
      <c r="B76" s="236"/>
      <c r="C76" s="267"/>
      <c r="D76" s="267"/>
      <c r="E76" s="259" t="s">
        <v>14</v>
      </c>
      <c r="F76" s="259"/>
      <c r="G76" s="259"/>
      <c r="H76" s="258" t="s">
        <v>20</v>
      </c>
      <c r="I76" s="258"/>
      <c r="J76" s="258"/>
      <c r="K76" s="258"/>
      <c r="L76" s="258"/>
    </row>
    <row r="77" spans="1:12" ht="24.75" customHeight="1">
      <c r="A77" s="237"/>
      <c r="B77" s="237"/>
      <c r="C77" s="260" t="s">
        <v>60</v>
      </c>
      <c r="D77" s="260"/>
      <c r="E77" s="259" t="s">
        <v>61</v>
      </c>
      <c r="F77" s="259"/>
      <c r="G77" s="259"/>
      <c r="H77" s="258" t="s">
        <v>561</v>
      </c>
      <c r="I77" s="258"/>
      <c r="J77" s="258"/>
      <c r="K77" s="258"/>
      <c r="L77" s="258"/>
    </row>
    <row r="78" spans="1:12" ht="37.5" customHeight="1">
      <c r="A78" s="237"/>
      <c r="B78" s="237"/>
      <c r="C78" s="260" t="s">
        <v>311</v>
      </c>
      <c r="D78" s="260"/>
      <c r="E78" s="259" t="s">
        <v>312</v>
      </c>
      <c r="F78" s="259"/>
      <c r="G78" s="259"/>
      <c r="H78" s="258" t="s">
        <v>457</v>
      </c>
      <c r="I78" s="258"/>
      <c r="J78" s="258"/>
      <c r="K78" s="258"/>
      <c r="L78" s="258"/>
    </row>
    <row r="79" spans="1:12" ht="25.5" customHeight="1">
      <c r="A79" s="237"/>
      <c r="B79" s="237"/>
      <c r="C79" s="260" t="s">
        <v>62</v>
      </c>
      <c r="D79" s="260"/>
      <c r="E79" s="259" t="s">
        <v>63</v>
      </c>
      <c r="F79" s="259"/>
      <c r="G79" s="259"/>
      <c r="H79" s="258" t="s">
        <v>540</v>
      </c>
      <c r="I79" s="258"/>
      <c r="J79" s="258"/>
      <c r="K79" s="258"/>
      <c r="L79" s="258"/>
    </row>
    <row r="80" spans="1:12" ht="20.25" customHeight="1">
      <c r="A80" s="237"/>
      <c r="B80" s="237"/>
      <c r="C80" s="260" t="s">
        <v>298</v>
      </c>
      <c r="D80" s="260"/>
      <c r="E80" s="259" t="s">
        <v>299</v>
      </c>
      <c r="F80" s="259"/>
      <c r="G80" s="259"/>
      <c r="H80" s="258" t="s">
        <v>458</v>
      </c>
      <c r="I80" s="258"/>
      <c r="J80" s="258"/>
      <c r="K80" s="258"/>
      <c r="L80" s="258"/>
    </row>
    <row r="81" spans="1:12" ht="22.5" customHeight="1">
      <c r="A81" s="237"/>
      <c r="B81" s="237"/>
      <c r="C81" s="260" t="s">
        <v>29</v>
      </c>
      <c r="D81" s="260"/>
      <c r="E81" s="259" t="s">
        <v>30</v>
      </c>
      <c r="F81" s="259"/>
      <c r="G81" s="259"/>
      <c r="H81" s="258" t="s">
        <v>432</v>
      </c>
      <c r="I81" s="258"/>
      <c r="J81" s="258"/>
      <c r="K81" s="258"/>
      <c r="L81" s="258"/>
    </row>
    <row r="82" spans="1:12" ht="21.75" customHeight="1">
      <c r="A82" s="237"/>
      <c r="B82" s="236" t="s">
        <v>65</v>
      </c>
      <c r="C82" s="267"/>
      <c r="D82" s="267"/>
      <c r="E82" s="259" t="s">
        <v>66</v>
      </c>
      <c r="F82" s="259"/>
      <c r="G82" s="259"/>
      <c r="H82" s="258" t="s">
        <v>562</v>
      </c>
      <c r="I82" s="258"/>
      <c r="J82" s="258"/>
      <c r="K82" s="258"/>
      <c r="L82" s="258"/>
    </row>
    <row r="83" spans="1:12" ht="33.75" customHeight="1">
      <c r="A83" s="237"/>
      <c r="B83" s="236"/>
      <c r="C83" s="267"/>
      <c r="D83" s="267"/>
      <c r="E83" s="259" t="s">
        <v>14</v>
      </c>
      <c r="F83" s="259"/>
      <c r="G83" s="259"/>
      <c r="H83" s="258" t="s">
        <v>20</v>
      </c>
      <c r="I83" s="258"/>
      <c r="J83" s="258"/>
      <c r="K83" s="258"/>
      <c r="L83" s="258"/>
    </row>
    <row r="84" spans="1:12" ht="24" customHeight="1">
      <c r="A84" s="237"/>
      <c r="B84" s="237"/>
      <c r="C84" s="260" t="s">
        <v>67</v>
      </c>
      <c r="D84" s="260"/>
      <c r="E84" s="259" t="s">
        <v>275</v>
      </c>
      <c r="F84" s="259"/>
      <c r="G84" s="259"/>
      <c r="H84" s="258" t="s">
        <v>563</v>
      </c>
      <c r="I84" s="258"/>
      <c r="J84" s="258"/>
      <c r="K84" s="258"/>
      <c r="L84" s="258"/>
    </row>
    <row r="85" spans="1:12" ht="21.75" customHeight="1">
      <c r="A85" s="237"/>
      <c r="B85" s="237"/>
      <c r="C85" s="260" t="s">
        <v>68</v>
      </c>
      <c r="D85" s="260"/>
      <c r="E85" s="259" t="s">
        <v>276</v>
      </c>
      <c r="F85" s="259"/>
      <c r="G85" s="259"/>
      <c r="H85" s="258" t="s">
        <v>564</v>
      </c>
      <c r="I85" s="258"/>
      <c r="J85" s="258"/>
      <c r="K85" s="258"/>
      <c r="L85" s="258"/>
    </row>
    <row r="86" spans="1:12" ht="22.5" customHeight="1">
      <c r="A86" s="236" t="s">
        <v>69</v>
      </c>
      <c r="B86" s="237"/>
      <c r="C86" s="267"/>
      <c r="D86" s="267"/>
      <c r="E86" s="259" t="s">
        <v>70</v>
      </c>
      <c r="F86" s="259"/>
      <c r="G86" s="259"/>
      <c r="H86" s="258" t="s">
        <v>565</v>
      </c>
      <c r="I86" s="258"/>
      <c r="J86" s="258"/>
      <c r="K86" s="258"/>
      <c r="L86" s="258"/>
    </row>
    <row r="87" spans="1:12" ht="33" customHeight="1">
      <c r="A87" s="236"/>
      <c r="B87" s="237"/>
      <c r="C87" s="267"/>
      <c r="D87" s="267"/>
      <c r="E87" s="259" t="s">
        <v>14</v>
      </c>
      <c r="F87" s="259"/>
      <c r="G87" s="259"/>
      <c r="H87" s="258" t="s">
        <v>20</v>
      </c>
      <c r="I87" s="258"/>
      <c r="J87" s="258"/>
      <c r="K87" s="258"/>
      <c r="L87" s="258"/>
    </row>
    <row r="88" spans="1:12" ht="32.25" customHeight="1">
      <c r="A88" s="237"/>
      <c r="B88" s="236" t="s">
        <v>71</v>
      </c>
      <c r="C88" s="267"/>
      <c r="D88" s="267"/>
      <c r="E88" s="259" t="s">
        <v>72</v>
      </c>
      <c r="F88" s="259"/>
      <c r="G88" s="259"/>
      <c r="H88" s="258" t="s">
        <v>566</v>
      </c>
      <c r="I88" s="258"/>
      <c r="J88" s="258"/>
      <c r="K88" s="258"/>
      <c r="L88" s="258"/>
    </row>
    <row r="89" spans="1:12" ht="31.5" customHeight="1">
      <c r="A89" s="237"/>
      <c r="B89" s="236"/>
      <c r="C89" s="267"/>
      <c r="D89" s="267"/>
      <c r="E89" s="259" t="s">
        <v>14</v>
      </c>
      <c r="F89" s="259"/>
      <c r="G89" s="259"/>
      <c r="H89" s="258" t="s">
        <v>20</v>
      </c>
      <c r="I89" s="258"/>
      <c r="J89" s="258"/>
      <c r="K89" s="258"/>
      <c r="L89" s="258"/>
    </row>
    <row r="90" spans="1:12" ht="27" customHeight="1">
      <c r="A90" s="237"/>
      <c r="B90" s="237"/>
      <c r="C90" s="260" t="s">
        <v>73</v>
      </c>
      <c r="D90" s="260"/>
      <c r="E90" s="259" t="s">
        <v>74</v>
      </c>
      <c r="F90" s="259"/>
      <c r="G90" s="259"/>
      <c r="H90" s="258" t="s">
        <v>566</v>
      </c>
      <c r="I90" s="258"/>
      <c r="J90" s="258"/>
      <c r="K90" s="258"/>
      <c r="L90" s="258"/>
    </row>
    <row r="91" spans="1:12" ht="21" customHeight="1">
      <c r="A91" s="237"/>
      <c r="B91" s="236" t="s">
        <v>75</v>
      </c>
      <c r="C91" s="267"/>
      <c r="D91" s="267"/>
      <c r="E91" s="259" t="s">
        <v>76</v>
      </c>
      <c r="F91" s="259"/>
      <c r="G91" s="259"/>
      <c r="H91" s="258" t="s">
        <v>567</v>
      </c>
      <c r="I91" s="258"/>
      <c r="J91" s="258"/>
      <c r="K91" s="258"/>
      <c r="L91" s="258"/>
    </row>
    <row r="92" spans="1:12" ht="33" customHeight="1">
      <c r="A92" s="237"/>
      <c r="B92" s="236"/>
      <c r="C92" s="267"/>
      <c r="D92" s="267"/>
      <c r="E92" s="259" t="s">
        <v>14</v>
      </c>
      <c r="F92" s="259"/>
      <c r="G92" s="259"/>
      <c r="H92" s="258" t="s">
        <v>20</v>
      </c>
      <c r="I92" s="258"/>
      <c r="J92" s="258"/>
      <c r="K92" s="258"/>
      <c r="L92" s="258"/>
    </row>
    <row r="93" spans="1:12" ht="21.75" customHeight="1">
      <c r="A93" s="237"/>
      <c r="B93" s="237"/>
      <c r="C93" s="260" t="s">
        <v>73</v>
      </c>
      <c r="D93" s="260"/>
      <c r="E93" s="259" t="s">
        <v>74</v>
      </c>
      <c r="F93" s="259"/>
      <c r="G93" s="259"/>
      <c r="H93" s="258" t="s">
        <v>567</v>
      </c>
      <c r="I93" s="258"/>
      <c r="J93" s="258"/>
      <c r="K93" s="258"/>
      <c r="L93" s="258"/>
    </row>
    <row r="94" spans="1:12" ht="25.5" customHeight="1">
      <c r="A94" s="237"/>
      <c r="B94" s="236" t="s">
        <v>77</v>
      </c>
      <c r="C94" s="267"/>
      <c r="D94" s="267"/>
      <c r="E94" s="259" t="s">
        <v>78</v>
      </c>
      <c r="F94" s="259"/>
      <c r="G94" s="259"/>
      <c r="H94" s="258" t="s">
        <v>453</v>
      </c>
      <c r="I94" s="258"/>
      <c r="J94" s="258"/>
      <c r="K94" s="258"/>
      <c r="L94" s="258"/>
    </row>
    <row r="95" spans="1:12" ht="30.75" customHeight="1">
      <c r="A95" s="237"/>
      <c r="B95" s="236"/>
      <c r="C95" s="267"/>
      <c r="D95" s="267"/>
      <c r="E95" s="259" t="s">
        <v>14</v>
      </c>
      <c r="F95" s="259"/>
      <c r="G95" s="259"/>
      <c r="H95" s="258" t="s">
        <v>20</v>
      </c>
      <c r="I95" s="258"/>
      <c r="J95" s="258"/>
      <c r="K95" s="258"/>
      <c r="L95" s="258"/>
    </row>
    <row r="96" spans="1:12" ht="23.25" customHeight="1">
      <c r="A96" s="237"/>
      <c r="B96" s="237"/>
      <c r="C96" s="260" t="s">
        <v>40</v>
      </c>
      <c r="D96" s="260"/>
      <c r="E96" s="259" t="s">
        <v>277</v>
      </c>
      <c r="F96" s="259"/>
      <c r="G96" s="259"/>
      <c r="H96" s="258" t="s">
        <v>453</v>
      </c>
      <c r="I96" s="258"/>
      <c r="J96" s="258"/>
      <c r="K96" s="258"/>
      <c r="L96" s="258"/>
    </row>
    <row r="97" spans="1:12" ht="21.75" customHeight="1">
      <c r="A97" s="237"/>
      <c r="B97" s="236" t="s">
        <v>79</v>
      </c>
      <c r="C97" s="267"/>
      <c r="D97" s="267"/>
      <c r="E97" s="259" t="s">
        <v>80</v>
      </c>
      <c r="F97" s="259"/>
      <c r="G97" s="259"/>
      <c r="H97" s="258" t="s">
        <v>568</v>
      </c>
      <c r="I97" s="258"/>
      <c r="J97" s="258"/>
      <c r="K97" s="258"/>
      <c r="L97" s="258"/>
    </row>
    <row r="98" spans="1:12" ht="34.5" customHeight="1">
      <c r="A98" s="237"/>
      <c r="B98" s="236"/>
      <c r="C98" s="267"/>
      <c r="D98" s="267"/>
      <c r="E98" s="259" t="s">
        <v>14</v>
      </c>
      <c r="F98" s="259"/>
      <c r="G98" s="259"/>
      <c r="H98" s="258" t="s">
        <v>20</v>
      </c>
      <c r="I98" s="258"/>
      <c r="J98" s="258"/>
      <c r="K98" s="258"/>
      <c r="L98" s="258"/>
    </row>
    <row r="99" spans="1:12" ht="20.25" customHeight="1">
      <c r="A99" s="237"/>
      <c r="B99" s="237"/>
      <c r="C99" s="260" t="s">
        <v>73</v>
      </c>
      <c r="D99" s="260"/>
      <c r="E99" s="259" t="s">
        <v>74</v>
      </c>
      <c r="F99" s="259"/>
      <c r="G99" s="259"/>
      <c r="H99" s="258" t="s">
        <v>568</v>
      </c>
      <c r="I99" s="258"/>
      <c r="J99" s="258"/>
      <c r="K99" s="258"/>
      <c r="L99" s="258"/>
    </row>
    <row r="100" spans="1:12" ht="22.5" customHeight="1">
      <c r="A100" s="236" t="s">
        <v>313</v>
      </c>
      <c r="B100" s="237"/>
      <c r="C100" s="267"/>
      <c r="D100" s="267"/>
      <c r="E100" s="259" t="s">
        <v>81</v>
      </c>
      <c r="F100" s="259"/>
      <c r="G100" s="259"/>
      <c r="H100" s="258" t="s">
        <v>569</v>
      </c>
      <c r="I100" s="258"/>
      <c r="J100" s="258"/>
      <c r="K100" s="258"/>
      <c r="L100" s="258"/>
    </row>
    <row r="101" spans="1:12" ht="34.5" customHeight="1">
      <c r="A101" s="236"/>
      <c r="B101" s="237"/>
      <c r="C101" s="267"/>
      <c r="D101" s="267"/>
      <c r="E101" s="259" t="s">
        <v>14</v>
      </c>
      <c r="F101" s="259"/>
      <c r="G101" s="259"/>
      <c r="H101" s="258" t="s">
        <v>569</v>
      </c>
      <c r="I101" s="258"/>
      <c r="J101" s="258"/>
      <c r="K101" s="258"/>
      <c r="L101" s="258"/>
    </row>
    <row r="102" spans="1:12" ht="24" customHeight="1">
      <c r="A102" s="237"/>
      <c r="B102" s="236" t="s">
        <v>347</v>
      </c>
      <c r="C102" s="267"/>
      <c r="D102" s="267"/>
      <c r="E102" s="259" t="s">
        <v>131</v>
      </c>
      <c r="F102" s="259"/>
      <c r="G102" s="259"/>
      <c r="H102" s="258" t="s">
        <v>569</v>
      </c>
      <c r="I102" s="258"/>
      <c r="J102" s="258"/>
      <c r="K102" s="258"/>
      <c r="L102" s="258"/>
    </row>
    <row r="103" spans="1:12" ht="32.25" customHeight="1">
      <c r="A103" s="237"/>
      <c r="B103" s="236"/>
      <c r="C103" s="267"/>
      <c r="D103" s="267"/>
      <c r="E103" s="259" t="s">
        <v>14</v>
      </c>
      <c r="F103" s="259"/>
      <c r="G103" s="259"/>
      <c r="H103" s="258" t="s">
        <v>569</v>
      </c>
      <c r="I103" s="258"/>
      <c r="J103" s="258"/>
      <c r="K103" s="258"/>
      <c r="L103" s="258"/>
    </row>
    <row r="104" spans="1:12" ht="59.25" customHeight="1">
      <c r="A104" s="237"/>
      <c r="B104" s="237"/>
      <c r="C104" s="260" t="s">
        <v>288</v>
      </c>
      <c r="D104" s="260"/>
      <c r="E104" s="259" t="s">
        <v>550</v>
      </c>
      <c r="F104" s="259"/>
      <c r="G104" s="259"/>
      <c r="H104" s="258" t="s">
        <v>570</v>
      </c>
      <c r="I104" s="258"/>
      <c r="J104" s="258"/>
      <c r="K104" s="258"/>
      <c r="L104" s="258"/>
    </row>
    <row r="105" spans="1:12" ht="61.5" customHeight="1">
      <c r="A105" s="237"/>
      <c r="B105" s="237"/>
      <c r="C105" s="260" t="s">
        <v>317</v>
      </c>
      <c r="D105" s="260"/>
      <c r="E105" s="259" t="s">
        <v>550</v>
      </c>
      <c r="F105" s="259"/>
      <c r="G105" s="259"/>
      <c r="H105" s="258" t="s">
        <v>571</v>
      </c>
      <c r="I105" s="258"/>
      <c r="J105" s="258"/>
      <c r="K105" s="258"/>
      <c r="L105" s="258"/>
    </row>
    <row r="106" spans="1:12" ht="21.75" customHeight="1">
      <c r="A106" s="236" t="s">
        <v>83</v>
      </c>
      <c r="B106" s="237"/>
      <c r="C106" s="267"/>
      <c r="D106" s="267"/>
      <c r="E106" s="259" t="s">
        <v>84</v>
      </c>
      <c r="F106" s="259"/>
      <c r="G106" s="259"/>
      <c r="H106" s="258" t="s">
        <v>572</v>
      </c>
      <c r="I106" s="258"/>
      <c r="J106" s="258"/>
      <c r="K106" s="258"/>
      <c r="L106" s="258"/>
    </row>
    <row r="107" spans="1:12" ht="33" customHeight="1">
      <c r="A107" s="236"/>
      <c r="B107" s="237"/>
      <c r="C107" s="267"/>
      <c r="D107" s="267"/>
      <c r="E107" s="259" t="s">
        <v>14</v>
      </c>
      <c r="F107" s="259"/>
      <c r="G107" s="259"/>
      <c r="H107" s="258" t="s">
        <v>20</v>
      </c>
      <c r="I107" s="258"/>
      <c r="J107" s="258"/>
      <c r="K107" s="258"/>
      <c r="L107" s="258"/>
    </row>
    <row r="108" spans="1:12" ht="45" customHeight="1">
      <c r="A108" s="237"/>
      <c r="B108" s="236" t="s">
        <v>85</v>
      </c>
      <c r="C108" s="267"/>
      <c r="D108" s="267"/>
      <c r="E108" s="259" t="s">
        <v>86</v>
      </c>
      <c r="F108" s="259"/>
      <c r="G108" s="259"/>
      <c r="H108" s="258" t="s">
        <v>572</v>
      </c>
      <c r="I108" s="258"/>
      <c r="J108" s="258"/>
      <c r="K108" s="258"/>
      <c r="L108" s="258"/>
    </row>
    <row r="109" spans="1:12" ht="33" customHeight="1">
      <c r="A109" s="237"/>
      <c r="B109" s="236"/>
      <c r="C109" s="267"/>
      <c r="D109" s="267"/>
      <c r="E109" s="259" t="s">
        <v>14</v>
      </c>
      <c r="F109" s="259"/>
      <c r="G109" s="259"/>
      <c r="H109" s="258" t="s">
        <v>20</v>
      </c>
      <c r="I109" s="258"/>
      <c r="J109" s="258"/>
      <c r="K109" s="258"/>
      <c r="L109" s="258"/>
    </row>
    <row r="110" spans="1:12" ht="35.25" customHeight="1">
      <c r="A110" s="237"/>
      <c r="B110" s="237"/>
      <c r="C110" s="260" t="s">
        <v>17</v>
      </c>
      <c r="D110" s="260"/>
      <c r="E110" s="259" t="s">
        <v>532</v>
      </c>
      <c r="F110" s="259"/>
      <c r="G110" s="259"/>
      <c r="H110" s="258" t="s">
        <v>572</v>
      </c>
      <c r="I110" s="258"/>
      <c r="J110" s="258"/>
      <c r="K110" s="258"/>
      <c r="L110" s="258"/>
    </row>
    <row r="111" spans="1:12" ht="24" customHeight="1">
      <c r="A111" s="236" t="s">
        <v>87</v>
      </c>
      <c r="B111" s="237"/>
      <c r="C111" s="267"/>
      <c r="D111" s="267"/>
      <c r="E111" s="259" t="s">
        <v>88</v>
      </c>
      <c r="F111" s="259"/>
      <c r="G111" s="259"/>
      <c r="H111" s="258" t="s">
        <v>573</v>
      </c>
      <c r="I111" s="258"/>
      <c r="J111" s="258"/>
      <c r="K111" s="258"/>
      <c r="L111" s="258"/>
    </row>
    <row r="112" spans="1:12" ht="30" customHeight="1">
      <c r="A112" s="236"/>
      <c r="B112" s="237"/>
      <c r="C112" s="267"/>
      <c r="D112" s="267"/>
      <c r="E112" s="259" t="s">
        <v>14</v>
      </c>
      <c r="F112" s="259"/>
      <c r="G112" s="259"/>
      <c r="H112" s="258" t="s">
        <v>20</v>
      </c>
      <c r="I112" s="258"/>
      <c r="J112" s="258"/>
      <c r="K112" s="258"/>
      <c r="L112" s="258"/>
    </row>
    <row r="113" spans="1:12" ht="24" customHeight="1">
      <c r="A113" s="237"/>
      <c r="B113" s="236" t="s">
        <v>90</v>
      </c>
      <c r="C113" s="267"/>
      <c r="D113" s="267"/>
      <c r="E113" s="259" t="s">
        <v>91</v>
      </c>
      <c r="F113" s="259"/>
      <c r="G113" s="259"/>
      <c r="H113" s="258" t="s">
        <v>574</v>
      </c>
      <c r="I113" s="258"/>
      <c r="J113" s="258"/>
      <c r="K113" s="258"/>
      <c r="L113" s="258"/>
    </row>
    <row r="114" spans="1:12" ht="33.75" customHeight="1">
      <c r="A114" s="237"/>
      <c r="B114" s="236"/>
      <c r="C114" s="267"/>
      <c r="D114" s="267"/>
      <c r="E114" s="259" t="s">
        <v>14</v>
      </c>
      <c r="F114" s="259"/>
      <c r="G114" s="259"/>
      <c r="H114" s="258" t="s">
        <v>20</v>
      </c>
      <c r="I114" s="258"/>
      <c r="J114" s="258"/>
      <c r="K114" s="258"/>
      <c r="L114" s="258"/>
    </row>
    <row r="115" spans="1:12" ht="55.5" customHeight="1">
      <c r="A115" s="237"/>
      <c r="B115" s="237"/>
      <c r="C115" s="260" t="s">
        <v>35</v>
      </c>
      <c r="D115" s="260"/>
      <c r="E115" s="259" t="s">
        <v>270</v>
      </c>
      <c r="F115" s="259"/>
      <c r="G115" s="259"/>
      <c r="H115" s="258" t="s">
        <v>260</v>
      </c>
      <c r="I115" s="258"/>
      <c r="J115" s="258"/>
      <c r="K115" s="258"/>
      <c r="L115" s="258"/>
    </row>
    <row r="116" spans="1:12" ht="21.75" customHeight="1">
      <c r="A116" s="237"/>
      <c r="B116" s="237"/>
      <c r="C116" s="260" t="s">
        <v>92</v>
      </c>
      <c r="D116" s="260"/>
      <c r="E116" s="259" t="s">
        <v>93</v>
      </c>
      <c r="F116" s="259"/>
      <c r="G116" s="259"/>
      <c r="H116" s="258" t="s">
        <v>575</v>
      </c>
      <c r="I116" s="258"/>
      <c r="J116" s="258"/>
      <c r="K116" s="258"/>
      <c r="L116" s="258"/>
    </row>
    <row r="117" spans="1:12" ht="33.75" customHeight="1">
      <c r="A117" s="237"/>
      <c r="B117" s="237"/>
      <c r="C117" s="260" t="s">
        <v>94</v>
      </c>
      <c r="D117" s="260"/>
      <c r="E117" s="259" t="s">
        <v>576</v>
      </c>
      <c r="F117" s="259"/>
      <c r="G117" s="259"/>
      <c r="H117" s="258" t="s">
        <v>577</v>
      </c>
      <c r="I117" s="258"/>
      <c r="J117" s="258"/>
      <c r="K117" s="258"/>
      <c r="L117" s="258"/>
    </row>
    <row r="118" spans="1:12" ht="21" customHeight="1">
      <c r="A118" s="237"/>
      <c r="B118" s="236" t="s">
        <v>578</v>
      </c>
      <c r="C118" s="267"/>
      <c r="D118" s="267"/>
      <c r="E118" s="259" t="s">
        <v>579</v>
      </c>
      <c r="F118" s="259"/>
      <c r="G118" s="259"/>
      <c r="H118" s="258" t="s">
        <v>580</v>
      </c>
      <c r="I118" s="258"/>
      <c r="J118" s="258"/>
      <c r="K118" s="258"/>
      <c r="L118" s="258"/>
    </row>
    <row r="119" spans="1:12" ht="31.5" customHeight="1">
      <c r="A119" s="237"/>
      <c r="B119" s="236"/>
      <c r="C119" s="267"/>
      <c r="D119" s="267"/>
      <c r="E119" s="259" t="s">
        <v>14</v>
      </c>
      <c r="F119" s="259"/>
      <c r="G119" s="259"/>
      <c r="H119" s="258" t="s">
        <v>20</v>
      </c>
      <c r="I119" s="258"/>
      <c r="J119" s="258"/>
      <c r="K119" s="258"/>
      <c r="L119" s="258"/>
    </row>
    <row r="120" spans="1:12" ht="44.25" customHeight="1">
      <c r="A120" s="237"/>
      <c r="B120" s="237"/>
      <c r="C120" s="260" t="s">
        <v>17</v>
      </c>
      <c r="D120" s="260"/>
      <c r="E120" s="259" t="s">
        <v>532</v>
      </c>
      <c r="F120" s="259"/>
      <c r="G120" s="259"/>
      <c r="H120" s="258" t="s">
        <v>580</v>
      </c>
      <c r="I120" s="258"/>
      <c r="J120" s="258"/>
      <c r="K120" s="258"/>
      <c r="L120" s="258"/>
    </row>
    <row r="121" spans="1:12" ht="23.25" customHeight="1">
      <c r="A121" s="237"/>
      <c r="B121" s="236" t="s">
        <v>278</v>
      </c>
      <c r="C121" s="267"/>
      <c r="D121" s="267"/>
      <c r="E121" s="259" t="s">
        <v>82</v>
      </c>
      <c r="F121" s="259"/>
      <c r="G121" s="259"/>
      <c r="H121" s="258" t="s">
        <v>581</v>
      </c>
      <c r="I121" s="258"/>
      <c r="J121" s="258"/>
      <c r="K121" s="258"/>
      <c r="L121" s="258"/>
    </row>
    <row r="122" spans="1:12" ht="34.5" customHeight="1">
      <c r="A122" s="237"/>
      <c r="B122" s="236"/>
      <c r="C122" s="267"/>
      <c r="D122" s="267"/>
      <c r="E122" s="259" t="s">
        <v>14</v>
      </c>
      <c r="F122" s="259"/>
      <c r="G122" s="259"/>
      <c r="H122" s="258" t="s">
        <v>20</v>
      </c>
      <c r="I122" s="258"/>
      <c r="J122" s="258"/>
      <c r="K122" s="258"/>
      <c r="L122" s="258"/>
    </row>
    <row r="123" spans="1:12" ht="21.75" customHeight="1">
      <c r="A123" s="237"/>
      <c r="B123" s="237"/>
      <c r="C123" s="260" t="s">
        <v>92</v>
      </c>
      <c r="D123" s="260"/>
      <c r="E123" s="259" t="s">
        <v>93</v>
      </c>
      <c r="F123" s="259"/>
      <c r="G123" s="259"/>
      <c r="H123" s="258" t="s">
        <v>582</v>
      </c>
      <c r="I123" s="258"/>
      <c r="J123" s="258"/>
      <c r="K123" s="258"/>
      <c r="L123" s="258"/>
    </row>
    <row r="124" spans="1:12" ht="22.5" customHeight="1">
      <c r="A124" s="237"/>
      <c r="B124" s="237"/>
      <c r="C124" s="260" t="s">
        <v>29</v>
      </c>
      <c r="D124" s="260"/>
      <c r="E124" s="259" t="s">
        <v>30</v>
      </c>
      <c r="F124" s="259"/>
      <c r="G124" s="259"/>
      <c r="H124" s="258" t="s">
        <v>583</v>
      </c>
      <c r="I124" s="258"/>
      <c r="J124" s="258"/>
      <c r="K124" s="258"/>
      <c r="L124" s="258"/>
    </row>
    <row r="125" spans="1:12" ht="35.25" customHeight="1">
      <c r="A125" s="237"/>
      <c r="B125" s="237"/>
      <c r="C125" s="260" t="s">
        <v>94</v>
      </c>
      <c r="D125" s="260"/>
      <c r="E125" s="259" t="s">
        <v>576</v>
      </c>
      <c r="F125" s="259"/>
      <c r="G125" s="259"/>
      <c r="H125" s="258" t="s">
        <v>584</v>
      </c>
      <c r="I125" s="258"/>
      <c r="J125" s="258"/>
      <c r="K125" s="258"/>
      <c r="L125" s="258"/>
    </row>
    <row r="126" spans="1:12" ht="22.5" customHeight="1">
      <c r="A126" s="236" t="s">
        <v>96</v>
      </c>
      <c r="B126" s="237"/>
      <c r="C126" s="267"/>
      <c r="D126" s="267"/>
      <c r="E126" s="259" t="s">
        <v>97</v>
      </c>
      <c r="F126" s="259"/>
      <c r="G126" s="259"/>
      <c r="H126" s="258" t="s">
        <v>585</v>
      </c>
      <c r="I126" s="258"/>
      <c r="J126" s="258"/>
      <c r="K126" s="258"/>
      <c r="L126" s="258"/>
    </row>
    <row r="127" spans="1:12" ht="31.5" customHeight="1">
      <c r="A127" s="236"/>
      <c r="B127" s="237"/>
      <c r="C127" s="267"/>
      <c r="D127" s="267"/>
      <c r="E127" s="259" t="s">
        <v>14</v>
      </c>
      <c r="F127" s="259"/>
      <c r="G127" s="259"/>
      <c r="H127" s="258" t="s">
        <v>20</v>
      </c>
      <c r="I127" s="258"/>
      <c r="J127" s="258"/>
      <c r="K127" s="258"/>
      <c r="L127" s="258"/>
    </row>
    <row r="128" spans="1:12" ht="27" customHeight="1">
      <c r="A128" s="237"/>
      <c r="B128" s="236" t="s">
        <v>315</v>
      </c>
      <c r="C128" s="267"/>
      <c r="D128" s="267"/>
      <c r="E128" s="259" t="s">
        <v>98</v>
      </c>
      <c r="F128" s="259"/>
      <c r="G128" s="259"/>
      <c r="H128" s="258" t="s">
        <v>586</v>
      </c>
      <c r="I128" s="258"/>
      <c r="J128" s="258"/>
      <c r="K128" s="258"/>
      <c r="L128" s="258"/>
    </row>
    <row r="129" spans="1:12" ht="33.75" customHeight="1">
      <c r="A129" s="237"/>
      <c r="B129" s="236"/>
      <c r="C129" s="267"/>
      <c r="D129" s="267"/>
      <c r="E129" s="259" t="s">
        <v>14</v>
      </c>
      <c r="F129" s="259"/>
      <c r="G129" s="259"/>
      <c r="H129" s="258" t="s">
        <v>20</v>
      </c>
      <c r="I129" s="258"/>
      <c r="J129" s="258"/>
      <c r="K129" s="258"/>
      <c r="L129" s="258"/>
    </row>
    <row r="130" spans="1:12" ht="37.5" customHeight="1">
      <c r="A130" s="237"/>
      <c r="B130" s="237"/>
      <c r="C130" s="260" t="s">
        <v>89</v>
      </c>
      <c r="D130" s="260"/>
      <c r="E130" s="259" t="s">
        <v>587</v>
      </c>
      <c r="F130" s="259"/>
      <c r="G130" s="259"/>
      <c r="H130" s="258" t="s">
        <v>586</v>
      </c>
      <c r="I130" s="258"/>
      <c r="J130" s="258"/>
      <c r="K130" s="258"/>
      <c r="L130" s="258"/>
    </row>
    <row r="131" spans="1:12" ht="24.75" customHeight="1">
      <c r="A131" s="237"/>
      <c r="B131" s="236" t="s">
        <v>99</v>
      </c>
      <c r="C131" s="267"/>
      <c r="D131" s="267"/>
      <c r="E131" s="259" t="s">
        <v>100</v>
      </c>
      <c r="F131" s="259"/>
      <c r="G131" s="259"/>
      <c r="H131" s="258" t="s">
        <v>588</v>
      </c>
      <c r="I131" s="258"/>
      <c r="J131" s="258"/>
      <c r="K131" s="258"/>
      <c r="L131" s="258"/>
    </row>
    <row r="132" spans="1:12" ht="32.25" customHeight="1">
      <c r="A132" s="237"/>
      <c r="B132" s="236"/>
      <c r="C132" s="267"/>
      <c r="D132" s="267"/>
      <c r="E132" s="259" t="s">
        <v>14</v>
      </c>
      <c r="F132" s="259"/>
      <c r="G132" s="259"/>
      <c r="H132" s="258" t="s">
        <v>20</v>
      </c>
      <c r="I132" s="258"/>
      <c r="J132" s="258"/>
      <c r="K132" s="258"/>
      <c r="L132" s="258"/>
    </row>
    <row r="133" spans="1:12" ht="41.25" customHeight="1">
      <c r="A133" s="237"/>
      <c r="B133" s="237"/>
      <c r="C133" s="260" t="s">
        <v>17</v>
      </c>
      <c r="D133" s="260"/>
      <c r="E133" s="259" t="s">
        <v>532</v>
      </c>
      <c r="F133" s="259"/>
      <c r="G133" s="259"/>
      <c r="H133" s="258" t="s">
        <v>589</v>
      </c>
      <c r="I133" s="258"/>
      <c r="J133" s="258"/>
      <c r="K133" s="258"/>
      <c r="L133" s="258"/>
    </row>
    <row r="134" spans="1:12" ht="34.5" customHeight="1">
      <c r="A134" s="237"/>
      <c r="B134" s="237"/>
      <c r="C134" s="260" t="s">
        <v>89</v>
      </c>
      <c r="D134" s="260"/>
      <c r="E134" s="259" t="s">
        <v>587</v>
      </c>
      <c r="F134" s="259"/>
      <c r="G134" s="259"/>
      <c r="H134" s="258" t="s">
        <v>459</v>
      </c>
      <c r="I134" s="258"/>
      <c r="J134" s="258"/>
      <c r="K134" s="258"/>
      <c r="L134" s="258"/>
    </row>
    <row r="135" spans="1:12" ht="32.25" customHeight="1">
      <c r="A135" s="237"/>
      <c r="B135" s="236" t="s">
        <v>101</v>
      </c>
      <c r="C135" s="267"/>
      <c r="D135" s="267"/>
      <c r="E135" s="259" t="s">
        <v>102</v>
      </c>
      <c r="F135" s="259"/>
      <c r="G135" s="259"/>
      <c r="H135" s="258" t="s">
        <v>590</v>
      </c>
      <c r="I135" s="258"/>
      <c r="J135" s="258"/>
      <c r="K135" s="258"/>
      <c r="L135" s="258"/>
    </row>
    <row r="136" spans="1:12" ht="30.75" customHeight="1">
      <c r="A136" s="237"/>
      <c r="B136" s="236"/>
      <c r="C136" s="267"/>
      <c r="D136" s="267"/>
      <c r="E136" s="259" t="s">
        <v>14</v>
      </c>
      <c r="F136" s="259"/>
      <c r="G136" s="259"/>
      <c r="H136" s="258" t="s">
        <v>20</v>
      </c>
      <c r="I136" s="258"/>
      <c r="J136" s="258"/>
      <c r="K136" s="258"/>
      <c r="L136" s="258"/>
    </row>
    <row r="137" spans="1:12" ht="22.5" customHeight="1">
      <c r="A137" s="237"/>
      <c r="B137" s="237"/>
      <c r="C137" s="260" t="s">
        <v>29</v>
      </c>
      <c r="D137" s="260"/>
      <c r="E137" s="259" t="s">
        <v>30</v>
      </c>
      <c r="F137" s="259"/>
      <c r="G137" s="259"/>
      <c r="H137" s="258" t="s">
        <v>590</v>
      </c>
      <c r="I137" s="258"/>
      <c r="J137" s="258"/>
      <c r="K137" s="258"/>
      <c r="L137" s="258"/>
    </row>
    <row r="138" spans="1:12" ht="23.25" customHeight="1">
      <c r="A138" s="237"/>
      <c r="B138" s="236" t="s">
        <v>103</v>
      </c>
      <c r="C138" s="267"/>
      <c r="D138" s="267"/>
      <c r="E138" s="259" t="s">
        <v>104</v>
      </c>
      <c r="F138" s="259"/>
      <c r="G138" s="259"/>
      <c r="H138" s="258" t="s">
        <v>274</v>
      </c>
      <c r="I138" s="258"/>
      <c r="J138" s="258"/>
      <c r="K138" s="258"/>
      <c r="L138" s="258"/>
    </row>
    <row r="139" spans="1:12" ht="33" customHeight="1">
      <c r="A139" s="237"/>
      <c r="B139" s="236"/>
      <c r="C139" s="267"/>
      <c r="D139" s="267"/>
      <c r="E139" s="259" t="s">
        <v>14</v>
      </c>
      <c r="F139" s="259"/>
      <c r="G139" s="259"/>
      <c r="H139" s="258" t="s">
        <v>20</v>
      </c>
      <c r="I139" s="258"/>
      <c r="J139" s="258"/>
      <c r="K139" s="258"/>
      <c r="L139" s="258"/>
    </row>
    <row r="140" spans="1:12" ht="31.5" customHeight="1">
      <c r="A140" s="237"/>
      <c r="B140" s="237"/>
      <c r="C140" s="260" t="s">
        <v>105</v>
      </c>
      <c r="D140" s="260"/>
      <c r="E140" s="259" t="s">
        <v>329</v>
      </c>
      <c r="F140" s="259"/>
      <c r="G140" s="259"/>
      <c r="H140" s="258" t="s">
        <v>274</v>
      </c>
      <c r="I140" s="258"/>
      <c r="J140" s="258"/>
      <c r="K140" s="258"/>
      <c r="L140" s="258"/>
    </row>
    <row r="141" spans="1:12" ht="23.25" customHeight="1">
      <c r="A141" s="236" t="s">
        <v>106</v>
      </c>
      <c r="B141" s="237"/>
      <c r="C141" s="267"/>
      <c r="D141" s="267"/>
      <c r="E141" s="259" t="s">
        <v>107</v>
      </c>
      <c r="F141" s="259"/>
      <c r="G141" s="259"/>
      <c r="H141" s="258" t="s">
        <v>591</v>
      </c>
      <c r="I141" s="258"/>
      <c r="J141" s="258"/>
      <c r="K141" s="258"/>
      <c r="L141" s="258"/>
    </row>
    <row r="142" spans="1:12" ht="31.5" customHeight="1">
      <c r="A142" s="236"/>
      <c r="B142" s="237"/>
      <c r="C142" s="267"/>
      <c r="D142" s="267"/>
      <c r="E142" s="259" t="s">
        <v>14</v>
      </c>
      <c r="F142" s="259"/>
      <c r="G142" s="259"/>
      <c r="H142" s="258" t="s">
        <v>20</v>
      </c>
      <c r="I142" s="258"/>
      <c r="J142" s="258"/>
      <c r="K142" s="258"/>
      <c r="L142" s="258"/>
    </row>
    <row r="143" spans="1:12" ht="24" customHeight="1">
      <c r="A143" s="237"/>
      <c r="B143" s="236" t="s">
        <v>108</v>
      </c>
      <c r="C143" s="267"/>
      <c r="D143" s="267"/>
      <c r="E143" s="259" t="s">
        <v>109</v>
      </c>
      <c r="F143" s="259"/>
      <c r="G143" s="259"/>
      <c r="H143" s="258" t="s">
        <v>591</v>
      </c>
      <c r="I143" s="258"/>
      <c r="J143" s="258"/>
      <c r="K143" s="258"/>
      <c r="L143" s="258"/>
    </row>
    <row r="144" spans="1:12" ht="30.75" customHeight="1">
      <c r="A144" s="237"/>
      <c r="B144" s="236"/>
      <c r="C144" s="267"/>
      <c r="D144" s="267"/>
      <c r="E144" s="259" t="s">
        <v>14</v>
      </c>
      <c r="F144" s="259"/>
      <c r="G144" s="259"/>
      <c r="H144" s="258" t="s">
        <v>20</v>
      </c>
      <c r="I144" s="258"/>
      <c r="J144" s="258"/>
      <c r="K144" s="258"/>
      <c r="L144" s="258"/>
    </row>
    <row r="145" spans="1:12" ht="33.75" customHeight="1">
      <c r="A145" s="237"/>
      <c r="B145" s="237"/>
      <c r="C145" s="260" t="s">
        <v>289</v>
      </c>
      <c r="D145" s="260"/>
      <c r="E145" s="259" t="s">
        <v>290</v>
      </c>
      <c r="F145" s="259"/>
      <c r="G145" s="259"/>
      <c r="H145" s="258" t="s">
        <v>460</v>
      </c>
      <c r="I145" s="258"/>
      <c r="J145" s="258"/>
      <c r="K145" s="258"/>
      <c r="L145" s="258"/>
    </row>
    <row r="146" spans="1:12" ht="45.75" customHeight="1">
      <c r="A146" s="237"/>
      <c r="B146" s="237"/>
      <c r="C146" s="260" t="s">
        <v>35</v>
      </c>
      <c r="D146" s="260"/>
      <c r="E146" s="259" t="s">
        <v>270</v>
      </c>
      <c r="F146" s="259"/>
      <c r="G146" s="259"/>
      <c r="H146" s="258" t="s">
        <v>592</v>
      </c>
      <c r="I146" s="258"/>
      <c r="J146" s="258"/>
      <c r="K146" s="258"/>
      <c r="L146" s="258"/>
    </row>
    <row r="147" spans="1:12" ht="24.75" customHeight="1">
      <c r="A147" s="237"/>
      <c r="B147" s="237"/>
      <c r="C147" s="260" t="s">
        <v>92</v>
      </c>
      <c r="D147" s="260"/>
      <c r="E147" s="259" t="s">
        <v>93</v>
      </c>
      <c r="F147" s="259"/>
      <c r="G147" s="259"/>
      <c r="H147" s="258" t="s">
        <v>593</v>
      </c>
      <c r="I147" s="258"/>
      <c r="J147" s="258"/>
      <c r="K147" s="258"/>
      <c r="L147" s="258"/>
    </row>
    <row r="148" spans="1:12" ht="23.25" customHeight="1">
      <c r="A148" s="237"/>
      <c r="B148" s="237"/>
      <c r="C148" s="260" t="s">
        <v>29</v>
      </c>
      <c r="D148" s="260"/>
      <c r="E148" s="259" t="s">
        <v>30</v>
      </c>
      <c r="F148" s="259"/>
      <c r="G148" s="259"/>
      <c r="H148" s="258" t="s">
        <v>594</v>
      </c>
      <c r="I148" s="258"/>
      <c r="J148" s="258"/>
      <c r="K148" s="258"/>
      <c r="L148" s="258"/>
    </row>
    <row r="149" spans="1:12" ht="24" customHeight="1">
      <c r="A149" s="236" t="s">
        <v>291</v>
      </c>
      <c r="B149" s="237"/>
      <c r="C149" s="267"/>
      <c r="D149" s="267"/>
      <c r="E149" s="259" t="s">
        <v>292</v>
      </c>
      <c r="F149" s="259"/>
      <c r="G149" s="259"/>
      <c r="H149" s="258" t="s">
        <v>595</v>
      </c>
      <c r="I149" s="258"/>
      <c r="J149" s="258"/>
      <c r="K149" s="258"/>
      <c r="L149" s="258"/>
    </row>
    <row r="150" spans="1:12" ht="33" customHeight="1">
      <c r="A150" s="236"/>
      <c r="B150" s="237"/>
      <c r="C150" s="267"/>
      <c r="D150" s="267"/>
      <c r="E150" s="259" t="s">
        <v>14</v>
      </c>
      <c r="F150" s="259"/>
      <c r="G150" s="259"/>
      <c r="H150" s="258" t="s">
        <v>20</v>
      </c>
      <c r="I150" s="258"/>
      <c r="J150" s="258"/>
      <c r="K150" s="258"/>
      <c r="L150" s="258"/>
    </row>
    <row r="151" spans="1:12" ht="23.25" customHeight="1">
      <c r="A151" s="237"/>
      <c r="B151" s="236" t="s">
        <v>293</v>
      </c>
      <c r="C151" s="267"/>
      <c r="D151" s="267"/>
      <c r="E151" s="259" t="s">
        <v>95</v>
      </c>
      <c r="F151" s="259"/>
      <c r="G151" s="259"/>
      <c r="H151" s="258" t="s">
        <v>596</v>
      </c>
      <c r="I151" s="258"/>
      <c r="J151" s="258"/>
      <c r="K151" s="258"/>
      <c r="L151" s="258"/>
    </row>
    <row r="152" spans="1:12" ht="32.25" customHeight="1">
      <c r="A152" s="237"/>
      <c r="B152" s="236"/>
      <c r="C152" s="267"/>
      <c r="D152" s="267"/>
      <c r="E152" s="259" t="s">
        <v>14</v>
      </c>
      <c r="F152" s="259"/>
      <c r="G152" s="259"/>
      <c r="H152" s="258" t="s">
        <v>20</v>
      </c>
      <c r="I152" s="258"/>
      <c r="J152" s="258"/>
      <c r="K152" s="258"/>
      <c r="L152" s="258"/>
    </row>
    <row r="153" spans="1:12" ht="83.25" customHeight="1">
      <c r="A153" s="237"/>
      <c r="B153" s="237"/>
      <c r="C153" s="260" t="s">
        <v>294</v>
      </c>
      <c r="D153" s="260"/>
      <c r="E153" s="259" t="s">
        <v>597</v>
      </c>
      <c r="F153" s="259"/>
      <c r="G153" s="259"/>
      <c r="H153" s="258" t="s">
        <v>598</v>
      </c>
      <c r="I153" s="258"/>
      <c r="J153" s="258"/>
      <c r="K153" s="258"/>
      <c r="L153" s="258"/>
    </row>
    <row r="154" spans="1:12" ht="38.25" customHeight="1">
      <c r="A154" s="237"/>
      <c r="B154" s="237"/>
      <c r="C154" s="260" t="s">
        <v>304</v>
      </c>
      <c r="D154" s="260"/>
      <c r="E154" s="259" t="s">
        <v>599</v>
      </c>
      <c r="F154" s="259"/>
      <c r="G154" s="259"/>
      <c r="H154" s="258" t="s">
        <v>600</v>
      </c>
      <c r="I154" s="258"/>
      <c r="J154" s="258"/>
      <c r="K154" s="258"/>
      <c r="L154" s="258"/>
    </row>
    <row r="155" spans="1:12" ht="34.5" customHeight="1">
      <c r="A155" s="237"/>
      <c r="B155" s="237"/>
      <c r="C155" s="260" t="s">
        <v>89</v>
      </c>
      <c r="D155" s="260"/>
      <c r="E155" s="259" t="s">
        <v>587</v>
      </c>
      <c r="F155" s="259"/>
      <c r="G155" s="259"/>
      <c r="H155" s="258" t="s">
        <v>601</v>
      </c>
      <c r="I155" s="258"/>
      <c r="J155" s="258"/>
      <c r="K155" s="258"/>
      <c r="L155" s="258"/>
    </row>
    <row r="156" spans="1:12" ht="21.75" customHeight="1">
      <c r="A156" s="237"/>
      <c r="B156" s="236" t="s">
        <v>295</v>
      </c>
      <c r="C156" s="267"/>
      <c r="D156" s="267"/>
      <c r="E156" s="259" t="s">
        <v>296</v>
      </c>
      <c r="F156" s="259"/>
      <c r="G156" s="259"/>
      <c r="H156" s="258" t="s">
        <v>602</v>
      </c>
      <c r="I156" s="258"/>
      <c r="J156" s="258"/>
      <c r="K156" s="258"/>
      <c r="L156" s="258"/>
    </row>
    <row r="157" spans="1:12" ht="30.75" customHeight="1">
      <c r="A157" s="237"/>
      <c r="B157" s="236"/>
      <c r="C157" s="267"/>
      <c r="D157" s="267"/>
      <c r="E157" s="259" t="s">
        <v>14</v>
      </c>
      <c r="F157" s="259"/>
      <c r="G157" s="259"/>
      <c r="H157" s="258" t="s">
        <v>20</v>
      </c>
      <c r="I157" s="258"/>
      <c r="J157" s="258"/>
      <c r="K157" s="258"/>
      <c r="L157" s="258"/>
    </row>
    <row r="158" spans="1:12" ht="75.75" customHeight="1">
      <c r="A158" s="237"/>
      <c r="B158" s="237"/>
      <c r="C158" s="260" t="s">
        <v>294</v>
      </c>
      <c r="D158" s="260"/>
      <c r="E158" s="259" t="s">
        <v>597</v>
      </c>
      <c r="F158" s="259"/>
      <c r="G158" s="259"/>
      <c r="H158" s="258" t="s">
        <v>603</v>
      </c>
      <c r="I158" s="258"/>
      <c r="J158" s="258"/>
      <c r="K158" s="258"/>
      <c r="L158" s="258"/>
    </row>
    <row r="159" spans="1:12" ht="47.25" customHeight="1">
      <c r="A159" s="237"/>
      <c r="B159" s="237"/>
      <c r="C159" s="260" t="s">
        <v>304</v>
      </c>
      <c r="D159" s="260"/>
      <c r="E159" s="259" t="s">
        <v>599</v>
      </c>
      <c r="F159" s="259"/>
      <c r="G159" s="259"/>
      <c r="H159" s="258" t="s">
        <v>604</v>
      </c>
      <c r="I159" s="258"/>
      <c r="J159" s="258"/>
      <c r="K159" s="258"/>
      <c r="L159" s="258"/>
    </row>
    <row r="160" spans="1:12" ht="45.75" customHeight="1">
      <c r="A160" s="237"/>
      <c r="B160" s="237"/>
      <c r="C160" s="260" t="s">
        <v>89</v>
      </c>
      <c r="D160" s="260"/>
      <c r="E160" s="259" t="s">
        <v>587</v>
      </c>
      <c r="F160" s="259"/>
      <c r="G160" s="259"/>
      <c r="H160" s="258" t="s">
        <v>605</v>
      </c>
      <c r="I160" s="258"/>
      <c r="J160" s="258"/>
      <c r="K160" s="258"/>
      <c r="L160" s="258"/>
    </row>
    <row r="161" spans="1:12" ht="28.5" customHeight="1">
      <c r="A161" s="236" t="s">
        <v>110</v>
      </c>
      <c r="B161" s="237"/>
      <c r="C161" s="267"/>
      <c r="D161" s="267"/>
      <c r="E161" s="259" t="s">
        <v>111</v>
      </c>
      <c r="F161" s="259"/>
      <c r="G161" s="259"/>
      <c r="H161" s="258" t="s">
        <v>461</v>
      </c>
      <c r="I161" s="258"/>
      <c r="J161" s="258"/>
      <c r="K161" s="258"/>
      <c r="L161" s="258"/>
    </row>
    <row r="162" spans="1:12" ht="33.75" customHeight="1">
      <c r="A162" s="236"/>
      <c r="B162" s="237"/>
      <c r="C162" s="267"/>
      <c r="D162" s="267"/>
      <c r="E162" s="259" t="s">
        <v>14</v>
      </c>
      <c r="F162" s="259"/>
      <c r="G162" s="259"/>
      <c r="H162" s="258" t="s">
        <v>20</v>
      </c>
      <c r="I162" s="258"/>
      <c r="J162" s="258"/>
      <c r="K162" s="258"/>
      <c r="L162" s="258"/>
    </row>
    <row r="163" spans="1:12" ht="36.75" customHeight="1">
      <c r="A163" s="237"/>
      <c r="B163" s="236" t="s">
        <v>112</v>
      </c>
      <c r="C163" s="267"/>
      <c r="D163" s="267"/>
      <c r="E163" s="259" t="s">
        <v>113</v>
      </c>
      <c r="F163" s="259"/>
      <c r="G163" s="259"/>
      <c r="H163" s="258" t="s">
        <v>461</v>
      </c>
      <c r="I163" s="258"/>
      <c r="J163" s="258"/>
      <c r="K163" s="258"/>
      <c r="L163" s="258"/>
    </row>
    <row r="164" spans="1:12" ht="33" customHeight="1">
      <c r="A164" s="237"/>
      <c r="B164" s="236"/>
      <c r="C164" s="267"/>
      <c r="D164" s="267"/>
      <c r="E164" s="259" t="s">
        <v>14</v>
      </c>
      <c r="F164" s="259"/>
      <c r="G164" s="259"/>
      <c r="H164" s="258" t="s">
        <v>20</v>
      </c>
      <c r="I164" s="258"/>
      <c r="J164" s="258"/>
      <c r="K164" s="258"/>
      <c r="L164" s="258"/>
    </row>
    <row r="165" spans="1:12" ht="22.5" customHeight="1">
      <c r="A165" s="237"/>
      <c r="B165" s="237"/>
      <c r="C165" s="260" t="s">
        <v>38</v>
      </c>
      <c r="D165" s="260"/>
      <c r="E165" s="259" t="s">
        <v>39</v>
      </c>
      <c r="F165" s="259"/>
      <c r="G165" s="259"/>
      <c r="H165" s="258" t="s">
        <v>461</v>
      </c>
      <c r="I165" s="258"/>
      <c r="J165" s="258"/>
      <c r="K165" s="258"/>
      <c r="L165" s="258"/>
    </row>
    <row r="166" spans="1:12" ht="23.25" customHeight="1">
      <c r="A166" s="265" t="s">
        <v>11</v>
      </c>
      <c r="B166" s="265"/>
      <c r="C166" s="265"/>
      <c r="D166" s="265"/>
      <c r="E166" s="265"/>
      <c r="F166" s="266" t="s">
        <v>115</v>
      </c>
      <c r="G166" s="266"/>
      <c r="H166" s="261" t="s">
        <v>606</v>
      </c>
      <c r="I166" s="261"/>
      <c r="J166" s="261"/>
      <c r="K166" s="261"/>
      <c r="L166" s="261"/>
    </row>
    <row r="167" spans="1:12" ht="31.5" customHeight="1">
      <c r="A167" s="262"/>
      <c r="B167" s="262"/>
      <c r="C167" s="262"/>
      <c r="D167" s="262"/>
      <c r="E167" s="263" t="s">
        <v>14</v>
      </c>
      <c r="F167" s="263"/>
      <c r="G167" s="263"/>
      <c r="H167" s="264" t="s">
        <v>607</v>
      </c>
      <c r="I167" s="264"/>
      <c r="J167" s="264"/>
      <c r="K167" s="264"/>
      <c r="L167" s="264"/>
    </row>
    <row r="168" spans="1:12" ht="23.25" customHeight="1">
      <c r="A168" s="256" t="s">
        <v>116</v>
      </c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</row>
    <row r="169" spans="1:12" ht="24" customHeight="1">
      <c r="A169" s="236" t="s">
        <v>25</v>
      </c>
      <c r="B169" s="237"/>
      <c r="C169" s="267"/>
      <c r="D169" s="267"/>
      <c r="E169" s="259" t="s">
        <v>26</v>
      </c>
      <c r="F169" s="259"/>
      <c r="G169" s="259"/>
      <c r="H169" s="258" t="s">
        <v>637</v>
      </c>
      <c r="I169" s="258"/>
      <c r="J169" s="258"/>
      <c r="K169" s="258"/>
      <c r="L169" s="258"/>
    </row>
    <row r="170" spans="1:12" ht="31.5" customHeight="1">
      <c r="A170" s="236"/>
      <c r="B170" s="237"/>
      <c r="C170" s="267"/>
      <c r="D170" s="267"/>
      <c r="E170" s="259" t="s">
        <v>14</v>
      </c>
      <c r="F170" s="259"/>
      <c r="G170" s="259"/>
      <c r="H170" s="258" t="s">
        <v>20</v>
      </c>
      <c r="I170" s="258"/>
      <c r="J170" s="258"/>
      <c r="K170" s="258"/>
      <c r="L170" s="258"/>
    </row>
    <row r="171" spans="1:12" ht="26.25" customHeight="1">
      <c r="A171" s="237"/>
      <c r="B171" s="236" t="s">
        <v>27</v>
      </c>
      <c r="C171" s="267"/>
      <c r="D171" s="267"/>
      <c r="E171" s="259" t="s">
        <v>28</v>
      </c>
      <c r="F171" s="259"/>
      <c r="G171" s="259"/>
      <c r="H171" s="258" t="s">
        <v>637</v>
      </c>
      <c r="I171" s="258"/>
      <c r="J171" s="258"/>
      <c r="K171" s="258"/>
      <c r="L171" s="258"/>
    </row>
    <row r="172" spans="1:12" ht="33" customHeight="1">
      <c r="A172" s="237"/>
      <c r="B172" s="236"/>
      <c r="C172" s="267"/>
      <c r="D172" s="267"/>
      <c r="E172" s="259" t="s">
        <v>14</v>
      </c>
      <c r="F172" s="259"/>
      <c r="G172" s="259"/>
      <c r="H172" s="258" t="s">
        <v>20</v>
      </c>
      <c r="I172" s="258"/>
      <c r="J172" s="258"/>
      <c r="K172" s="258"/>
      <c r="L172" s="258"/>
    </row>
    <row r="173" spans="1:12" ht="48" customHeight="1">
      <c r="A173" s="237"/>
      <c r="B173" s="237"/>
      <c r="C173" s="260" t="s">
        <v>608</v>
      </c>
      <c r="D173" s="260"/>
      <c r="E173" s="259" t="s">
        <v>609</v>
      </c>
      <c r="F173" s="259"/>
      <c r="G173" s="259"/>
      <c r="H173" s="258" t="s">
        <v>637</v>
      </c>
      <c r="I173" s="258"/>
      <c r="J173" s="258"/>
      <c r="K173" s="258"/>
      <c r="L173" s="258"/>
    </row>
    <row r="174" spans="1:12" ht="20.25" customHeight="1">
      <c r="A174" s="236" t="s">
        <v>31</v>
      </c>
      <c r="B174" s="237"/>
      <c r="C174" s="267"/>
      <c r="D174" s="267"/>
      <c r="E174" s="259" t="s">
        <v>32</v>
      </c>
      <c r="F174" s="259"/>
      <c r="G174" s="259"/>
      <c r="H174" s="258" t="s">
        <v>610</v>
      </c>
      <c r="I174" s="258"/>
      <c r="J174" s="258"/>
      <c r="K174" s="258"/>
      <c r="L174" s="258"/>
    </row>
    <row r="175" spans="1:12" ht="34.5" customHeight="1">
      <c r="A175" s="236"/>
      <c r="B175" s="237"/>
      <c r="C175" s="267"/>
      <c r="D175" s="267"/>
      <c r="E175" s="259" t="s">
        <v>14</v>
      </c>
      <c r="F175" s="259"/>
      <c r="G175" s="259"/>
      <c r="H175" s="258" t="s">
        <v>20</v>
      </c>
      <c r="I175" s="258"/>
      <c r="J175" s="258"/>
      <c r="K175" s="258"/>
      <c r="L175" s="258"/>
    </row>
    <row r="176" spans="1:12" ht="26.25" customHeight="1">
      <c r="A176" s="237"/>
      <c r="B176" s="236" t="s">
        <v>33</v>
      </c>
      <c r="C176" s="267"/>
      <c r="D176" s="267"/>
      <c r="E176" s="259" t="s">
        <v>34</v>
      </c>
      <c r="F176" s="259"/>
      <c r="G176" s="259"/>
      <c r="H176" s="258" t="s">
        <v>610</v>
      </c>
      <c r="I176" s="258"/>
      <c r="J176" s="258"/>
      <c r="K176" s="258"/>
      <c r="L176" s="258"/>
    </row>
    <row r="177" spans="1:12" ht="33" customHeight="1">
      <c r="A177" s="237"/>
      <c r="B177" s="236"/>
      <c r="C177" s="267"/>
      <c r="D177" s="267"/>
      <c r="E177" s="259" t="s">
        <v>14</v>
      </c>
      <c r="F177" s="259"/>
      <c r="G177" s="259"/>
      <c r="H177" s="258" t="s">
        <v>20</v>
      </c>
      <c r="I177" s="258"/>
      <c r="J177" s="258"/>
      <c r="K177" s="258"/>
      <c r="L177" s="258"/>
    </row>
    <row r="178" spans="1:12" ht="30" customHeight="1">
      <c r="A178" s="237"/>
      <c r="B178" s="237"/>
      <c r="C178" s="260" t="s">
        <v>462</v>
      </c>
      <c r="D178" s="260"/>
      <c r="E178" s="259" t="s">
        <v>463</v>
      </c>
      <c r="F178" s="259"/>
      <c r="G178" s="259"/>
      <c r="H178" s="258" t="s">
        <v>64</v>
      </c>
      <c r="I178" s="258"/>
      <c r="J178" s="258"/>
      <c r="K178" s="258"/>
      <c r="L178" s="258"/>
    </row>
    <row r="179" spans="1:12" ht="28.5" customHeight="1">
      <c r="A179" s="237"/>
      <c r="B179" s="237"/>
      <c r="C179" s="260" t="s">
        <v>464</v>
      </c>
      <c r="D179" s="260"/>
      <c r="E179" s="259" t="s">
        <v>465</v>
      </c>
      <c r="F179" s="259"/>
      <c r="G179" s="259"/>
      <c r="H179" s="258" t="s">
        <v>453</v>
      </c>
      <c r="I179" s="258"/>
      <c r="J179" s="258"/>
      <c r="K179" s="258"/>
      <c r="L179" s="258"/>
    </row>
    <row r="180" spans="1:12" ht="20.25" customHeight="1">
      <c r="A180" s="236" t="s">
        <v>36</v>
      </c>
      <c r="B180" s="237"/>
      <c r="C180" s="267"/>
      <c r="D180" s="267"/>
      <c r="E180" s="259" t="s">
        <v>37</v>
      </c>
      <c r="F180" s="259"/>
      <c r="G180" s="259"/>
      <c r="H180" s="258" t="s">
        <v>611</v>
      </c>
      <c r="I180" s="258"/>
      <c r="J180" s="258"/>
      <c r="K180" s="258"/>
      <c r="L180" s="258"/>
    </row>
    <row r="181" spans="1:12" ht="33" customHeight="1">
      <c r="A181" s="236"/>
      <c r="B181" s="237"/>
      <c r="C181" s="267"/>
      <c r="D181" s="267"/>
      <c r="E181" s="259" t="s">
        <v>14</v>
      </c>
      <c r="F181" s="259"/>
      <c r="G181" s="259"/>
      <c r="H181" s="258" t="s">
        <v>611</v>
      </c>
      <c r="I181" s="258"/>
      <c r="J181" s="258"/>
      <c r="K181" s="258"/>
      <c r="L181" s="258"/>
    </row>
    <row r="182" spans="1:12" ht="23.25" customHeight="1">
      <c r="A182" s="237"/>
      <c r="B182" s="236" t="s">
        <v>268</v>
      </c>
      <c r="C182" s="267"/>
      <c r="D182" s="267"/>
      <c r="E182" s="259" t="s">
        <v>82</v>
      </c>
      <c r="F182" s="259"/>
      <c r="G182" s="259"/>
      <c r="H182" s="258" t="s">
        <v>611</v>
      </c>
      <c r="I182" s="258"/>
      <c r="J182" s="258"/>
      <c r="K182" s="258"/>
      <c r="L182" s="258"/>
    </row>
    <row r="183" spans="1:12" ht="31.5" customHeight="1">
      <c r="A183" s="237"/>
      <c r="B183" s="236"/>
      <c r="C183" s="267"/>
      <c r="D183" s="267"/>
      <c r="E183" s="259" t="s">
        <v>14</v>
      </c>
      <c r="F183" s="259"/>
      <c r="G183" s="259"/>
      <c r="H183" s="258" t="s">
        <v>611</v>
      </c>
      <c r="I183" s="258"/>
      <c r="J183" s="258"/>
      <c r="K183" s="258"/>
      <c r="L183" s="258"/>
    </row>
    <row r="184" spans="1:12" ht="60.75" customHeight="1">
      <c r="A184" s="237"/>
      <c r="B184" s="237"/>
      <c r="C184" s="260" t="s">
        <v>279</v>
      </c>
      <c r="D184" s="260"/>
      <c r="E184" s="259" t="s">
        <v>612</v>
      </c>
      <c r="F184" s="259"/>
      <c r="G184" s="259"/>
      <c r="H184" s="258" t="s">
        <v>611</v>
      </c>
      <c r="I184" s="258"/>
      <c r="J184" s="258"/>
      <c r="K184" s="258"/>
      <c r="L184" s="258"/>
    </row>
    <row r="185" spans="1:12" ht="22.5" customHeight="1">
      <c r="A185" s="236" t="s">
        <v>69</v>
      </c>
      <c r="B185" s="237"/>
      <c r="C185" s="267"/>
      <c r="D185" s="267"/>
      <c r="E185" s="259" t="s">
        <v>70</v>
      </c>
      <c r="F185" s="259"/>
      <c r="G185" s="259"/>
      <c r="H185" s="258" t="s">
        <v>613</v>
      </c>
      <c r="I185" s="258"/>
      <c r="J185" s="258"/>
      <c r="K185" s="258"/>
      <c r="L185" s="258"/>
    </row>
    <row r="186" spans="1:12" ht="31.5" customHeight="1">
      <c r="A186" s="236"/>
      <c r="B186" s="237"/>
      <c r="C186" s="267"/>
      <c r="D186" s="267"/>
      <c r="E186" s="259" t="s">
        <v>14</v>
      </c>
      <c r="F186" s="259"/>
      <c r="G186" s="259"/>
      <c r="H186" s="258" t="s">
        <v>20</v>
      </c>
      <c r="I186" s="258"/>
      <c r="J186" s="258"/>
      <c r="K186" s="258"/>
      <c r="L186" s="258"/>
    </row>
    <row r="187" spans="1:12" ht="22.5" customHeight="1">
      <c r="A187" s="237"/>
      <c r="B187" s="236" t="s">
        <v>614</v>
      </c>
      <c r="C187" s="267"/>
      <c r="D187" s="267"/>
      <c r="E187" s="259" t="s">
        <v>615</v>
      </c>
      <c r="F187" s="259"/>
      <c r="G187" s="259"/>
      <c r="H187" s="258" t="s">
        <v>613</v>
      </c>
      <c r="I187" s="258"/>
      <c r="J187" s="258"/>
      <c r="K187" s="258"/>
      <c r="L187" s="258"/>
    </row>
    <row r="188" spans="1:12" ht="33" customHeight="1">
      <c r="A188" s="237"/>
      <c r="B188" s="236"/>
      <c r="C188" s="267"/>
      <c r="D188" s="267"/>
      <c r="E188" s="259" t="s">
        <v>14</v>
      </c>
      <c r="F188" s="259"/>
      <c r="G188" s="259"/>
      <c r="H188" s="258" t="s">
        <v>20</v>
      </c>
      <c r="I188" s="258"/>
      <c r="J188" s="258"/>
      <c r="K188" s="258"/>
      <c r="L188" s="258"/>
    </row>
    <row r="189" spans="1:12" ht="31.5" customHeight="1">
      <c r="A189" s="237"/>
      <c r="B189" s="237"/>
      <c r="C189" s="260" t="s">
        <v>616</v>
      </c>
      <c r="D189" s="260"/>
      <c r="E189" s="259" t="s">
        <v>617</v>
      </c>
      <c r="F189" s="259"/>
      <c r="G189" s="259"/>
      <c r="H189" s="258" t="s">
        <v>613</v>
      </c>
      <c r="I189" s="258"/>
      <c r="J189" s="258"/>
      <c r="K189" s="258"/>
      <c r="L189" s="258"/>
    </row>
    <row r="190" spans="1:12" ht="22.5" customHeight="1">
      <c r="A190" s="265" t="s">
        <v>116</v>
      </c>
      <c r="B190" s="265"/>
      <c r="C190" s="265"/>
      <c r="D190" s="265"/>
      <c r="E190" s="265"/>
      <c r="F190" s="266" t="s">
        <v>115</v>
      </c>
      <c r="G190" s="266"/>
      <c r="H190" s="261" t="s">
        <v>638</v>
      </c>
      <c r="I190" s="261"/>
      <c r="J190" s="261"/>
      <c r="K190" s="261"/>
      <c r="L190" s="261"/>
    </row>
    <row r="191" spans="1:12" ht="32.25" customHeight="1">
      <c r="A191" s="262"/>
      <c r="B191" s="262"/>
      <c r="C191" s="262"/>
      <c r="D191" s="262"/>
      <c r="E191" s="263" t="s">
        <v>14</v>
      </c>
      <c r="F191" s="263"/>
      <c r="G191" s="263"/>
      <c r="H191" s="264" t="s">
        <v>611</v>
      </c>
      <c r="I191" s="264"/>
      <c r="J191" s="264"/>
      <c r="K191" s="264"/>
      <c r="L191" s="264"/>
    </row>
    <row r="192" spans="1:12" ht="28.5" customHeight="1">
      <c r="A192" s="256" t="s">
        <v>118</v>
      </c>
      <c r="B192" s="256"/>
      <c r="C192" s="256"/>
      <c r="D192" s="256"/>
      <c r="E192" s="256"/>
      <c r="F192" s="256"/>
      <c r="G192" s="256"/>
      <c r="H192" s="257" t="s">
        <v>639</v>
      </c>
      <c r="I192" s="257"/>
      <c r="J192" s="257"/>
      <c r="K192" s="257"/>
      <c r="L192" s="257"/>
    </row>
    <row r="193" spans="1:12" ht="45.75" customHeight="1">
      <c r="A193" s="275"/>
      <c r="B193" s="275"/>
      <c r="C193" s="275"/>
      <c r="D193" s="275"/>
      <c r="E193" s="276" t="s">
        <v>618</v>
      </c>
      <c r="F193" s="276"/>
      <c r="G193" s="276"/>
      <c r="H193" s="257" t="s">
        <v>619</v>
      </c>
      <c r="I193" s="257"/>
      <c r="J193" s="257"/>
      <c r="K193" s="257"/>
      <c r="L193" s="257"/>
    </row>
    <row r="194" spans="1:12" ht="12.75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</row>
    <row r="195" spans="1:12" ht="12.75">
      <c r="A195" s="271" t="s">
        <v>262</v>
      </c>
      <c r="B195" s="271"/>
      <c r="C195" s="271"/>
      <c r="D195" s="271"/>
      <c r="E195" s="271"/>
      <c r="F195" s="271"/>
      <c r="G195" s="271"/>
      <c r="H195" s="271"/>
      <c r="I195" s="271"/>
      <c r="J195" s="271"/>
      <c r="K195" s="271"/>
      <c r="L195" s="271"/>
    </row>
    <row r="196" spans="1:12" ht="12.75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</row>
  </sheetData>
  <sheetProtection/>
  <mergeCells count="569">
    <mergeCell ref="A193:D193"/>
    <mergeCell ref="E193:G193"/>
    <mergeCell ref="H193:L193"/>
    <mergeCell ref="A195:L195"/>
    <mergeCell ref="C175:D175"/>
    <mergeCell ref="C176:D176"/>
    <mergeCell ref="E176:G176"/>
    <mergeCell ref="H176:L176"/>
    <mergeCell ref="C188:D188"/>
    <mergeCell ref="E188:G188"/>
    <mergeCell ref="A166:E166"/>
    <mergeCell ref="F166:G166"/>
    <mergeCell ref="A167:D167"/>
    <mergeCell ref="A168:L168"/>
    <mergeCell ref="C174:D174"/>
    <mergeCell ref="E174:G174"/>
    <mergeCell ref="H171:L171"/>
    <mergeCell ref="H172:L172"/>
    <mergeCell ref="E170:G170"/>
    <mergeCell ref="C171:D171"/>
    <mergeCell ref="E159:G159"/>
    <mergeCell ref="E160:G160"/>
    <mergeCell ref="E158:G158"/>
    <mergeCell ref="C160:D160"/>
    <mergeCell ref="H174:L174"/>
    <mergeCell ref="H159:L159"/>
    <mergeCell ref="H158:L158"/>
    <mergeCell ref="H163:L163"/>
    <mergeCell ref="H160:L160"/>
    <mergeCell ref="E161:G161"/>
    <mergeCell ref="H155:L155"/>
    <mergeCell ref="H153:L153"/>
    <mergeCell ref="H154:L154"/>
    <mergeCell ref="E146:G146"/>
    <mergeCell ref="H146:L146"/>
    <mergeCell ref="H152:L152"/>
    <mergeCell ref="H149:L149"/>
    <mergeCell ref="E153:G153"/>
    <mergeCell ref="H133:L133"/>
    <mergeCell ref="C134:D134"/>
    <mergeCell ref="C137:D137"/>
    <mergeCell ref="E137:G137"/>
    <mergeCell ref="H137:L137"/>
    <mergeCell ref="E134:G134"/>
    <mergeCell ref="H134:L134"/>
    <mergeCell ref="C135:D135"/>
    <mergeCell ref="C133:D133"/>
    <mergeCell ref="E133:G133"/>
    <mergeCell ref="C125:D125"/>
    <mergeCell ref="E125:G125"/>
    <mergeCell ref="H125:L125"/>
    <mergeCell ref="C126:D126"/>
    <mergeCell ref="C129:D129"/>
    <mergeCell ref="E129:G129"/>
    <mergeCell ref="H129:L129"/>
    <mergeCell ref="E126:G126"/>
    <mergeCell ref="H126:L126"/>
    <mergeCell ref="E127:G127"/>
    <mergeCell ref="C114:D114"/>
    <mergeCell ref="E114:G114"/>
    <mergeCell ref="H114:L114"/>
    <mergeCell ref="C115:D115"/>
    <mergeCell ref="C118:D118"/>
    <mergeCell ref="E118:G118"/>
    <mergeCell ref="H118:L118"/>
    <mergeCell ref="E115:G115"/>
    <mergeCell ref="H115:L115"/>
    <mergeCell ref="E116:G116"/>
    <mergeCell ref="C106:D106"/>
    <mergeCell ref="E106:G106"/>
    <mergeCell ref="H106:L106"/>
    <mergeCell ref="C107:D107"/>
    <mergeCell ref="C110:D110"/>
    <mergeCell ref="E110:G110"/>
    <mergeCell ref="H110:L110"/>
    <mergeCell ref="E107:G107"/>
    <mergeCell ref="H107:L107"/>
    <mergeCell ref="E108:G108"/>
    <mergeCell ref="C95:D95"/>
    <mergeCell ref="E95:G95"/>
    <mergeCell ref="H95:L95"/>
    <mergeCell ref="C96:D96"/>
    <mergeCell ref="C99:D99"/>
    <mergeCell ref="C102:D102"/>
    <mergeCell ref="E102:G102"/>
    <mergeCell ref="H102:L102"/>
    <mergeCell ref="E96:G96"/>
    <mergeCell ref="H96:L96"/>
    <mergeCell ref="C87:D87"/>
    <mergeCell ref="E87:G87"/>
    <mergeCell ref="H87:L87"/>
    <mergeCell ref="C88:D88"/>
    <mergeCell ref="C91:D91"/>
    <mergeCell ref="E91:G91"/>
    <mergeCell ref="H91:L91"/>
    <mergeCell ref="E88:G88"/>
    <mergeCell ref="H88:L88"/>
    <mergeCell ref="E89:G89"/>
    <mergeCell ref="C79:D79"/>
    <mergeCell ref="E79:G79"/>
    <mergeCell ref="H79:L79"/>
    <mergeCell ref="C80:D80"/>
    <mergeCell ref="C83:D83"/>
    <mergeCell ref="E83:G83"/>
    <mergeCell ref="H83:L83"/>
    <mergeCell ref="E80:G80"/>
    <mergeCell ref="H80:L80"/>
    <mergeCell ref="E81:G81"/>
    <mergeCell ref="C68:D68"/>
    <mergeCell ref="E68:G68"/>
    <mergeCell ref="H68:L68"/>
    <mergeCell ref="C69:D69"/>
    <mergeCell ref="C72:D72"/>
    <mergeCell ref="C75:D75"/>
    <mergeCell ref="E75:G75"/>
    <mergeCell ref="H75:L75"/>
    <mergeCell ref="E69:G69"/>
    <mergeCell ref="H69:L69"/>
    <mergeCell ref="C60:D60"/>
    <mergeCell ref="E60:G60"/>
    <mergeCell ref="H60:L60"/>
    <mergeCell ref="C61:D61"/>
    <mergeCell ref="C64:D64"/>
    <mergeCell ref="E64:G64"/>
    <mergeCell ref="H64:L64"/>
    <mergeCell ref="E61:G61"/>
    <mergeCell ref="H61:L61"/>
    <mergeCell ref="E62:G62"/>
    <mergeCell ref="C52:D52"/>
    <mergeCell ref="E52:G52"/>
    <mergeCell ref="H52:L52"/>
    <mergeCell ref="C53:D53"/>
    <mergeCell ref="C56:D56"/>
    <mergeCell ref="E56:G56"/>
    <mergeCell ref="H56:L56"/>
    <mergeCell ref="E53:G53"/>
    <mergeCell ref="H53:L53"/>
    <mergeCell ref="E54:G54"/>
    <mergeCell ref="C41:D41"/>
    <mergeCell ref="E41:G41"/>
    <mergeCell ref="H41:L41"/>
    <mergeCell ref="C42:D42"/>
    <mergeCell ref="C45:D45"/>
    <mergeCell ref="E45:G45"/>
    <mergeCell ref="H45:L45"/>
    <mergeCell ref="E42:G42"/>
    <mergeCell ref="H42:L42"/>
    <mergeCell ref="E43:G43"/>
    <mergeCell ref="C33:D33"/>
    <mergeCell ref="E33:G33"/>
    <mergeCell ref="H33:L33"/>
    <mergeCell ref="C34:D34"/>
    <mergeCell ref="C37:D37"/>
    <mergeCell ref="E37:G37"/>
    <mergeCell ref="H37:L37"/>
    <mergeCell ref="E34:G34"/>
    <mergeCell ref="H34:L34"/>
    <mergeCell ref="E35:G35"/>
    <mergeCell ref="C22:D22"/>
    <mergeCell ref="E22:G22"/>
    <mergeCell ref="H22:L22"/>
    <mergeCell ref="C23:D23"/>
    <mergeCell ref="C26:D26"/>
    <mergeCell ref="C29:D29"/>
    <mergeCell ref="E29:G29"/>
    <mergeCell ref="H29:L29"/>
    <mergeCell ref="E23:G23"/>
    <mergeCell ref="H23:L23"/>
    <mergeCell ref="C14:D14"/>
    <mergeCell ref="E14:G14"/>
    <mergeCell ref="H14:L14"/>
    <mergeCell ref="C15:D15"/>
    <mergeCell ref="C18:D18"/>
    <mergeCell ref="E18:G18"/>
    <mergeCell ref="H18:L18"/>
    <mergeCell ref="E15:G15"/>
    <mergeCell ref="H15:L15"/>
    <mergeCell ref="E16:G16"/>
    <mergeCell ref="C9:D9"/>
    <mergeCell ref="E9:G9"/>
    <mergeCell ref="H9:L9"/>
    <mergeCell ref="C10:D10"/>
    <mergeCell ref="E10:G10"/>
    <mergeCell ref="H10:L10"/>
    <mergeCell ref="A2:H2"/>
    <mergeCell ref="J2:K2"/>
    <mergeCell ref="B4:E4"/>
    <mergeCell ref="C5:D5"/>
    <mergeCell ref="E5:G5"/>
    <mergeCell ref="H5:L5"/>
    <mergeCell ref="I4:K4"/>
    <mergeCell ref="E6:G6"/>
    <mergeCell ref="H6:L6"/>
    <mergeCell ref="A7:L7"/>
    <mergeCell ref="C8:D8"/>
    <mergeCell ref="E8:G8"/>
    <mergeCell ref="H8:L8"/>
    <mergeCell ref="C6:D6"/>
    <mergeCell ref="E12:G12"/>
    <mergeCell ref="H12:L12"/>
    <mergeCell ref="C13:D13"/>
    <mergeCell ref="E13:G13"/>
    <mergeCell ref="H13:L13"/>
    <mergeCell ref="C11:D11"/>
    <mergeCell ref="E11:G11"/>
    <mergeCell ref="H11:L11"/>
    <mergeCell ref="C12:D12"/>
    <mergeCell ref="H16:L16"/>
    <mergeCell ref="C17:D17"/>
    <mergeCell ref="E17:G17"/>
    <mergeCell ref="H17:L17"/>
    <mergeCell ref="E19:G19"/>
    <mergeCell ref="H19:L19"/>
    <mergeCell ref="C19:D19"/>
    <mergeCell ref="C16:D16"/>
    <mergeCell ref="C20:D20"/>
    <mergeCell ref="E20:G20"/>
    <mergeCell ref="H20:L20"/>
    <mergeCell ref="C21:D21"/>
    <mergeCell ref="E21:G21"/>
    <mergeCell ref="H21:L21"/>
    <mergeCell ref="C24:D24"/>
    <mergeCell ref="E24:G24"/>
    <mergeCell ref="H24:L24"/>
    <mergeCell ref="C25:D25"/>
    <mergeCell ref="E25:G25"/>
    <mergeCell ref="H25:L25"/>
    <mergeCell ref="E26:G26"/>
    <mergeCell ref="H26:L26"/>
    <mergeCell ref="C27:D27"/>
    <mergeCell ref="E27:G27"/>
    <mergeCell ref="H27:L27"/>
    <mergeCell ref="C28:D28"/>
    <mergeCell ref="E28:G28"/>
    <mergeCell ref="H28:L28"/>
    <mergeCell ref="E30:G30"/>
    <mergeCell ref="H30:L30"/>
    <mergeCell ref="C31:D31"/>
    <mergeCell ref="E31:G31"/>
    <mergeCell ref="H31:L31"/>
    <mergeCell ref="C32:D32"/>
    <mergeCell ref="E32:G32"/>
    <mergeCell ref="H32:L32"/>
    <mergeCell ref="C30:D30"/>
    <mergeCell ref="H35:L35"/>
    <mergeCell ref="C36:D36"/>
    <mergeCell ref="E36:G36"/>
    <mergeCell ref="H36:L36"/>
    <mergeCell ref="E38:G38"/>
    <mergeCell ref="H38:L38"/>
    <mergeCell ref="C38:D38"/>
    <mergeCell ref="C35:D35"/>
    <mergeCell ref="C39:D39"/>
    <mergeCell ref="E39:G39"/>
    <mergeCell ref="H39:L39"/>
    <mergeCell ref="C40:D40"/>
    <mergeCell ref="E40:G40"/>
    <mergeCell ref="H40:L40"/>
    <mergeCell ref="H43:L43"/>
    <mergeCell ref="C44:D44"/>
    <mergeCell ref="E44:G44"/>
    <mergeCell ref="H44:L44"/>
    <mergeCell ref="E46:G46"/>
    <mergeCell ref="H46:L46"/>
    <mergeCell ref="C46:D46"/>
    <mergeCell ref="C43:D43"/>
    <mergeCell ref="C47:D47"/>
    <mergeCell ref="E47:G47"/>
    <mergeCell ref="H47:L47"/>
    <mergeCell ref="C48:D48"/>
    <mergeCell ref="E48:G48"/>
    <mergeCell ref="H48:L48"/>
    <mergeCell ref="E49:G49"/>
    <mergeCell ref="H49:L49"/>
    <mergeCell ref="C50:D50"/>
    <mergeCell ref="E50:G50"/>
    <mergeCell ref="H50:L50"/>
    <mergeCell ref="C51:D51"/>
    <mergeCell ref="E51:G51"/>
    <mergeCell ref="H51:L51"/>
    <mergeCell ref="C49:D49"/>
    <mergeCell ref="H54:L54"/>
    <mergeCell ref="C55:D55"/>
    <mergeCell ref="E55:G55"/>
    <mergeCell ref="H55:L55"/>
    <mergeCell ref="E57:G57"/>
    <mergeCell ref="H57:L57"/>
    <mergeCell ref="C57:D57"/>
    <mergeCell ref="C54:D54"/>
    <mergeCell ref="C58:D58"/>
    <mergeCell ref="E58:G58"/>
    <mergeCell ref="H58:L58"/>
    <mergeCell ref="C59:D59"/>
    <mergeCell ref="E59:G59"/>
    <mergeCell ref="H59:L59"/>
    <mergeCell ref="H62:L62"/>
    <mergeCell ref="C63:D63"/>
    <mergeCell ref="E63:G63"/>
    <mergeCell ref="H63:L63"/>
    <mergeCell ref="E65:G65"/>
    <mergeCell ref="H65:L65"/>
    <mergeCell ref="C65:D65"/>
    <mergeCell ref="C62:D62"/>
    <mergeCell ref="C66:D66"/>
    <mergeCell ref="E66:G66"/>
    <mergeCell ref="H66:L66"/>
    <mergeCell ref="C67:D67"/>
    <mergeCell ref="E67:G67"/>
    <mergeCell ref="H67:L67"/>
    <mergeCell ref="C70:D70"/>
    <mergeCell ref="E70:G70"/>
    <mergeCell ref="H70:L70"/>
    <mergeCell ref="C71:D71"/>
    <mergeCell ref="E71:G71"/>
    <mergeCell ref="H71:L71"/>
    <mergeCell ref="E72:G72"/>
    <mergeCell ref="H72:L72"/>
    <mergeCell ref="C73:D73"/>
    <mergeCell ref="E73:G73"/>
    <mergeCell ref="H73:L73"/>
    <mergeCell ref="C74:D74"/>
    <mergeCell ref="E74:G74"/>
    <mergeCell ref="H74:L74"/>
    <mergeCell ref="E76:G76"/>
    <mergeCell ref="H76:L76"/>
    <mergeCell ref="C77:D77"/>
    <mergeCell ref="E77:G77"/>
    <mergeCell ref="H77:L77"/>
    <mergeCell ref="C78:D78"/>
    <mergeCell ref="E78:G78"/>
    <mergeCell ref="H78:L78"/>
    <mergeCell ref="C76:D76"/>
    <mergeCell ref="H81:L81"/>
    <mergeCell ref="C82:D82"/>
    <mergeCell ref="E82:G82"/>
    <mergeCell ref="H82:L82"/>
    <mergeCell ref="E84:G84"/>
    <mergeCell ref="H84:L84"/>
    <mergeCell ref="C84:D84"/>
    <mergeCell ref="C81:D81"/>
    <mergeCell ref="C85:D85"/>
    <mergeCell ref="E85:G85"/>
    <mergeCell ref="H85:L85"/>
    <mergeCell ref="C86:D86"/>
    <mergeCell ref="E86:G86"/>
    <mergeCell ref="H86:L86"/>
    <mergeCell ref="H89:L89"/>
    <mergeCell ref="C90:D90"/>
    <mergeCell ref="E90:G90"/>
    <mergeCell ref="H90:L90"/>
    <mergeCell ref="E92:G92"/>
    <mergeCell ref="H92:L92"/>
    <mergeCell ref="C92:D92"/>
    <mergeCell ref="C89:D89"/>
    <mergeCell ref="C93:D93"/>
    <mergeCell ref="E93:G93"/>
    <mergeCell ref="H93:L93"/>
    <mergeCell ref="C94:D94"/>
    <mergeCell ref="E94:G94"/>
    <mergeCell ref="H94:L94"/>
    <mergeCell ref="C97:D97"/>
    <mergeCell ref="E97:G97"/>
    <mergeCell ref="H97:L97"/>
    <mergeCell ref="C98:D98"/>
    <mergeCell ref="E98:G98"/>
    <mergeCell ref="H98:L98"/>
    <mergeCell ref="E99:G99"/>
    <mergeCell ref="H99:L99"/>
    <mergeCell ref="C100:D100"/>
    <mergeCell ref="E100:G100"/>
    <mergeCell ref="H100:L100"/>
    <mergeCell ref="C101:D101"/>
    <mergeCell ref="E101:G101"/>
    <mergeCell ref="H101:L101"/>
    <mergeCell ref="E103:G103"/>
    <mergeCell ref="H103:L103"/>
    <mergeCell ref="C104:D104"/>
    <mergeCell ref="E104:G104"/>
    <mergeCell ref="H104:L104"/>
    <mergeCell ref="C105:D105"/>
    <mergeCell ref="E105:G105"/>
    <mergeCell ref="H105:L105"/>
    <mergeCell ref="C103:D103"/>
    <mergeCell ref="H108:L108"/>
    <mergeCell ref="C109:D109"/>
    <mergeCell ref="E109:G109"/>
    <mergeCell ref="H109:L109"/>
    <mergeCell ref="E111:G111"/>
    <mergeCell ref="H111:L111"/>
    <mergeCell ref="C111:D111"/>
    <mergeCell ref="C108:D108"/>
    <mergeCell ref="C112:D112"/>
    <mergeCell ref="E112:G112"/>
    <mergeCell ref="H112:L112"/>
    <mergeCell ref="C113:D113"/>
    <mergeCell ref="E113:G113"/>
    <mergeCell ref="H113:L113"/>
    <mergeCell ref="H116:L116"/>
    <mergeCell ref="C117:D117"/>
    <mergeCell ref="E117:G117"/>
    <mergeCell ref="H117:L117"/>
    <mergeCell ref="E119:G119"/>
    <mergeCell ref="H119:L119"/>
    <mergeCell ref="C119:D119"/>
    <mergeCell ref="C116:D116"/>
    <mergeCell ref="C120:D120"/>
    <mergeCell ref="E120:G120"/>
    <mergeCell ref="H120:L120"/>
    <mergeCell ref="C121:D121"/>
    <mergeCell ref="E121:G121"/>
    <mergeCell ref="H121:L121"/>
    <mergeCell ref="E122:G122"/>
    <mergeCell ref="H122:L122"/>
    <mergeCell ref="C123:D123"/>
    <mergeCell ref="E123:G123"/>
    <mergeCell ref="H123:L123"/>
    <mergeCell ref="C124:D124"/>
    <mergeCell ref="E124:G124"/>
    <mergeCell ref="H124:L124"/>
    <mergeCell ref="C122:D122"/>
    <mergeCell ref="H127:L127"/>
    <mergeCell ref="C128:D128"/>
    <mergeCell ref="E128:G128"/>
    <mergeCell ref="H128:L128"/>
    <mergeCell ref="E130:G130"/>
    <mergeCell ref="H130:L130"/>
    <mergeCell ref="C130:D130"/>
    <mergeCell ref="C127:D127"/>
    <mergeCell ref="C131:D131"/>
    <mergeCell ref="E131:G131"/>
    <mergeCell ref="H131:L131"/>
    <mergeCell ref="C132:D132"/>
    <mergeCell ref="E132:G132"/>
    <mergeCell ref="H132:L132"/>
    <mergeCell ref="E135:G135"/>
    <mergeCell ref="H135:L135"/>
    <mergeCell ref="C136:D136"/>
    <mergeCell ref="E136:G136"/>
    <mergeCell ref="H136:L136"/>
    <mergeCell ref="E138:G138"/>
    <mergeCell ref="H138:L138"/>
    <mergeCell ref="C138:D138"/>
    <mergeCell ref="C151:D151"/>
    <mergeCell ref="E151:G151"/>
    <mergeCell ref="H151:L151"/>
    <mergeCell ref="H141:L141"/>
    <mergeCell ref="C145:D145"/>
    <mergeCell ref="E145:G145"/>
    <mergeCell ref="H142:L142"/>
    <mergeCell ref="E142:G142"/>
    <mergeCell ref="H143:L143"/>
    <mergeCell ref="C144:D144"/>
    <mergeCell ref="E144:G144"/>
    <mergeCell ref="H144:L144"/>
    <mergeCell ref="F1:L1"/>
    <mergeCell ref="A3:L3"/>
    <mergeCell ref="C139:D139"/>
    <mergeCell ref="E139:G139"/>
    <mergeCell ref="H139:L139"/>
    <mergeCell ref="C140:D140"/>
    <mergeCell ref="E140:G140"/>
    <mergeCell ref="H140:L140"/>
    <mergeCell ref="H145:L145"/>
    <mergeCell ref="C147:D147"/>
    <mergeCell ref="E147:G147"/>
    <mergeCell ref="H147:L147"/>
    <mergeCell ref="C141:D141"/>
    <mergeCell ref="C146:D146"/>
    <mergeCell ref="E141:G141"/>
    <mergeCell ref="C142:D142"/>
    <mergeCell ref="C143:D143"/>
    <mergeCell ref="E143:G143"/>
    <mergeCell ref="C148:D148"/>
    <mergeCell ref="E148:G148"/>
    <mergeCell ref="C149:D149"/>
    <mergeCell ref="C150:D150"/>
    <mergeCell ref="E150:G150"/>
    <mergeCell ref="H150:L150"/>
    <mergeCell ref="H148:L148"/>
    <mergeCell ref="H156:L156"/>
    <mergeCell ref="E149:G149"/>
    <mergeCell ref="C152:D152"/>
    <mergeCell ref="E152:G152"/>
    <mergeCell ref="C153:D153"/>
    <mergeCell ref="H157:L157"/>
    <mergeCell ref="C156:D156"/>
    <mergeCell ref="E156:G156"/>
    <mergeCell ref="E154:G154"/>
    <mergeCell ref="C155:D155"/>
    <mergeCell ref="C154:D154"/>
    <mergeCell ref="C157:D157"/>
    <mergeCell ref="E157:G157"/>
    <mergeCell ref="C163:D163"/>
    <mergeCell ref="E163:G163"/>
    <mergeCell ref="E162:G162"/>
    <mergeCell ref="E155:G155"/>
    <mergeCell ref="C158:D158"/>
    <mergeCell ref="C159:D159"/>
    <mergeCell ref="C161:D161"/>
    <mergeCell ref="H161:L161"/>
    <mergeCell ref="C173:D173"/>
    <mergeCell ref="E167:G167"/>
    <mergeCell ref="H167:L167"/>
    <mergeCell ref="C162:D162"/>
    <mergeCell ref="H162:L162"/>
    <mergeCell ref="C164:D164"/>
    <mergeCell ref="E164:G164"/>
    <mergeCell ref="C165:D165"/>
    <mergeCell ref="H170:L170"/>
    <mergeCell ref="H164:L164"/>
    <mergeCell ref="E165:G165"/>
    <mergeCell ref="H165:L165"/>
    <mergeCell ref="C172:D172"/>
    <mergeCell ref="H166:L166"/>
    <mergeCell ref="E172:G172"/>
    <mergeCell ref="C169:D169"/>
    <mergeCell ref="E169:G169"/>
    <mergeCell ref="H169:L169"/>
    <mergeCell ref="C170:D170"/>
    <mergeCell ref="E171:G171"/>
    <mergeCell ref="C177:D177"/>
    <mergeCell ref="E177:G177"/>
    <mergeCell ref="H177:L177"/>
    <mergeCell ref="E173:G173"/>
    <mergeCell ref="E175:G175"/>
    <mergeCell ref="H175:L175"/>
    <mergeCell ref="H173:L173"/>
    <mergeCell ref="C178:D178"/>
    <mergeCell ref="E178:G178"/>
    <mergeCell ref="H178:L178"/>
    <mergeCell ref="C179:D179"/>
    <mergeCell ref="E179:G179"/>
    <mergeCell ref="H179:L179"/>
    <mergeCell ref="C180:D180"/>
    <mergeCell ref="E180:G180"/>
    <mergeCell ref="H180:L180"/>
    <mergeCell ref="C181:D181"/>
    <mergeCell ref="E181:G181"/>
    <mergeCell ref="H181:L181"/>
    <mergeCell ref="C182:D182"/>
    <mergeCell ref="E182:G182"/>
    <mergeCell ref="H182:L182"/>
    <mergeCell ref="C183:D183"/>
    <mergeCell ref="E183:G183"/>
    <mergeCell ref="H183:L183"/>
    <mergeCell ref="C184:D184"/>
    <mergeCell ref="E184:G184"/>
    <mergeCell ref="H184:L184"/>
    <mergeCell ref="C185:D185"/>
    <mergeCell ref="E185:G185"/>
    <mergeCell ref="H185:L185"/>
    <mergeCell ref="A190:E190"/>
    <mergeCell ref="F190:G190"/>
    <mergeCell ref="C186:D186"/>
    <mergeCell ref="E186:G186"/>
    <mergeCell ref="H186:L186"/>
    <mergeCell ref="C187:D187"/>
    <mergeCell ref="E187:G187"/>
    <mergeCell ref="H187:L187"/>
    <mergeCell ref="A192:G192"/>
    <mergeCell ref="H192:L192"/>
    <mergeCell ref="H188:L188"/>
    <mergeCell ref="E189:G189"/>
    <mergeCell ref="H189:L189"/>
    <mergeCell ref="C189:D189"/>
    <mergeCell ref="H190:L190"/>
    <mergeCell ref="A191:D191"/>
    <mergeCell ref="E191:G191"/>
    <mergeCell ref="H191:L191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18"/>
  <sheetViews>
    <sheetView zoomScalePageLayoutView="0" workbookViewId="0" topLeftCell="A1">
      <selection activeCell="M8" sqref="M8"/>
    </sheetView>
  </sheetViews>
  <sheetFormatPr defaultColWidth="9.33203125" defaultRowHeight="12.75"/>
  <cols>
    <col min="1" max="1" width="5.83203125" style="36" customWidth="1"/>
    <col min="2" max="2" width="5" style="2" customWidth="1"/>
    <col min="3" max="3" width="6.66015625" style="2" customWidth="1"/>
    <col min="4" max="4" width="13.16015625" style="2" customWidth="1"/>
    <col min="5" max="5" width="7.83203125" style="2" customWidth="1"/>
    <col min="6" max="6" width="22.16015625" style="2" customWidth="1"/>
    <col min="7" max="7" width="29.83203125" style="2" customWidth="1"/>
    <col min="8" max="8" width="15.66015625" style="2" customWidth="1"/>
    <col min="9" max="9" width="9.33203125" style="36" customWidth="1"/>
    <col min="10" max="16384" width="9.33203125" style="2" customWidth="1"/>
  </cols>
  <sheetData>
    <row r="1" spans="2:8" ht="12.75">
      <c r="B1" s="27"/>
      <c r="C1" s="27"/>
      <c r="D1" s="27"/>
      <c r="E1" s="27"/>
      <c r="F1" s="27"/>
      <c r="G1" s="43"/>
      <c r="H1" s="44" t="s">
        <v>401</v>
      </c>
    </row>
    <row r="2" spans="2:8" ht="12.75">
      <c r="B2" s="27"/>
      <c r="C2" s="27"/>
      <c r="D2" s="27"/>
      <c r="E2" s="27"/>
      <c r="F2" s="27"/>
      <c r="G2" s="45"/>
      <c r="H2" s="46" t="s">
        <v>659</v>
      </c>
    </row>
    <row r="3" spans="2:8" ht="12.75">
      <c r="B3" s="27"/>
      <c r="C3" s="27"/>
      <c r="D3" s="27"/>
      <c r="E3" s="27"/>
      <c r="F3" s="27"/>
      <c r="G3" s="27"/>
      <c r="H3" s="46" t="s">
        <v>660</v>
      </c>
    </row>
    <row r="4" spans="2:8" ht="16.5">
      <c r="B4" s="420" t="s">
        <v>502</v>
      </c>
      <c r="C4" s="420"/>
      <c r="D4" s="420"/>
      <c r="E4" s="420"/>
      <c r="F4" s="420"/>
      <c r="G4" s="420"/>
      <c r="H4" s="420"/>
    </row>
    <row r="5" spans="2:8" ht="12.75">
      <c r="B5" s="27"/>
      <c r="C5" s="27"/>
      <c r="D5" s="27"/>
      <c r="E5" s="27"/>
      <c r="F5" s="112"/>
      <c r="G5" s="112"/>
      <c r="H5" s="178" t="s">
        <v>0</v>
      </c>
    </row>
    <row r="6" spans="2:8" ht="92.25" customHeight="1">
      <c r="B6" s="179" t="s">
        <v>189</v>
      </c>
      <c r="C6" s="179" t="s">
        <v>1</v>
      </c>
      <c r="D6" s="179" t="s">
        <v>2</v>
      </c>
      <c r="E6" s="179" t="s">
        <v>3</v>
      </c>
      <c r="F6" s="180" t="s">
        <v>195</v>
      </c>
      <c r="G6" s="179" t="s">
        <v>194</v>
      </c>
      <c r="H6" s="180" t="s">
        <v>389</v>
      </c>
    </row>
    <row r="7" spans="2:8" ht="12.75">
      <c r="B7" s="181">
        <v>1</v>
      </c>
      <c r="C7" s="181">
        <v>2</v>
      </c>
      <c r="D7" s="181">
        <v>3</v>
      </c>
      <c r="E7" s="181">
        <v>4</v>
      </c>
      <c r="F7" s="181">
        <v>5</v>
      </c>
      <c r="G7" s="181">
        <v>6</v>
      </c>
      <c r="H7" s="181">
        <v>7</v>
      </c>
    </row>
    <row r="8" spans="2:8" ht="12.75">
      <c r="B8" s="424" t="s">
        <v>388</v>
      </c>
      <c r="C8" s="425"/>
      <c r="D8" s="425"/>
      <c r="E8" s="425"/>
      <c r="F8" s="426"/>
      <c r="G8" s="182"/>
      <c r="H8" s="183"/>
    </row>
    <row r="9" spans="2:8" ht="36" customHeight="1">
      <c r="B9" s="181" t="s">
        <v>176</v>
      </c>
      <c r="C9" s="181">
        <v>600</v>
      </c>
      <c r="D9" s="181">
        <v>60004</v>
      </c>
      <c r="E9" s="181">
        <v>2650</v>
      </c>
      <c r="F9" s="184" t="s">
        <v>387</v>
      </c>
      <c r="G9" s="185" t="s">
        <v>386</v>
      </c>
      <c r="H9" s="186">
        <v>400000</v>
      </c>
    </row>
    <row r="10" spans="2:8" ht="12.75">
      <c r="B10" s="421" t="s">
        <v>151</v>
      </c>
      <c r="C10" s="422"/>
      <c r="D10" s="422"/>
      <c r="E10" s="422"/>
      <c r="F10" s="423"/>
      <c r="G10" s="187"/>
      <c r="H10" s="188">
        <f>SUM(H9:H9)</f>
        <v>400000</v>
      </c>
    </row>
    <row r="11" spans="2:8" ht="12.75">
      <c r="B11" s="27"/>
      <c r="C11" s="27"/>
      <c r="D11" s="27"/>
      <c r="E11" s="27"/>
      <c r="F11" s="27"/>
      <c r="G11" s="27"/>
      <c r="H11" s="27"/>
    </row>
    <row r="12" spans="2:8" ht="12.75">
      <c r="B12" s="36"/>
      <c r="C12" s="36"/>
      <c r="D12" s="36"/>
      <c r="E12" s="36"/>
      <c r="F12" s="36"/>
      <c r="G12" s="36"/>
      <c r="H12" s="36"/>
    </row>
    <row r="13" spans="2:8" ht="12.75">
      <c r="B13" s="36"/>
      <c r="C13" s="36"/>
      <c r="D13" s="36"/>
      <c r="E13" s="36"/>
      <c r="F13" s="36"/>
      <c r="G13" s="36"/>
      <c r="H13" s="36"/>
    </row>
    <row r="14" spans="2:8" ht="12.75">
      <c r="B14" s="36"/>
      <c r="C14" s="36"/>
      <c r="D14" s="36"/>
      <c r="E14" s="36"/>
      <c r="F14" s="36"/>
      <c r="G14" s="36"/>
      <c r="H14" s="36"/>
    </row>
    <row r="15" spans="2:8" ht="12.75">
      <c r="B15" s="36"/>
      <c r="C15" s="36"/>
      <c r="D15" s="36"/>
      <c r="E15" s="36"/>
      <c r="F15" s="36"/>
      <c r="G15" s="36"/>
      <c r="H15" s="36"/>
    </row>
    <row r="16" spans="2:8" ht="12.75">
      <c r="B16" s="36"/>
      <c r="C16" s="36"/>
      <c r="D16" s="36"/>
      <c r="E16" s="36"/>
      <c r="F16" s="36"/>
      <c r="G16" s="36"/>
      <c r="H16" s="36"/>
    </row>
    <row r="17" spans="2:8" ht="12.75">
      <c r="B17" s="36"/>
      <c r="C17" s="36"/>
      <c r="D17" s="36"/>
      <c r="E17" s="36"/>
      <c r="F17" s="36"/>
      <c r="G17" s="36"/>
      <c r="H17" s="36"/>
    </row>
    <row r="18" spans="2:8" ht="12.75">
      <c r="B18" s="36"/>
      <c r="C18" s="36"/>
      <c r="D18" s="36"/>
      <c r="E18" s="36"/>
      <c r="F18" s="36"/>
      <c r="G18" s="36"/>
      <c r="H18" s="36"/>
    </row>
  </sheetData>
  <sheetProtection/>
  <mergeCells count="3">
    <mergeCell ref="B4:H4"/>
    <mergeCell ref="B10:F10"/>
    <mergeCell ref="B8:F8"/>
  </mergeCells>
  <printOptions/>
  <pageMargins left="0.7" right="0.7" top="0.75" bottom="0.75" header="0.3" footer="0.3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view="pageLayout" workbookViewId="0" topLeftCell="A1">
      <selection activeCell="H5" sqref="H5"/>
    </sheetView>
  </sheetViews>
  <sheetFormatPr defaultColWidth="9.33203125" defaultRowHeight="12.75"/>
  <cols>
    <col min="1" max="2" width="9.33203125" style="2" customWidth="1"/>
    <col min="3" max="3" width="13.16015625" style="2" customWidth="1"/>
    <col min="4" max="4" width="23.16015625" style="2" customWidth="1"/>
    <col min="5" max="5" width="22.16015625" style="2" customWidth="1"/>
    <col min="6" max="6" width="18.5" style="2" customWidth="1"/>
    <col min="7" max="16384" width="9.33203125" style="2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427" t="s">
        <v>503</v>
      </c>
      <c r="B2" s="427"/>
      <c r="C2" s="427"/>
      <c r="D2" s="427"/>
      <c r="E2" s="427"/>
      <c r="F2" s="427"/>
    </row>
    <row r="3" spans="1:6" ht="12.75">
      <c r="A3" s="27"/>
      <c r="B3" s="27"/>
      <c r="C3" s="27"/>
      <c r="D3" s="112"/>
      <c r="E3" s="112"/>
      <c r="F3" s="189" t="s">
        <v>0</v>
      </c>
    </row>
    <row r="4" spans="1:6" ht="51" customHeight="1">
      <c r="A4" s="190" t="s">
        <v>189</v>
      </c>
      <c r="B4" s="190" t="s">
        <v>1</v>
      </c>
      <c r="C4" s="190" t="s">
        <v>2</v>
      </c>
      <c r="D4" s="191" t="s">
        <v>195</v>
      </c>
      <c r="E4" s="190" t="s">
        <v>194</v>
      </c>
      <c r="F4" s="191" t="s">
        <v>193</v>
      </c>
    </row>
    <row r="5" spans="1:6" ht="12.75">
      <c r="A5" s="192">
        <v>1</v>
      </c>
      <c r="B5" s="192">
        <v>2</v>
      </c>
      <c r="C5" s="192">
        <v>3</v>
      </c>
      <c r="D5" s="192">
        <v>4</v>
      </c>
      <c r="E5" s="192">
        <v>5</v>
      </c>
      <c r="F5" s="192">
        <v>6</v>
      </c>
    </row>
    <row r="6" spans="1:6" ht="21" customHeight="1">
      <c r="A6" s="431" t="s">
        <v>192</v>
      </c>
      <c r="B6" s="432"/>
      <c r="C6" s="432"/>
      <c r="D6" s="432"/>
      <c r="E6" s="433"/>
      <c r="F6" s="193">
        <f>SUM(F7)</f>
        <v>350000</v>
      </c>
    </row>
    <row r="7" spans="1:6" ht="72">
      <c r="A7" s="194" t="s">
        <v>176</v>
      </c>
      <c r="B7" s="194">
        <v>921</v>
      </c>
      <c r="C7" s="194">
        <v>92113</v>
      </c>
      <c r="D7" s="195" t="s">
        <v>511</v>
      </c>
      <c r="E7" s="196" t="s">
        <v>327</v>
      </c>
      <c r="F7" s="197">
        <v>350000</v>
      </c>
    </row>
    <row r="8" spans="1:6" ht="27.75" customHeight="1">
      <c r="A8" s="431" t="s">
        <v>259</v>
      </c>
      <c r="B8" s="432"/>
      <c r="C8" s="432"/>
      <c r="D8" s="432"/>
      <c r="E8" s="433"/>
      <c r="F8" s="193">
        <f>SUM(F9:F13)</f>
        <v>2444496</v>
      </c>
    </row>
    <row r="9" spans="1:6" ht="30.75" customHeight="1">
      <c r="A9" s="194" t="s">
        <v>176</v>
      </c>
      <c r="B9" s="194">
        <v>801</v>
      </c>
      <c r="C9" s="194">
        <v>80115</v>
      </c>
      <c r="D9" s="195" t="s">
        <v>191</v>
      </c>
      <c r="E9" s="195" t="s">
        <v>190</v>
      </c>
      <c r="F9" s="197">
        <v>1060000</v>
      </c>
    </row>
    <row r="10" spans="1:6" ht="31.5" customHeight="1">
      <c r="A10" s="194" t="s">
        <v>174</v>
      </c>
      <c r="B10" s="194">
        <v>801</v>
      </c>
      <c r="C10" s="194">
        <v>80116</v>
      </c>
      <c r="D10" s="195" t="s">
        <v>191</v>
      </c>
      <c r="E10" s="195" t="s">
        <v>190</v>
      </c>
      <c r="F10" s="197">
        <v>900000</v>
      </c>
    </row>
    <row r="11" spans="1:6" ht="31.5" customHeight="1">
      <c r="A11" s="194" t="s">
        <v>172</v>
      </c>
      <c r="B11" s="194">
        <v>801</v>
      </c>
      <c r="C11" s="194">
        <v>80120</v>
      </c>
      <c r="D11" s="195" t="s">
        <v>191</v>
      </c>
      <c r="E11" s="195" t="s">
        <v>190</v>
      </c>
      <c r="F11" s="197">
        <v>80000</v>
      </c>
    </row>
    <row r="12" spans="1:6" ht="57.75" customHeight="1">
      <c r="A12" s="194" t="s">
        <v>170</v>
      </c>
      <c r="B12" s="194">
        <v>853</v>
      </c>
      <c r="C12" s="194">
        <v>85311</v>
      </c>
      <c r="D12" s="195" t="s">
        <v>281</v>
      </c>
      <c r="E12" s="195" t="s">
        <v>98</v>
      </c>
      <c r="F12" s="197">
        <v>251856</v>
      </c>
    </row>
    <row r="13" spans="1:6" ht="67.5" customHeight="1">
      <c r="A13" s="194" t="s">
        <v>167</v>
      </c>
      <c r="B13" s="194">
        <v>853</v>
      </c>
      <c r="C13" s="194">
        <v>85311</v>
      </c>
      <c r="D13" s="195" t="s">
        <v>302</v>
      </c>
      <c r="E13" s="195" t="s">
        <v>98</v>
      </c>
      <c r="F13" s="197">
        <v>152640</v>
      </c>
    </row>
    <row r="14" spans="1:6" ht="28.5" customHeight="1">
      <c r="A14" s="428" t="s">
        <v>151</v>
      </c>
      <c r="B14" s="429"/>
      <c r="C14" s="429"/>
      <c r="D14" s="430"/>
      <c r="E14" s="198"/>
      <c r="F14" s="199">
        <f>(F6+F8)</f>
        <v>2794496</v>
      </c>
    </row>
    <row r="15" spans="1:6" ht="12.75">
      <c r="A15" s="26"/>
      <c r="B15" s="26"/>
      <c r="C15" s="26"/>
      <c r="D15" s="26"/>
      <c r="E15" s="26"/>
      <c r="F15" s="26"/>
    </row>
    <row r="16" spans="1:6" ht="12.75">
      <c r="A16" s="26"/>
      <c r="B16" s="26"/>
      <c r="C16" s="26"/>
      <c r="D16" s="26"/>
      <c r="E16" s="26"/>
      <c r="F16" s="26"/>
    </row>
    <row r="17" spans="1:6" ht="12.75">
      <c r="A17" s="26"/>
      <c r="B17" s="26"/>
      <c r="C17" s="26"/>
      <c r="D17" s="26"/>
      <c r="E17" s="26"/>
      <c r="F17" s="26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26"/>
      <c r="B19" s="26"/>
      <c r="C19" s="26"/>
      <c r="D19" s="26"/>
      <c r="E19" s="26"/>
      <c r="F19" s="26"/>
    </row>
    <row r="20" spans="1:6" ht="12.75">
      <c r="A20" s="26"/>
      <c r="B20" s="26"/>
      <c r="C20" s="26"/>
      <c r="D20" s="26"/>
      <c r="E20" s="26"/>
      <c r="F20" s="26"/>
    </row>
  </sheetData>
  <sheetProtection/>
  <mergeCells count="4">
    <mergeCell ref="A2:F2"/>
    <mergeCell ref="A14:D14"/>
    <mergeCell ref="A8:E8"/>
    <mergeCell ref="A6:E6"/>
  </mergeCells>
  <printOptions/>
  <pageMargins left="0.75" right="0.75" top="1.0729166666666667" bottom="1" header="0.5" footer="0.5"/>
  <pageSetup orientation="portrait" paperSize="9" r:id="rId1"/>
  <headerFooter alignWithMargins="0">
    <oddHeader xml:space="preserve">&amp;RZałącznik nr &amp;A
do uchwały Rady Powiatu w Opatowie nr LII.88.2021
z dnia 29 grudnia 2021 r.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6"/>
  <sheetViews>
    <sheetView view="pageLayout" workbookViewId="0" topLeftCell="A1">
      <selection activeCell="J7" sqref="J7"/>
    </sheetView>
  </sheetViews>
  <sheetFormatPr defaultColWidth="9.33203125" defaultRowHeight="12.75"/>
  <cols>
    <col min="1" max="1" width="5.5" style="2" customWidth="1"/>
    <col min="2" max="2" width="9.33203125" style="2" customWidth="1"/>
    <col min="3" max="3" width="12.33203125" style="2" customWidth="1"/>
    <col min="4" max="4" width="27" style="2" customWidth="1"/>
    <col min="5" max="5" width="28.33203125" style="2" customWidth="1"/>
    <col min="6" max="6" width="17.16015625" style="2" customWidth="1"/>
    <col min="7" max="16384" width="9.33203125" style="2" customWidth="1"/>
  </cols>
  <sheetData>
    <row r="1" spans="1:6" ht="12.75">
      <c r="A1" s="9"/>
      <c r="B1" s="9"/>
      <c r="C1" s="9"/>
      <c r="D1" s="9"/>
      <c r="E1" s="9"/>
      <c r="F1" s="9"/>
    </row>
    <row r="2" spans="1:6" ht="18">
      <c r="A2" s="427" t="s">
        <v>473</v>
      </c>
      <c r="B2" s="427"/>
      <c r="C2" s="427"/>
      <c r="D2" s="427"/>
      <c r="E2" s="427"/>
      <c r="F2" s="427"/>
    </row>
    <row r="3" spans="1:6" ht="12.75">
      <c r="A3" s="27"/>
      <c r="B3" s="27"/>
      <c r="C3" s="27"/>
      <c r="D3" s="112"/>
      <c r="E3" s="112"/>
      <c r="F3" s="189" t="s">
        <v>0</v>
      </c>
    </row>
    <row r="4" spans="1:6" ht="43.5" customHeight="1">
      <c r="A4" s="190" t="s">
        <v>189</v>
      </c>
      <c r="B4" s="190" t="s">
        <v>1</v>
      </c>
      <c r="C4" s="190" t="s">
        <v>2</v>
      </c>
      <c r="D4" s="191" t="s">
        <v>195</v>
      </c>
      <c r="E4" s="190" t="s">
        <v>194</v>
      </c>
      <c r="F4" s="191" t="s">
        <v>193</v>
      </c>
    </row>
    <row r="5" spans="1:6" ht="12.75">
      <c r="A5" s="192">
        <v>1</v>
      </c>
      <c r="B5" s="192">
        <v>2</v>
      </c>
      <c r="C5" s="192">
        <v>3</v>
      </c>
      <c r="D5" s="192">
        <v>4</v>
      </c>
      <c r="E5" s="192">
        <v>5</v>
      </c>
      <c r="F5" s="192">
        <v>6</v>
      </c>
    </row>
    <row r="6" spans="1:6" ht="26.25" customHeight="1">
      <c r="A6" s="437" t="s">
        <v>192</v>
      </c>
      <c r="B6" s="438"/>
      <c r="C6" s="438"/>
      <c r="D6" s="438"/>
      <c r="E6" s="439"/>
      <c r="F6" s="200">
        <f>SUM(F7:F10)</f>
        <v>106984</v>
      </c>
    </row>
    <row r="7" spans="1:6" ht="55.5" customHeight="1">
      <c r="A7" s="201" t="s">
        <v>176</v>
      </c>
      <c r="B7" s="194">
        <v>853</v>
      </c>
      <c r="C7" s="194">
        <v>85311</v>
      </c>
      <c r="D7" s="195" t="s">
        <v>326</v>
      </c>
      <c r="E7" s="195" t="s">
        <v>98</v>
      </c>
      <c r="F7" s="197">
        <v>17808</v>
      </c>
    </row>
    <row r="8" spans="1:6" ht="55.5" customHeight="1">
      <c r="A8" s="201" t="s">
        <v>174</v>
      </c>
      <c r="B8" s="194">
        <v>853</v>
      </c>
      <c r="C8" s="194">
        <v>85311</v>
      </c>
      <c r="D8" s="195" t="s">
        <v>508</v>
      </c>
      <c r="E8" s="195" t="s">
        <v>98</v>
      </c>
      <c r="F8" s="197">
        <v>10176</v>
      </c>
    </row>
    <row r="9" spans="1:6" ht="43.5" customHeight="1">
      <c r="A9" s="201" t="s">
        <v>172</v>
      </c>
      <c r="B9" s="201">
        <v>855</v>
      </c>
      <c r="C9" s="201">
        <v>85508</v>
      </c>
      <c r="D9" s="202" t="s">
        <v>216</v>
      </c>
      <c r="E9" s="202" t="s">
        <v>215</v>
      </c>
      <c r="F9" s="203">
        <v>54000</v>
      </c>
    </row>
    <row r="10" spans="1:6" ht="33.75" customHeight="1">
      <c r="A10" s="201" t="s">
        <v>170</v>
      </c>
      <c r="B10" s="201">
        <v>921</v>
      </c>
      <c r="C10" s="201">
        <v>92116</v>
      </c>
      <c r="D10" s="202" t="s">
        <v>214</v>
      </c>
      <c r="E10" s="202" t="s">
        <v>213</v>
      </c>
      <c r="F10" s="203">
        <v>25000</v>
      </c>
    </row>
    <row r="11" spans="1:6" ht="33.75" customHeight="1">
      <c r="A11" s="431" t="s">
        <v>259</v>
      </c>
      <c r="B11" s="432"/>
      <c r="C11" s="432"/>
      <c r="D11" s="432"/>
      <c r="E11" s="433"/>
      <c r="F11" s="204">
        <f>SUM(F12:F12)</f>
        <v>64020</v>
      </c>
    </row>
    <row r="12" spans="1:6" ht="47.25" customHeight="1">
      <c r="A12" s="205" t="s">
        <v>176</v>
      </c>
      <c r="B12" s="205">
        <v>755</v>
      </c>
      <c r="C12" s="205">
        <v>75515</v>
      </c>
      <c r="D12" s="206" t="s">
        <v>303</v>
      </c>
      <c r="E12" s="206" t="s">
        <v>282</v>
      </c>
      <c r="F12" s="207">
        <v>64020</v>
      </c>
    </row>
    <row r="13" spans="1:6" ht="21" customHeight="1">
      <c r="A13" s="434" t="s">
        <v>151</v>
      </c>
      <c r="B13" s="435"/>
      <c r="C13" s="435"/>
      <c r="D13" s="436"/>
      <c r="E13" s="208"/>
      <c r="F13" s="209">
        <f>SUM(F6+F11)</f>
        <v>171004</v>
      </c>
    </row>
    <row r="14" spans="1:6" ht="12.75">
      <c r="A14" s="26"/>
      <c r="B14" s="26"/>
      <c r="C14" s="26"/>
      <c r="D14" s="26"/>
      <c r="E14" s="26"/>
      <c r="F14" s="26"/>
    </row>
    <row r="15" spans="1:6" ht="12.75">
      <c r="A15" s="26"/>
      <c r="B15" s="26"/>
      <c r="C15" s="26"/>
      <c r="D15" s="26"/>
      <c r="E15" s="26"/>
      <c r="F15" s="26"/>
    </row>
    <row r="16" spans="1:6" ht="12.75">
      <c r="A16" s="26"/>
      <c r="B16" s="26"/>
      <c r="C16" s="26"/>
      <c r="D16" s="26"/>
      <c r="E16" s="26"/>
      <c r="F16" s="26"/>
    </row>
  </sheetData>
  <sheetProtection/>
  <mergeCells count="4">
    <mergeCell ref="A2:F2"/>
    <mergeCell ref="A13:D13"/>
    <mergeCell ref="A6:E6"/>
    <mergeCell ref="A11:E11"/>
  </mergeCells>
  <printOptions/>
  <pageMargins left="0.75" right="0.75" top="1.09375" bottom="1" header="0.5" footer="0.5"/>
  <pageSetup orientation="portrait" paperSize="9" r:id="rId1"/>
  <headerFooter alignWithMargins="0">
    <oddHeader xml:space="preserve">&amp;RZałącznik nr &amp;A
do uchwały Rady Powiatu w Opatowie nr LII.88.2021 
z dnia 29 grudnia 2021 r.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3"/>
  <sheetViews>
    <sheetView workbookViewId="0" topLeftCell="B1">
      <selection activeCell="P28" sqref="P27:P28"/>
    </sheetView>
  </sheetViews>
  <sheetFormatPr defaultColWidth="9.33203125" defaultRowHeight="12.75"/>
  <cols>
    <col min="1" max="1" width="9.33203125" style="2" customWidth="1"/>
    <col min="2" max="2" width="5.5" style="2" customWidth="1"/>
    <col min="3" max="3" width="25.83203125" style="2" customWidth="1"/>
    <col min="4" max="4" width="8.83203125" style="2" customWidth="1"/>
    <col min="5" max="5" width="12" style="2" customWidth="1"/>
    <col min="6" max="6" width="13.33203125" style="2" customWidth="1"/>
    <col min="7" max="7" width="13.5" style="2" bestFit="1" customWidth="1"/>
    <col min="8" max="8" width="12.83203125" style="2" customWidth="1"/>
    <col min="9" max="9" width="12.16015625" style="2" customWidth="1"/>
    <col min="10" max="10" width="11.16015625" style="2" customWidth="1"/>
    <col min="11" max="11" width="13.5" style="2" customWidth="1"/>
    <col min="12" max="12" width="10" style="2" customWidth="1"/>
    <col min="13" max="13" width="11.83203125" style="2" customWidth="1"/>
    <col min="14" max="16384" width="9.33203125" style="2" customWidth="1"/>
  </cols>
  <sheetData>
    <row r="1" spans="1:14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8" t="s">
        <v>400</v>
      </c>
      <c r="N1" s="36"/>
    </row>
    <row r="2" spans="1:1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 t="s">
        <v>661</v>
      </c>
      <c r="N2" s="36"/>
    </row>
    <row r="3" spans="1:14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8" t="s">
        <v>660</v>
      </c>
      <c r="N3" s="36"/>
    </row>
    <row r="4" spans="1:14" ht="12.75">
      <c r="A4" s="36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  <c r="N4" s="36"/>
    </row>
    <row r="5" spans="1:14" ht="16.5">
      <c r="A5" s="36"/>
      <c r="B5" s="440" t="s">
        <v>504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36"/>
    </row>
    <row r="6" spans="1:14" ht="13.5" customHeight="1">
      <c r="A6" s="36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36"/>
    </row>
    <row r="7" spans="1:14" ht="12.75">
      <c r="A7" s="36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78" t="s">
        <v>0</v>
      </c>
      <c r="N7" s="36"/>
    </row>
    <row r="8" spans="1:15" s="12" customFormat="1" ht="15" customHeight="1">
      <c r="A8" s="34"/>
      <c r="B8" s="446" t="s">
        <v>189</v>
      </c>
      <c r="C8" s="446" t="s">
        <v>223</v>
      </c>
      <c r="D8" s="447" t="s">
        <v>1</v>
      </c>
      <c r="E8" s="448" t="s">
        <v>2</v>
      </c>
      <c r="F8" s="441" t="s">
        <v>399</v>
      </c>
      <c r="G8" s="442"/>
      <c r="H8" s="442"/>
      <c r="I8" s="442"/>
      <c r="J8" s="443"/>
      <c r="K8" s="441" t="s">
        <v>398</v>
      </c>
      <c r="L8" s="442"/>
      <c r="M8" s="443"/>
      <c r="N8" s="34"/>
      <c r="O8" s="34"/>
    </row>
    <row r="9" spans="1:15" s="12" customFormat="1" ht="25.5" customHeight="1">
      <c r="A9" s="34"/>
      <c r="B9" s="446"/>
      <c r="C9" s="446"/>
      <c r="D9" s="447"/>
      <c r="E9" s="452"/>
      <c r="F9" s="447" t="s">
        <v>396</v>
      </c>
      <c r="G9" s="444" t="s">
        <v>397</v>
      </c>
      <c r="H9" s="451"/>
      <c r="I9" s="451"/>
      <c r="J9" s="445"/>
      <c r="K9" s="447" t="s">
        <v>396</v>
      </c>
      <c r="L9" s="444" t="s">
        <v>395</v>
      </c>
      <c r="M9" s="445"/>
      <c r="N9" s="34"/>
      <c r="O9" s="34"/>
    </row>
    <row r="10" spans="1:15" s="12" customFormat="1" ht="23.25" customHeight="1">
      <c r="A10" s="34"/>
      <c r="B10" s="446"/>
      <c r="C10" s="446"/>
      <c r="D10" s="447"/>
      <c r="E10" s="452"/>
      <c r="F10" s="447"/>
      <c r="G10" s="448" t="s">
        <v>394</v>
      </c>
      <c r="H10" s="402" t="s">
        <v>393</v>
      </c>
      <c r="I10" s="402" t="s">
        <v>392</v>
      </c>
      <c r="J10" s="402" t="s">
        <v>391</v>
      </c>
      <c r="K10" s="447"/>
      <c r="L10" s="447" t="s">
        <v>390</v>
      </c>
      <c r="M10" s="450" t="s">
        <v>116</v>
      </c>
      <c r="N10" s="34"/>
      <c r="O10" s="34"/>
    </row>
    <row r="11" spans="1:15" s="12" customFormat="1" ht="35.25" customHeight="1">
      <c r="A11" s="34"/>
      <c r="B11" s="446"/>
      <c r="C11" s="446"/>
      <c r="D11" s="447"/>
      <c r="E11" s="449"/>
      <c r="F11" s="447"/>
      <c r="G11" s="449"/>
      <c r="H11" s="404"/>
      <c r="I11" s="404"/>
      <c r="J11" s="404"/>
      <c r="K11" s="447"/>
      <c r="L11" s="447"/>
      <c r="M11" s="450"/>
      <c r="N11" s="34"/>
      <c r="O11" s="34"/>
    </row>
    <row r="12" spans="1:15" ht="7.5" customHeight="1">
      <c r="A12" s="36"/>
      <c r="B12" s="211">
        <v>1</v>
      </c>
      <c r="C12" s="211">
        <v>2</v>
      </c>
      <c r="D12" s="211">
        <v>3</v>
      </c>
      <c r="E12" s="211">
        <v>4</v>
      </c>
      <c r="F12" s="211">
        <v>5</v>
      </c>
      <c r="G12" s="211">
        <v>7</v>
      </c>
      <c r="H12" s="211">
        <v>6</v>
      </c>
      <c r="I12" s="211">
        <v>7</v>
      </c>
      <c r="J12" s="211">
        <v>8</v>
      </c>
      <c r="K12" s="211">
        <v>9</v>
      </c>
      <c r="L12" s="211">
        <v>10</v>
      </c>
      <c r="M12" s="211">
        <v>11</v>
      </c>
      <c r="N12" s="36"/>
      <c r="O12" s="36"/>
    </row>
    <row r="13" spans="1:15" ht="36" customHeight="1">
      <c r="A13" s="36"/>
      <c r="B13" s="212" t="s">
        <v>176</v>
      </c>
      <c r="C13" s="213" t="s">
        <v>387</v>
      </c>
      <c r="D13" s="212">
        <v>600</v>
      </c>
      <c r="E13" s="214">
        <v>60004</v>
      </c>
      <c r="F13" s="215">
        <v>2580000</v>
      </c>
      <c r="G13" s="215">
        <v>400000</v>
      </c>
      <c r="H13" s="215">
        <v>0</v>
      </c>
      <c r="I13" s="215">
        <v>0</v>
      </c>
      <c r="J13" s="215">
        <v>0</v>
      </c>
      <c r="K13" s="215">
        <v>2580000</v>
      </c>
      <c r="L13" s="215">
        <v>0</v>
      </c>
      <c r="M13" s="215">
        <v>0</v>
      </c>
      <c r="N13" s="36"/>
      <c r="O13" s="36"/>
    </row>
    <row r="14" spans="1:15" s="15" customFormat="1" ht="21.75" customHeight="1">
      <c r="A14" s="39"/>
      <c r="B14" s="381" t="s">
        <v>151</v>
      </c>
      <c r="C14" s="381"/>
      <c r="D14" s="115"/>
      <c r="E14" s="115"/>
      <c r="F14" s="216">
        <f aca="true" t="shared" si="0" ref="F14:M14">SUM(F13:F13)</f>
        <v>2580000</v>
      </c>
      <c r="G14" s="216">
        <f t="shared" si="0"/>
        <v>400000</v>
      </c>
      <c r="H14" s="216">
        <f t="shared" si="0"/>
        <v>0</v>
      </c>
      <c r="I14" s="216">
        <f t="shared" si="0"/>
        <v>0</v>
      </c>
      <c r="J14" s="216">
        <f t="shared" si="0"/>
        <v>0</v>
      </c>
      <c r="K14" s="216">
        <f t="shared" si="0"/>
        <v>2580000</v>
      </c>
      <c r="L14" s="216">
        <f t="shared" si="0"/>
        <v>0</v>
      </c>
      <c r="M14" s="216">
        <f t="shared" si="0"/>
        <v>0</v>
      </c>
      <c r="N14" s="39"/>
      <c r="O14" s="39"/>
    </row>
    <row r="15" spans="1:15" ht="4.5" customHeight="1">
      <c r="A15" s="3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6"/>
      <c r="O15" s="36"/>
    </row>
    <row r="16" spans="1:15" ht="12.75">
      <c r="A16" s="3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36"/>
      <c r="O16" s="36"/>
    </row>
    <row r="17" spans="1:15" ht="12.7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2.7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3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</row>
  </sheetData>
  <sheetProtection/>
  <mergeCells count="18">
    <mergeCell ref="M10:M11"/>
    <mergeCell ref="I10:I11"/>
    <mergeCell ref="B14:C14"/>
    <mergeCell ref="F9:F11"/>
    <mergeCell ref="G9:J9"/>
    <mergeCell ref="E8:E11"/>
    <mergeCell ref="L10:L11"/>
    <mergeCell ref="K8:M8"/>
    <mergeCell ref="B5:M5"/>
    <mergeCell ref="J10:J11"/>
    <mergeCell ref="F8:J8"/>
    <mergeCell ref="L9:M9"/>
    <mergeCell ref="B8:B11"/>
    <mergeCell ref="C8:C11"/>
    <mergeCell ref="D8:D11"/>
    <mergeCell ref="K9:K11"/>
    <mergeCell ref="H10:H11"/>
    <mergeCell ref="G10:G11"/>
  </mergeCells>
  <printOptions horizontalCentered="1"/>
  <pageMargins left="0.31496062992125984" right="0.5118110236220472" top="0.5" bottom="0.7874015748031497" header="0.5118110236220472" footer="0.5118110236220472"/>
  <pageSetup fitToHeight="1" fitToWidth="1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Layout" workbookViewId="0" topLeftCell="A1">
      <selection activeCell="L7" sqref="L7"/>
    </sheetView>
  </sheetViews>
  <sheetFormatPr defaultColWidth="9.33203125" defaultRowHeight="12.75"/>
  <cols>
    <col min="1" max="1" width="5.5" style="2" customWidth="1"/>
    <col min="2" max="2" width="22" style="2" customWidth="1"/>
    <col min="3" max="3" width="8.66015625" style="2" customWidth="1"/>
    <col min="4" max="4" width="11" style="2" customWidth="1"/>
    <col min="5" max="5" width="16" style="2" customWidth="1"/>
    <col min="6" max="7" width="14.83203125" style="2" customWidth="1"/>
    <col min="8" max="8" width="15.33203125" style="2" customWidth="1"/>
    <col min="9" max="16384" width="9.33203125" style="2" customWidth="1"/>
  </cols>
  <sheetData>
    <row r="1" spans="1:8" ht="35.25" customHeight="1">
      <c r="A1" s="453" t="s">
        <v>467</v>
      </c>
      <c r="B1" s="453"/>
      <c r="C1" s="453"/>
      <c r="D1" s="453"/>
      <c r="E1" s="453"/>
      <c r="F1" s="453"/>
      <c r="G1" s="453"/>
      <c r="H1" s="453"/>
    </row>
    <row r="2" spans="1:8" ht="16.5">
      <c r="A2" s="454"/>
      <c r="B2" s="454"/>
      <c r="C2" s="454"/>
      <c r="D2" s="454"/>
      <c r="E2" s="454"/>
      <c r="F2" s="454"/>
      <c r="G2" s="454"/>
      <c r="H2" s="454"/>
    </row>
    <row r="3" spans="1:8" ht="12.75">
      <c r="A3" s="31"/>
      <c r="B3" s="31"/>
      <c r="C3" s="31"/>
      <c r="D3" s="31"/>
      <c r="E3" s="31"/>
      <c r="F3" s="31"/>
      <c r="G3" s="31"/>
      <c r="H3" s="217" t="s">
        <v>0</v>
      </c>
    </row>
    <row r="4" spans="1:8" s="12" customFormat="1" ht="55.5" customHeight="1">
      <c r="A4" s="179" t="s">
        <v>189</v>
      </c>
      <c r="B4" s="179" t="s">
        <v>223</v>
      </c>
      <c r="C4" s="180" t="s">
        <v>1</v>
      </c>
      <c r="D4" s="218" t="s">
        <v>2</v>
      </c>
      <c r="E4" s="180" t="s">
        <v>222</v>
      </c>
      <c r="F4" s="180" t="s">
        <v>221</v>
      </c>
      <c r="G4" s="180" t="s">
        <v>220</v>
      </c>
      <c r="H4" s="180" t="s">
        <v>219</v>
      </c>
    </row>
    <row r="5" spans="1:8" ht="7.5" customHeight="1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</row>
    <row r="6" spans="1:8" ht="33.75" customHeight="1">
      <c r="A6" s="219" t="s">
        <v>176</v>
      </c>
      <c r="B6" s="220" t="s">
        <v>218</v>
      </c>
      <c r="C6" s="219">
        <v>801</v>
      </c>
      <c r="D6" s="219">
        <v>80115</v>
      </c>
      <c r="E6" s="221">
        <v>0</v>
      </c>
      <c r="F6" s="222">
        <v>80000</v>
      </c>
      <c r="G6" s="222">
        <v>80000</v>
      </c>
      <c r="H6" s="221">
        <v>0</v>
      </c>
    </row>
    <row r="7" spans="1:8" ht="21.75" customHeight="1">
      <c r="A7" s="219"/>
      <c r="B7" s="220"/>
      <c r="C7" s="219">
        <v>854</v>
      </c>
      <c r="D7" s="219">
        <v>85410</v>
      </c>
      <c r="E7" s="221">
        <v>0</v>
      </c>
      <c r="F7" s="222">
        <v>600000</v>
      </c>
      <c r="G7" s="222">
        <v>600000</v>
      </c>
      <c r="H7" s="221">
        <v>0</v>
      </c>
    </row>
    <row r="8" spans="1:8" ht="21.75" customHeight="1">
      <c r="A8" s="219"/>
      <c r="B8" s="220"/>
      <c r="C8" s="219"/>
      <c r="D8" s="219">
        <v>85417</v>
      </c>
      <c r="E8" s="221">
        <v>0</v>
      </c>
      <c r="F8" s="222">
        <v>10000</v>
      </c>
      <c r="G8" s="222">
        <v>10000</v>
      </c>
      <c r="H8" s="221">
        <v>0</v>
      </c>
    </row>
    <row r="9" spans="1:8" ht="30" customHeight="1">
      <c r="A9" s="219" t="s">
        <v>174</v>
      </c>
      <c r="B9" s="220" t="s">
        <v>217</v>
      </c>
      <c r="C9" s="219">
        <v>801</v>
      </c>
      <c r="D9" s="219">
        <v>80120</v>
      </c>
      <c r="E9" s="221">
        <v>0</v>
      </c>
      <c r="F9" s="222">
        <v>160700</v>
      </c>
      <c r="G9" s="222">
        <v>160700</v>
      </c>
      <c r="H9" s="221">
        <v>0</v>
      </c>
    </row>
    <row r="10" spans="1:8" ht="31.5" customHeight="1">
      <c r="A10" s="219" t="s">
        <v>172</v>
      </c>
      <c r="B10" s="220" t="s">
        <v>205</v>
      </c>
      <c r="C10" s="219">
        <v>801</v>
      </c>
      <c r="D10" s="219">
        <v>80115</v>
      </c>
      <c r="E10" s="221">
        <v>0</v>
      </c>
      <c r="F10" s="222">
        <v>36400</v>
      </c>
      <c r="G10" s="222">
        <v>36400</v>
      </c>
      <c r="H10" s="221">
        <v>0</v>
      </c>
    </row>
    <row r="11" spans="1:8" ht="21.75" customHeight="1">
      <c r="A11" s="223"/>
      <c r="B11" s="224"/>
      <c r="C11" s="223">
        <v>854</v>
      </c>
      <c r="D11" s="223">
        <v>85410</v>
      </c>
      <c r="E11" s="225">
        <v>0</v>
      </c>
      <c r="F11" s="226">
        <v>40000</v>
      </c>
      <c r="G11" s="226">
        <v>40000</v>
      </c>
      <c r="H11" s="225">
        <v>0</v>
      </c>
    </row>
    <row r="12" spans="1:8" s="15" customFormat="1" ht="21.75" customHeight="1">
      <c r="A12" s="378" t="s">
        <v>151</v>
      </c>
      <c r="B12" s="378"/>
      <c r="C12" s="227"/>
      <c r="D12" s="227"/>
      <c r="E12" s="228">
        <f>SUM(E6:E10)</f>
        <v>0</v>
      </c>
      <c r="F12" s="229">
        <f>SUM(F6:F11)</f>
        <v>927100</v>
      </c>
      <c r="G12" s="229">
        <f>SUM(G6:G11)</f>
        <v>927100</v>
      </c>
      <c r="H12" s="228">
        <f>SUM(H6:H10)</f>
        <v>0</v>
      </c>
    </row>
    <row r="13" spans="1:8" ht="4.5" customHeight="1">
      <c r="A13" s="26"/>
      <c r="B13" s="26"/>
      <c r="C13" s="26"/>
      <c r="D13" s="26"/>
      <c r="E13" s="26"/>
      <c r="F13" s="26"/>
      <c r="G13" s="26"/>
      <c r="H13" s="26"/>
    </row>
    <row r="14" spans="1:8" ht="12.75">
      <c r="A14" s="26"/>
      <c r="B14" s="26"/>
      <c r="C14" s="26"/>
      <c r="D14" s="26"/>
      <c r="E14" s="26"/>
      <c r="F14" s="26"/>
      <c r="G14" s="26"/>
      <c r="H14" s="26"/>
    </row>
  </sheetData>
  <sheetProtection/>
  <mergeCells count="3">
    <mergeCell ref="A1:H1"/>
    <mergeCell ref="A2:H2"/>
    <mergeCell ref="A12:B12"/>
  </mergeCells>
  <printOptions horizontalCentered="1"/>
  <pageMargins left="0.5118110236220472" right="0.5118110236220472" top="1.1979166666666667" bottom="0.7874015748031497" header="0.5118110236220472" footer="0.5118110236220472"/>
  <pageSetup orientation="portrait" paperSize="9" r:id="rId1"/>
  <headerFooter alignWithMargins="0">
    <oddHeader xml:space="preserve">&amp;R&amp;9Załącznik nr 14
do uchwały Rady Powiatu w Opatowie nr LII.88.2021
z dnia 29 grudnia 2021 r.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93"/>
  <sheetViews>
    <sheetView showGridLines="0" zoomScalePageLayoutView="0" workbookViewId="0" topLeftCell="A1">
      <selection activeCell="AH10" sqref="AH10"/>
    </sheetView>
  </sheetViews>
  <sheetFormatPr defaultColWidth="9.33203125" defaultRowHeight="12.75"/>
  <cols>
    <col min="1" max="1" width="5" style="1" customWidth="1"/>
    <col min="2" max="2" width="6.5" style="1" customWidth="1"/>
    <col min="3" max="3" width="4.66015625" style="1" customWidth="1"/>
    <col min="4" max="4" width="8.5" style="1" customWidth="1"/>
    <col min="5" max="5" width="6" style="1" customWidth="1"/>
    <col min="6" max="6" width="3.5" style="1" customWidth="1"/>
    <col min="7" max="7" width="6.5" style="1" customWidth="1"/>
    <col min="8" max="8" width="9.66015625" style="1" customWidth="1"/>
    <col min="9" max="9" width="10.66015625" style="1" customWidth="1"/>
    <col min="10" max="10" width="11.16015625" style="1" customWidth="1"/>
    <col min="11" max="11" width="10.16015625" style="1" customWidth="1"/>
    <col min="12" max="12" width="8.16015625" style="1" customWidth="1"/>
    <col min="13" max="13" width="8.66015625" style="1" customWidth="1"/>
    <col min="14" max="14" width="9.83203125" style="1" customWidth="1"/>
    <col min="15" max="15" width="8" style="1" customWidth="1"/>
    <col min="16" max="16" width="7" style="1" customWidth="1"/>
    <col min="17" max="17" width="9.66015625" style="1" customWidth="1"/>
    <col min="18" max="18" width="8.66015625" style="1" customWidth="1"/>
    <col min="19" max="19" width="5.16015625" style="1" customWidth="1"/>
    <col min="20" max="20" width="3.66015625" style="1" customWidth="1"/>
    <col min="21" max="21" width="7.66015625" style="1" customWidth="1"/>
    <col min="22" max="22" width="3.16015625" style="1" customWidth="1"/>
    <col min="23" max="23" width="3.33203125" style="1" customWidth="1"/>
    <col min="24" max="24" width="7" style="1" customWidth="1"/>
    <col min="25" max="25" width="4.16015625" style="1" customWidth="1"/>
    <col min="26" max="26" width="2.5" style="1" customWidth="1"/>
    <col min="27" max="16384" width="9.33203125" style="1" customWidth="1"/>
  </cols>
  <sheetData>
    <row r="1" spans="1:22" ht="7.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6" ht="3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28"/>
      <c r="M2" s="28"/>
      <c r="N2" s="280" t="s">
        <v>656</v>
      </c>
      <c r="O2" s="280"/>
      <c r="P2" s="280"/>
      <c r="Q2" s="280"/>
      <c r="R2" s="280"/>
      <c r="S2" s="280"/>
      <c r="T2" s="280"/>
      <c r="U2" s="280"/>
      <c r="V2" s="280"/>
      <c r="W2" s="280"/>
      <c r="X2" s="28"/>
      <c r="Y2" s="28"/>
      <c r="Z2" s="28"/>
    </row>
    <row r="3" spans="1:22" ht="7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2" ht="16.5" customHeight="1">
      <c r="A4" s="294" t="s">
        <v>654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51"/>
    </row>
    <row r="5" spans="1:22" ht="15" customHeight="1">
      <c r="A5" s="47"/>
      <c r="B5" s="295"/>
      <c r="C5" s="295"/>
      <c r="D5" s="52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51"/>
    </row>
    <row r="6" spans="1:23" ht="12.75" customHeight="1">
      <c r="A6" s="290" t="s">
        <v>1</v>
      </c>
      <c r="B6" s="290" t="s">
        <v>2</v>
      </c>
      <c r="C6" s="290" t="s">
        <v>433</v>
      </c>
      <c r="D6" s="281" t="s">
        <v>4</v>
      </c>
      <c r="E6" s="282"/>
      <c r="F6" s="281" t="s">
        <v>150</v>
      </c>
      <c r="G6" s="282"/>
      <c r="H6" s="285" t="s">
        <v>332</v>
      </c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86"/>
    </row>
    <row r="7" spans="1:23" ht="12.75" customHeight="1">
      <c r="A7" s="292"/>
      <c r="B7" s="292"/>
      <c r="C7" s="292"/>
      <c r="D7" s="296"/>
      <c r="E7" s="297"/>
      <c r="F7" s="296"/>
      <c r="G7" s="297"/>
      <c r="H7" s="290" t="s">
        <v>160</v>
      </c>
      <c r="I7" s="285" t="s">
        <v>145</v>
      </c>
      <c r="J7" s="293"/>
      <c r="K7" s="293"/>
      <c r="L7" s="293"/>
      <c r="M7" s="293"/>
      <c r="N7" s="293"/>
      <c r="O7" s="293"/>
      <c r="P7" s="286"/>
      <c r="Q7" s="290" t="s">
        <v>149</v>
      </c>
      <c r="R7" s="285" t="s">
        <v>145</v>
      </c>
      <c r="S7" s="293"/>
      <c r="T7" s="293"/>
      <c r="U7" s="293"/>
      <c r="V7" s="293"/>
      <c r="W7" s="286"/>
    </row>
    <row r="8" spans="1:23" ht="12.75" customHeight="1">
      <c r="A8" s="292"/>
      <c r="B8" s="292"/>
      <c r="C8" s="292"/>
      <c r="D8" s="296"/>
      <c r="E8" s="297"/>
      <c r="F8" s="296"/>
      <c r="G8" s="297"/>
      <c r="H8" s="292"/>
      <c r="I8" s="290" t="s">
        <v>146</v>
      </c>
      <c r="J8" s="285" t="s">
        <v>145</v>
      </c>
      <c r="K8" s="286"/>
      <c r="L8" s="290" t="s">
        <v>144</v>
      </c>
      <c r="M8" s="290" t="s">
        <v>143</v>
      </c>
      <c r="N8" s="290" t="s">
        <v>142</v>
      </c>
      <c r="O8" s="290" t="s">
        <v>434</v>
      </c>
      <c r="P8" s="290" t="s">
        <v>333</v>
      </c>
      <c r="Q8" s="292"/>
      <c r="R8" s="290" t="s">
        <v>148</v>
      </c>
      <c r="S8" s="285" t="s">
        <v>147</v>
      </c>
      <c r="T8" s="286"/>
      <c r="U8" s="290" t="s">
        <v>154</v>
      </c>
      <c r="V8" s="281" t="s">
        <v>334</v>
      </c>
      <c r="W8" s="282"/>
    </row>
    <row r="9" spans="1:23" ht="57" customHeight="1">
      <c r="A9" s="291"/>
      <c r="B9" s="291"/>
      <c r="C9" s="291"/>
      <c r="D9" s="283"/>
      <c r="E9" s="284"/>
      <c r="F9" s="283"/>
      <c r="G9" s="284"/>
      <c r="H9" s="291"/>
      <c r="I9" s="291"/>
      <c r="J9" s="255" t="s">
        <v>141</v>
      </c>
      <c r="K9" s="254" t="s">
        <v>653</v>
      </c>
      <c r="L9" s="291"/>
      <c r="M9" s="291"/>
      <c r="N9" s="291"/>
      <c r="O9" s="291"/>
      <c r="P9" s="291"/>
      <c r="Q9" s="291"/>
      <c r="R9" s="291"/>
      <c r="S9" s="287" t="s">
        <v>652</v>
      </c>
      <c r="T9" s="288"/>
      <c r="U9" s="291"/>
      <c r="V9" s="283"/>
      <c r="W9" s="284"/>
    </row>
    <row r="10" spans="1:23" ht="24.75" customHeight="1">
      <c r="A10" s="251" t="s">
        <v>12</v>
      </c>
      <c r="B10" s="251" t="s">
        <v>335</v>
      </c>
      <c r="C10" s="251" t="s">
        <v>335</v>
      </c>
      <c r="D10" s="278" t="s">
        <v>13</v>
      </c>
      <c r="E10" s="278"/>
      <c r="F10" s="279">
        <v>122250</v>
      </c>
      <c r="G10" s="279"/>
      <c r="H10" s="252">
        <v>122250</v>
      </c>
      <c r="I10" s="252">
        <v>119250</v>
      </c>
      <c r="J10" s="252">
        <v>7000</v>
      </c>
      <c r="K10" s="252">
        <v>112250</v>
      </c>
      <c r="L10" s="252">
        <v>0</v>
      </c>
      <c r="M10" s="252">
        <v>3000</v>
      </c>
      <c r="N10" s="252">
        <v>0</v>
      </c>
      <c r="O10" s="252">
        <v>0</v>
      </c>
      <c r="P10" s="252">
        <v>0</v>
      </c>
      <c r="Q10" s="252">
        <v>0</v>
      </c>
      <c r="R10" s="252">
        <v>0</v>
      </c>
      <c r="S10" s="279">
        <v>0</v>
      </c>
      <c r="T10" s="279"/>
      <c r="U10" s="252">
        <v>0</v>
      </c>
      <c r="V10" s="279">
        <v>0</v>
      </c>
      <c r="W10" s="279"/>
    </row>
    <row r="11" spans="1:23" ht="28.5" customHeight="1">
      <c r="A11" s="251" t="s">
        <v>335</v>
      </c>
      <c r="B11" s="251" t="s">
        <v>15</v>
      </c>
      <c r="C11" s="251" t="s">
        <v>335</v>
      </c>
      <c r="D11" s="278" t="s">
        <v>16</v>
      </c>
      <c r="E11" s="278"/>
      <c r="F11" s="279">
        <v>90000</v>
      </c>
      <c r="G11" s="279"/>
      <c r="H11" s="252">
        <v>90000</v>
      </c>
      <c r="I11" s="252">
        <v>90000</v>
      </c>
      <c r="J11" s="252">
        <v>0</v>
      </c>
      <c r="K11" s="252">
        <v>90000</v>
      </c>
      <c r="L11" s="252">
        <v>0</v>
      </c>
      <c r="M11" s="252">
        <v>0</v>
      </c>
      <c r="N11" s="252">
        <v>0</v>
      </c>
      <c r="O11" s="252">
        <v>0</v>
      </c>
      <c r="P11" s="252">
        <v>0</v>
      </c>
      <c r="Q11" s="252">
        <v>0</v>
      </c>
      <c r="R11" s="252">
        <v>0</v>
      </c>
      <c r="S11" s="279">
        <v>0</v>
      </c>
      <c r="T11" s="279"/>
      <c r="U11" s="252">
        <v>0</v>
      </c>
      <c r="V11" s="279">
        <v>0</v>
      </c>
      <c r="W11" s="279"/>
    </row>
    <row r="12" spans="1:23" ht="17.25" customHeight="1">
      <c r="A12" s="251" t="s">
        <v>335</v>
      </c>
      <c r="B12" s="251" t="s">
        <v>140</v>
      </c>
      <c r="C12" s="251" t="s">
        <v>335</v>
      </c>
      <c r="D12" s="278" t="s">
        <v>82</v>
      </c>
      <c r="E12" s="278"/>
      <c r="F12" s="279">
        <v>32250</v>
      </c>
      <c r="G12" s="279"/>
      <c r="H12" s="252">
        <v>32250</v>
      </c>
      <c r="I12" s="252">
        <v>29250</v>
      </c>
      <c r="J12" s="252">
        <v>7000</v>
      </c>
      <c r="K12" s="252">
        <v>22250</v>
      </c>
      <c r="L12" s="252">
        <v>0</v>
      </c>
      <c r="M12" s="252">
        <v>3000</v>
      </c>
      <c r="N12" s="252">
        <v>0</v>
      </c>
      <c r="O12" s="252">
        <v>0</v>
      </c>
      <c r="P12" s="252">
        <v>0</v>
      </c>
      <c r="Q12" s="252">
        <v>0</v>
      </c>
      <c r="R12" s="252">
        <v>0</v>
      </c>
      <c r="S12" s="279">
        <v>0</v>
      </c>
      <c r="T12" s="279"/>
      <c r="U12" s="252">
        <v>0</v>
      </c>
      <c r="V12" s="279">
        <v>0</v>
      </c>
      <c r="W12" s="279"/>
    </row>
    <row r="13" spans="1:23" ht="18.75" customHeight="1">
      <c r="A13" s="251" t="s">
        <v>18</v>
      </c>
      <c r="B13" s="251" t="s">
        <v>335</v>
      </c>
      <c r="C13" s="251" t="s">
        <v>335</v>
      </c>
      <c r="D13" s="278" t="s">
        <v>19</v>
      </c>
      <c r="E13" s="278"/>
      <c r="F13" s="279">
        <v>271500</v>
      </c>
      <c r="G13" s="279"/>
      <c r="H13" s="252">
        <v>271500</v>
      </c>
      <c r="I13" s="252">
        <v>19800</v>
      </c>
      <c r="J13" s="252">
        <v>0</v>
      </c>
      <c r="K13" s="252">
        <v>19800</v>
      </c>
      <c r="L13" s="252">
        <v>0</v>
      </c>
      <c r="M13" s="252">
        <v>251700</v>
      </c>
      <c r="N13" s="252">
        <v>0</v>
      </c>
      <c r="O13" s="252">
        <v>0</v>
      </c>
      <c r="P13" s="252">
        <v>0</v>
      </c>
      <c r="Q13" s="252">
        <v>0</v>
      </c>
      <c r="R13" s="252">
        <v>0</v>
      </c>
      <c r="S13" s="279">
        <v>0</v>
      </c>
      <c r="T13" s="279"/>
      <c r="U13" s="252">
        <v>0</v>
      </c>
      <c r="V13" s="279">
        <v>0</v>
      </c>
      <c r="W13" s="279"/>
    </row>
    <row r="14" spans="1:23" ht="18.75" customHeight="1">
      <c r="A14" s="251" t="s">
        <v>335</v>
      </c>
      <c r="B14" s="251" t="s">
        <v>21</v>
      </c>
      <c r="C14" s="251" t="s">
        <v>335</v>
      </c>
      <c r="D14" s="278" t="s">
        <v>22</v>
      </c>
      <c r="E14" s="278"/>
      <c r="F14" s="279">
        <v>256700</v>
      </c>
      <c r="G14" s="279"/>
      <c r="H14" s="252">
        <v>256700</v>
      </c>
      <c r="I14" s="252">
        <v>5000</v>
      </c>
      <c r="J14" s="252">
        <v>0</v>
      </c>
      <c r="K14" s="252">
        <v>5000</v>
      </c>
      <c r="L14" s="252">
        <v>0</v>
      </c>
      <c r="M14" s="252">
        <v>251700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79">
        <v>0</v>
      </c>
      <c r="T14" s="279"/>
      <c r="U14" s="252">
        <v>0</v>
      </c>
      <c r="V14" s="279">
        <v>0</v>
      </c>
      <c r="W14" s="279"/>
    </row>
    <row r="15" spans="1:23" ht="18.75" customHeight="1">
      <c r="A15" s="251" t="s">
        <v>335</v>
      </c>
      <c r="B15" s="251" t="s">
        <v>139</v>
      </c>
      <c r="C15" s="251" t="s">
        <v>335</v>
      </c>
      <c r="D15" s="278" t="s">
        <v>138</v>
      </c>
      <c r="E15" s="278"/>
      <c r="F15" s="279">
        <v>14800</v>
      </c>
      <c r="G15" s="279"/>
      <c r="H15" s="252">
        <v>14800</v>
      </c>
      <c r="I15" s="252">
        <v>14800</v>
      </c>
      <c r="J15" s="252">
        <v>0</v>
      </c>
      <c r="K15" s="252">
        <v>14800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52">
        <v>0</v>
      </c>
      <c r="R15" s="252">
        <v>0</v>
      </c>
      <c r="S15" s="279">
        <v>0</v>
      </c>
      <c r="T15" s="279"/>
      <c r="U15" s="252">
        <v>0</v>
      </c>
      <c r="V15" s="279">
        <v>0</v>
      </c>
      <c r="W15" s="279"/>
    </row>
    <row r="16" spans="1:23" ht="19.5" customHeight="1">
      <c r="A16" s="251" t="s">
        <v>25</v>
      </c>
      <c r="B16" s="251" t="s">
        <v>335</v>
      </c>
      <c r="C16" s="251" t="s">
        <v>335</v>
      </c>
      <c r="D16" s="278" t="s">
        <v>26</v>
      </c>
      <c r="E16" s="278"/>
      <c r="F16" s="279">
        <v>8443821</v>
      </c>
      <c r="G16" s="279"/>
      <c r="H16" s="252">
        <v>5120557</v>
      </c>
      <c r="I16" s="252">
        <v>4720557</v>
      </c>
      <c r="J16" s="252">
        <v>1870</v>
      </c>
      <c r="K16" s="252">
        <v>4718687</v>
      </c>
      <c r="L16" s="252">
        <v>400000</v>
      </c>
      <c r="M16" s="252">
        <v>0</v>
      </c>
      <c r="N16" s="252">
        <v>0</v>
      </c>
      <c r="O16" s="252">
        <v>0</v>
      </c>
      <c r="P16" s="252">
        <v>0</v>
      </c>
      <c r="Q16" s="252">
        <v>3323264</v>
      </c>
      <c r="R16" s="252">
        <v>3323264</v>
      </c>
      <c r="S16" s="279">
        <v>0</v>
      </c>
      <c r="T16" s="279"/>
      <c r="U16" s="252">
        <v>0</v>
      </c>
      <c r="V16" s="279">
        <v>0</v>
      </c>
      <c r="W16" s="279"/>
    </row>
    <row r="17" spans="1:23" ht="20.25" customHeight="1">
      <c r="A17" s="251" t="s">
        <v>335</v>
      </c>
      <c r="B17" s="251" t="s">
        <v>435</v>
      </c>
      <c r="C17" s="251" t="s">
        <v>335</v>
      </c>
      <c r="D17" s="278" t="s">
        <v>436</v>
      </c>
      <c r="E17" s="278"/>
      <c r="F17" s="279">
        <v>2550000</v>
      </c>
      <c r="G17" s="279"/>
      <c r="H17" s="252">
        <v>2550000</v>
      </c>
      <c r="I17" s="252">
        <v>2150000</v>
      </c>
      <c r="J17" s="252">
        <v>0</v>
      </c>
      <c r="K17" s="252">
        <v>2150000</v>
      </c>
      <c r="L17" s="252">
        <v>400000</v>
      </c>
      <c r="M17" s="252">
        <v>0</v>
      </c>
      <c r="N17" s="252">
        <v>0</v>
      </c>
      <c r="O17" s="252">
        <v>0</v>
      </c>
      <c r="P17" s="252">
        <v>0</v>
      </c>
      <c r="Q17" s="252">
        <v>0</v>
      </c>
      <c r="R17" s="252">
        <v>0</v>
      </c>
      <c r="S17" s="279">
        <v>0</v>
      </c>
      <c r="T17" s="279"/>
      <c r="U17" s="252">
        <v>0</v>
      </c>
      <c r="V17" s="279">
        <v>0</v>
      </c>
      <c r="W17" s="279"/>
    </row>
    <row r="18" spans="1:23" ht="18.75" customHeight="1">
      <c r="A18" s="251" t="s">
        <v>335</v>
      </c>
      <c r="B18" s="251" t="s">
        <v>27</v>
      </c>
      <c r="C18" s="251" t="s">
        <v>335</v>
      </c>
      <c r="D18" s="278" t="s">
        <v>28</v>
      </c>
      <c r="E18" s="278"/>
      <c r="F18" s="279">
        <v>5889951</v>
      </c>
      <c r="G18" s="279"/>
      <c r="H18" s="252">
        <v>2566687</v>
      </c>
      <c r="I18" s="252">
        <v>2566687</v>
      </c>
      <c r="J18" s="252">
        <v>0</v>
      </c>
      <c r="K18" s="252">
        <v>2566687</v>
      </c>
      <c r="L18" s="252">
        <v>0</v>
      </c>
      <c r="M18" s="252">
        <v>0</v>
      </c>
      <c r="N18" s="252">
        <v>0</v>
      </c>
      <c r="O18" s="252">
        <v>0</v>
      </c>
      <c r="P18" s="252">
        <v>0</v>
      </c>
      <c r="Q18" s="252">
        <v>3323264</v>
      </c>
      <c r="R18" s="252">
        <v>3323264</v>
      </c>
      <c r="S18" s="279">
        <v>0</v>
      </c>
      <c r="T18" s="279"/>
      <c r="U18" s="252">
        <v>0</v>
      </c>
      <c r="V18" s="279">
        <v>0</v>
      </c>
      <c r="W18" s="279"/>
    </row>
    <row r="19" spans="1:23" ht="20.25" customHeight="1">
      <c r="A19" s="251" t="s">
        <v>335</v>
      </c>
      <c r="B19" s="251" t="s">
        <v>336</v>
      </c>
      <c r="C19" s="251" t="s">
        <v>335</v>
      </c>
      <c r="D19" s="278" t="s">
        <v>117</v>
      </c>
      <c r="E19" s="278"/>
      <c r="F19" s="279">
        <v>2000</v>
      </c>
      <c r="G19" s="279"/>
      <c r="H19" s="252">
        <v>2000</v>
      </c>
      <c r="I19" s="252">
        <v>2000</v>
      </c>
      <c r="J19" s="252">
        <v>0</v>
      </c>
      <c r="K19" s="252">
        <v>2000</v>
      </c>
      <c r="L19" s="252">
        <v>0</v>
      </c>
      <c r="M19" s="252">
        <v>0</v>
      </c>
      <c r="N19" s="252">
        <v>0</v>
      </c>
      <c r="O19" s="252">
        <v>0</v>
      </c>
      <c r="P19" s="252">
        <v>0</v>
      </c>
      <c r="Q19" s="252">
        <v>0</v>
      </c>
      <c r="R19" s="252">
        <v>0</v>
      </c>
      <c r="S19" s="279">
        <v>0</v>
      </c>
      <c r="T19" s="279"/>
      <c r="U19" s="252">
        <v>0</v>
      </c>
      <c r="V19" s="279">
        <v>0</v>
      </c>
      <c r="W19" s="279"/>
    </row>
    <row r="20" spans="1:23" ht="20.25" customHeight="1">
      <c r="A20" s="251" t="s">
        <v>335</v>
      </c>
      <c r="B20" s="251" t="s">
        <v>269</v>
      </c>
      <c r="C20" s="251" t="s">
        <v>335</v>
      </c>
      <c r="D20" s="278" t="s">
        <v>82</v>
      </c>
      <c r="E20" s="278"/>
      <c r="F20" s="279">
        <v>1870</v>
      </c>
      <c r="G20" s="279"/>
      <c r="H20" s="252">
        <v>1870</v>
      </c>
      <c r="I20" s="252">
        <v>1870</v>
      </c>
      <c r="J20" s="252">
        <v>1870</v>
      </c>
      <c r="K20" s="252">
        <v>0</v>
      </c>
      <c r="L20" s="252">
        <v>0</v>
      </c>
      <c r="M20" s="252">
        <v>0</v>
      </c>
      <c r="N20" s="252">
        <v>0</v>
      </c>
      <c r="O20" s="252">
        <v>0</v>
      </c>
      <c r="P20" s="252">
        <v>0</v>
      </c>
      <c r="Q20" s="252">
        <v>0</v>
      </c>
      <c r="R20" s="252">
        <v>0</v>
      </c>
      <c r="S20" s="279">
        <v>0</v>
      </c>
      <c r="T20" s="279"/>
      <c r="U20" s="252">
        <v>0</v>
      </c>
      <c r="V20" s="279">
        <v>0</v>
      </c>
      <c r="W20" s="279"/>
    </row>
    <row r="21" spans="1:23" ht="20.25" customHeight="1">
      <c r="A21" s="251" t="s">
        <v>31</v>
      </c>
      <c r="B21" s="251" t="s">
        <v>335</v>
      </c>
      <c r="C21" s="251" t="s">
        <v>335</v>
      </c>
      <c r="D21" s="278" t="s">
        <v>32</v>
      </c>
      <c r="E21" s="278"/>
      <c r="F21" s="279">
        <v>9776328</v>
      </c>
      <c r="G21" s="279"/>
      <c r="H21" s="252">
        <v>266220</v>
      </c>
      <c r="I21" s="252">
        <v>266220</v>
      </c>
      <c r="J21" s="252">
        <v>78856</v>
      </c>
      <c r="K21" s="252">
        <v>187364</v>
      </c>
      <c r="L21" s="252">
        <v>0</v>
      </c>
      <c r="M21" s="252">
        <v>0</v>
      </c>
      <c r="N21" s="252">
        <v>0</v>
      </c>
      <c r="O21" s="252">
        <v>0</v>
      </c>
      <c r="P21" s="252">
        <v>0</v>
      </c>
      <c r="Q21" s="252">
        <v>9510108</v>
      </c>
      <c r="R21" s="252">
        <v>9510108</v>
      </c>
      <c r="S21" s="279">
        <v>0</v>
      </c>
      <c r="T21" s="279"/>
      <c r="U21" s="252">
        <v>0</v>
      </c>
      <c r="V21" s="279">
        <v>0</v>
      </c>
      <c r="W21" s="279"/>
    </row>
    <row r="22" spans="1:23" ht="19.5" customHeight="1">
      <c r="A22" s="251" t="s">
        <v>335</v>
      </c>
      <c r="B22" s="251" t="s">
        <v>33</v>
      </c>
      <c r="C22" s="251" t="s">
        <v>335</v>
      </c>
      <c r="D22" s="278" t="s">
        <v>34</v>
      </c>
      <c r="E22" s="278"/>
      <c r="F22" s="279">
        <v>9776328</v>
      </c>
      <c r="G22" s="279"/>
      <c r="H22" s="252">
        <v>266220</v>
      </c>
      <c r="I22" s="252">
        <v>266220</v>
      </c>
      <c r="J22" s="252">
        <v>78856</v>
      </c>
      <c r="K22" s="252">
        <v>187364</v>
      </c>
      <c r="L22" s="252">
        <v>0</v>
      </c>
      <c r="M22" s="252">
        <v>0</v>
      </c>
      <c r="N22" s="252">
        <v>0</v>
      </c>
      <c r="O22" s="252">
        <v>0</v>
      </c>
      <c r="P22" s="252">
        <v>0</v>
      </c>
      <c r="Q22" s="252">
        <v>9510108</v>
      </c>
      <c r="R22" s="252">
        <v>9510108</v>
      </c>
      <c r="S22" s="279">
        <v>0</v>
      </c>
      <c r="T22" s="279"/>
      <c r="U22" s="252">
        <v>0</v>
      </c>
      <c r="V22" s="279">
        <v>0</v>
      </c>
      <c r="W22" s="279"/>
    </row>
    <row r="23" spans="1:23" ht="19.5" customHeight="1">
      <c r="A23" s="251" t="s">
        <v>36</v>
      </c>
      <c r="B23" s="251" t="s">
        <v>335</v>
      </c>
      <c r="C23" s="251" t="s">
        <v>335</v>
      </c>
      <c r="D23" s="278" t="s">
        <v>37</v>
      </c>
      <c r="E23" s="278"/>
      <c r="F23" s="279">
        <v>2056710</v>
      </c>
      <c r="G23" s="279"/>
      <c r="H23" s="252">
        <v>1204300</v>
      </c>
      <c r="I23" s="252">
        <v>1186300</v>
      </c>
      <c r="J23" s="252">
        <v>518000</v>
      </c>
      <c r="K23" s="252">
        <v>668300</v>
      </c>
      <c r="L23" s="252">
        <v>0</v>
      </c>
      <c r="M23" s="252">
        <v>0</v>
      </c>
      <c r="N23" s="252">
        <v>18000</v>
      </c>
      <c r="O23" s="252">
        <v>0</v>
      </c>
      <c r="P23" s="252">
        <v>0</v>
      </c>
      <c r="Q23" s="252">
        <v>852410</v>
      </c>
      <c r="R23" s="252">
        <v>852410</v>
      </c>
      <c r="S23" s="279">
        <v>802410</v>
      </c>
      <c r="T23" s="279"/>
      <c r="U23" s="252">
        <v>0</v>
      </c>
      <c r="V23" s="279">
        <v>0</v>
      </c>
      <c r="W23" s="279"/>
    </row>
    <row r="24" spans="1:23" ht="19.5" customHeight="1">
      <c r="A24" s="251" t="s">
        <v>335</v>
      </c>
      <c r="B24" s="251" t="s">
        <v>271</v>
      </c>
      <c r="C24" s="251" t="s">
        <v>335</v>
      </c>
      <c r="D24" s="278" t="s">
        <v>272</v>
      </c>
      <c r="E24" s="278"/>
      <c r="F24" s="279">
        <v>855300</v>
      </c>
      <c r="G24" s="279"/>
      <c r="H24" s="252">
        <v>805300</v>
      </c>
      <c r="I24" s="252">
        <v>805300</v>
      </c>
      <c r="J24" s="252">
        <v>210000</v>
      </c>
      <c r="K24" s="252">
        <v>595300</v>
      </c>
      <c r="L24" s="252">
        <v>0</v>
      </c>
      <c r="M24" s="252">
        <v>0</v>
      </c>
      <c r="N24" s="252">
        <v>0</v>
      </c>
      <c r="O24" s="252">
        <v>0</v>
      </c>
      <c r="P24" s="252">
        <v>0</v>
      </c>
      <c r="Q24" s="252">
        <v>50000</v>
      </c>
      <c r="R24" s="252">
        <v>50000</v>
      </c>
      <c r="S24" s="279">
        <v>0</v>
      </c>
      <c r="T24" s="279"/>
      <c r="U24" s="252">
        <v>0</v>
      </c>
      <c r="V24" s="279">
        <v>0</v>
      </c>
      <c r="W24" s="279"/>
    </row>
    <row r="25" spans="1:23" ht="15.75" customHeight="1">
      <c r="A25" s="251" t="s">
        <v>335</v>
      </c>
      <c r="B25" s="251" t="s">
        <v>41</v>
      </c>
      <c r="C25" s="251" t="s">
        <v>335</v>
      </c>
      <c r="D25" s="278" t="s">
        <v>42</v>
      </c>
      <c r="E25" s="278"/>
      <c r="F25" s="279">
        <v>376000</v>
      </c>
      <c r="G25" s="279"/>
      <c r="H25" s="252">
        <v>376000</v>
      </c>
      <c r="I25" s="252">
        <v>376000</v>
      </c>
      <c r="J25" s="252">
        <v>308000</v>
      </c>
      <c r="K25" s="252">
        <v>68000</v>
      </c>
      <c r="L25" s="252">
        <v>0</v>
      </c>
      <c r="M25" s="252">
        <v>0</v>
      </c>
      <c r="N25" s="252">
        <v>0</v>
      </c>
      <c r="O25" s="252">
        <v>0</v>
      </c>
      <c r="P25" s="252">
        <v>0</v>
      </c>
      <c r="Q25" s="252">
        <v>0</v>
      </c>
      <c r="R25" s="252">
        <v>0</v>
      </c>
      <c r="S25" s="279">
        <v>0</v>
      </c>
      <c r="T25" s="279"/>
      <c r="U25" s="252">
        <v>0</v>
      </c>
      <c r="V25" s="279">
        <v>0</v>
      </c>
      <c r="W25" s="279"/>
    </row>
    <row r="26" spans="1:23" ht="19.5" customHeight="1">
      <c r="A26" s="251" t="s">
        <v>335</v>
      </c>
      <c r="B26" s="251" t="s">
        <v>268</v>
      </c>
      <c r="C26" s="251" t="s">
        <v>335</v>
      </c>
      <c r="D26" s="278" t="s">
        <v>82</v>
      </c>
      <c r="E26" s="278"/>
      <c r="F26" s="279">
        <v>825410</v>
      </c>
      <c r="G26" s="279"/>
      <c r="H26" s="252">
        <v>23000</v>
      </c>
      <c r="I26" s="252">
        <v>5000</v>
      </c>
      <c r="J26" s="252">
        <v>0</v>
      </c>
      <c r="K26" s="252">
        <v>5000</v>
      </c>
      <c r="L26" s="252">
        <v>0</v>
      </c>
      <c r="M26" s="252">
        <v>0</v>
      </c>
      <c r="N26" s="252">
        <v>18000</v>
      </c>
      <c r="O26" s="252">
        <v>0</v>
      </c>
      <c r="P26" s="252">
        <v>0</v>
      </c>
      <c r="Q26" s="252">
        <v>802410</v>
      </c>
      <c r="R26" s="252">
        <v>802410</v>
      </c>
      <c r="S26" s="279">
        <v>802410</v>
      </c>
      <c r="T26" s="279"/>
      <c r="U26" s="252">
        <v>0</v>
      </c>
      <c r="V26" s="279">
        <v>0</v>
      </c>
      <c r="W26" s="279"/>
    </row>
    <row r="27" spans="1:23" ht="20.25" customHeight="1">
      <c r="A27" s="251" t="s">
        <v>43</v>
      </c>
      <c r="B27" s="251" t="s">
        <v>335</v>
      </c>
      <c r="C27" s="251" t="s">
        <v>335</v>
      </c>
      <c r="D27" s="278" t="s">
        <v>44</v>
      </c>
      <c r="E27" s="278"/>
      <c r="F27" s="279">
        <v>13501113</v>
      </c>
      <c r="G27" s="279"/>
      <c r="H27" s="252">
        <v>13359798</v>
      </c>
      <c r="I27" s="252">
        <v>12767298</v>
      </c>
      <c r="J27" s="252">
        <v>9309026</v>
      </c>
      <c r="K27" s="252">
        <v>3458272</v>
      </c>
      <c r="L27" s="252">
        <v>0</v>
      </c>
      <c r="M27" s="252">
        <v>592500</v>
      </c>
      <c r="N27" s="252">
        <v>0</v>
      </c>
      <c r="O27" s="252">
        <v>0</v>
      </c>
      <c r="P27" s="252">
        <v>0</v>
      </c>
      <c r="Q27" s="252">
        <v>141315</v>
      </c>
      <c r="R27" s="252">
        <v>141315</v>
      </c>
      <c r="S27" s="279">
        <v>0</v>
      </c>
      <c r="T27" s="279"/>
      <c r="U27" s="252">
        <v>0</v>
      </c>
      <c r="V27" s="279">
        <v>0</v>
      </c>
      <c r="W27" s="279"/>
    </row>
    <row r="28" spans="1:23" ht="19.5" customHeight="1">
      <c r="A28" s="251" t="s">
        <v>335</v>
      </c>
      <c r="B28" s="251" t="s">
        <v>337</v>
      </c>
      <c r="C28" s="251" t="s">
        <v>335</v>
      </c>
      <c r="D28" s="278" t="s">
        <v>137</v>
      </c>
      <c r="E28" s="278"/>
      <c r="F28" s="279">
        <v>595273</v>
      </c>
      <c r="G28" s="279"/>
      <c r="H28" s="252">
        <v>595273</v>
      </c>
      <c r="I28" s="252">
        <v>53273</v>
      </c>
      <c r="J28" s="252">
        <v>0</v>
      </c>
      <c r="K28" s="252">
        <v>53273</v>
      </c>
      <c r="L28" s="252">
        <v>0</v>
      </c>
      <c r="M28" s="252">
        <v>542000</v>
      </c>
      <c r="N28" s="252">
        <v>0</v>
      </c>
      <c r="O28" s="252">
        <v>0</v>
      </c>
      <c r="P28" s="252">
        <v>0</v>
      </c>
      <c r="Q28" s="252">
        <v>0</v>
      </c>
      <c r="R28" s="252">
        <v>0</v>
      </c>
      <c r="S28" s="279">
        <v>0</v>
      </c>
      <c r="T28" s="279"/>
      <c r="U28" s="252">
        <v>0</v>
      </c>
      <c r="V28" s="279">
        <v>0</v>
      </c>
      <c r="W28" s="279"/>
    </row>
    <row r="29" spans="1:23" ht="18.75" customHeight="1">
      <c r="A29" s="251" t="s">
        <v>335</v>
      </c>
      <c r="B29" s="251" t="s">
        <v>45</v>
      </c>
      <c r="C29" s="251" t="s">
        <v>335</v>
      </c>
      <c r="D29" s="278" t="s">
        <v>46</v>
      </c>
      <c r="E29" s="278"/>
      <c r="F29" s="279">
        <v>11581640</v>
      </c>
      <c r="G29" s="279"/>
      <c r="H29" s="252">
        <v>11440325</v>
      </c>
      <c r="I29" s="252">
        <v>11397825</v>
      </c>
      <c r="J29" s="252">
        <v>9291643</v>
      </c>
      <c r="K29" s="252">
        <v>2106182</v>
      </c>
      <c r="L29" s="252">
        <v>0</v>
      </c>
      <c r="M29" s="252">
        <v>42500</v>
      </c>
      <c r="N29" s="252">
        <v>0</v>
      </c>
      <c r="O29" s="252">
        <v>0</v>
      </c>
      <c r="P29" s="252">
        <v>0</v>
      </c>
      <c r="Q29" s="252">
        <v>141315</v>
      </c>
      <c r="R29" s="252">
        <v>141315</v>
      </c>
      <c r="S29" s="279">
        <v>0</v>
      </c>
      <c r="T29" s="279"/>
      <c r="U29" s="252">
        <v>0</v>
      </c>
      <c r="V29" s="279">
        <v>0</v>
      </c>
      <c r="W29" s="279"/>
    </row>
    <row r="30" spans="1:23" ht="18.75" customHeight="1">
      <c r="A30" s="251" t="s">
        <v>335</v>
      </c>
      <c r="B30" s="251" t="s">
        <v>49</v>
      </c>
      <c r="C30" s="251" t="s">
        <v>335</v>
      </c>
      <c r="D30" s="278" t="s">
        <v>50</v>
      </c>
      <c r="E30" s="278"/>
      <c r="F30" s="279">
        <v>46200</v>
      </c>
      <c r="G30" s="279"/>
      <c r="H30" s="252">
        <v>46200</v>
      </c>
      <c r="I30" s="252">
        <v>38200</v>
      </c>
      <c r="J30" s="252">
        <v>17383</v>
      </c>
      <c r="K30" s="252">
        <v>20817</v>
      </c>
      <c r="L30" s="252">
        <v>0</v>
      </c>
      <c r="M30" s="252">
        <v>8000</v>
      </c>
      <c r="N30" s="252">
        <v>0</v>
      </c>
      <c r="O30" s="252">
        <v>0</v>
      </c>
      <c r="P30" s="252">
        <v>0</v>
      </c>
      <c r="Q30" s="252">
        <v>0</v>
      </c>
      <c r="R30" s="252">
        <v>0</v>
      </c>
      <c r="S30" s="279">
        <v>0</v>
      </c>
      <c r="T30" s="279"/>
      <c r="U30" s="252">
        <v>0</v>
      </c>
      <c r="V30" s="279">
        <v>0</v>
      </c>
      <c r="W30" s="279"/>
    </row>
    <row r="31" spans="1:23" ht="17.25" customHeight="1">
      <c r="A31" s="251" t="s">
        <v>335</v>
      </c>
      <c r="B31" s="251" t="s">
        <v>338</v>
      </c>
      <c r="C31" s="251" t="s">
        <v>335</v>
      </c>
      <c r="D31" s="278" t="s">
        <v>136</v>
      </c>
      <c r="E31" s="278"/>
      <c r="F31" s="279">
        <v>40000</v>
      </c>
      <c r="G31" s="279"/>
      <c r="H31" s="252">
        <v>40000</v>
      </c>
      <c r="I31" s="252">
        <v>40000</v>
      </c>
      <c r="J31" s="252">
        <v>0</v>
      </c>
      <c r="K31" s="252">
        <v>40000</v>
      </c>
      <c r="L31" s="252">
        <v>0</v>
      </c>
      <c r="M31" s="252">
        <v>0</v>
      </c>
      <c r="N31" s="252">
        <v>0</v>
      </c>
      <c r="O31" s="252">
        <v>0</v>
      </c>
      <c r="P31" s="252">
        <v>0</v>
      </c>
      <c r="Q31" s="252">
        <v>0</v>
      </c>
      <c r="R31" s="252">
        <v>0</v>
      </c>
      <c r="S31" s="279">
        <v>0</v>
      </c>
      <c r="T31" s="279"/>
      <c r="U31" s="252">
        <v>0</v>
      </c>
      <c r="V31" s="279">
        <v>0</v>
      </c>
      <c r="W31" s="279"/>
    </row>
    <row r="32" spans="1:23" ht="17.25" customHeight="1">
      <c r="A32" s="251" t="s">
        <v>335</v>
      </c>
      <c r="B32" s="251" t="s">
        <v>339</v>
      </c>
      <c r="C32" s="251" t="s">
        <v>335</v>
      </c>
      <c r="D32" s="278" t="s">
        <v>82</v>
      </c>
      <c r="E32" s="278"/>
      <c r="F32" s="279">
        <v>1238000</v>
      </c>
      <c r="G32" s="279"/>
      <c r="H32" s="252">
        <v>1238000</v>
      </c>
      <c r="I32" s="252">
        <v>1238000</v>
      </c>
      <c r="J32" s="252">
        <v>0</v>
      </c>
      <c r="K32" s="252">
        <v>1238000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79">
        <v>0</v>
      </c>
      <c r="T32" s="279"/>
      <c r="U32" s="252">
        <v>0</v>
      </c>
      <c r="V32" s="279">
        <v>0</v>
      </c>
      <c r="W32" s="279"/>
    </row>
    <row r="33" spans="1:23" ht="17.25" customHeight="1">
      <c r="A33" s="251" t="s">
        <v>52</v>
      </c>
      <c r="B33" s="251" t="s">
        <v>335</v>
      </c>
      <c r="C33" s="251" t="s">
        <v>335</v>
      </c>
      <c r="D33" s="278" t="s">
        <v>53</v>
      </c>
      <c r="E33" s="278"/>
      <c r="F33" s="279">
        <v>5137767</v>
      </c>
      <c r="G33" s="279"/>
      <c r="H33" s="252">
        <v>5137767</v>
      </c>
      <c r="I33" s="252">
        <v>4944167</v>
      </c>
      <c r="J33" s="252">
        <v>4515730</v>
      </c>
      <c r="K33" s="252">
        <v>428437</v>
      </c>
      <c r="L33" s="252">
        <v>0</v>
      </c>
      <c r="M33" s="252">
        <v>193600</v>
      </c>
      <c r="N33" s="252">
        <v>0</v>
      </c>
      <c r="O33" s="252">
        <v>0</v>
      </c>
      <c r="P33" s="252">
        <v>0</v>
      </c>
      <c r="Q33" s="252">
        <v>0</v>
      </c>
      <c r="R33" s="252">
        <v>0</v>
      </c>
      <c r="S33" s="279">
        <v>0</v>
      </c>
      <c r="T33" s="279"/>
      <c r="U33" s="252">
        <v>0</v>
      </c>
      <c r="V33" s="279">
        <v>0</v>
      </c>
      <c r="W33" s="279"/>
    </row>
    <row r="34" spans="1:23" ht="17.25" customHeight="1">
      <c r="A34" s="251" t="s">
        <v>335</v>
      </c>
      <c r="B34" s="251" t="s">
        <v>340</v>
      </c>
      <c r="C34" s="251" t="s">
        <v>335</v>
      </c>
      <c r="D34" s="278" t="s">
        <v>341</v>
      </c>
      <c r="E34" s="278"/>
      <c r="F34" s="279">
        <v>7000</v>
      </c>
      <c r="G34" s="279"/>
      <c r="H34" s="252">
        <v>7000</v>
      </c>
      <c r="I34" s="252">
        <v>7000</v>
      </c>
      <c r="J34" s="252">
        <v>0</v>
      </c>
      <c r="K34" s="252">
        <v>7000</v>
      </c>
      <c r="L34" s="252">
        <v>0</v>
      </c>
      <c r="M34" s="252">
        <v>0</v>
      </c>
      <c r="N34" s="252">
        <v>0</v>
      </c>
      <c r="O34" s="252">
        <v>0</v>
      </c>
      <c r="P34" s="252">
        <v>0</v>
      </c>
      <c r="Q34" s="252">
        <v>0</v>
      </c>
      <c r="R34" s="252">
        <v>0</v>
      </c>
      <c r="S34" s="279">
        <v>0</v>
      </c>
      <c r="T34" s="279"/>
      <c r="U34" s="252">
        <v>0</v>
      </c>
      <c r="V34" s="279">
        <v>0</v>
      </c>
      <c r="W34" s="279"/>
    </row>
    <row r="35" spans="1:23" ht="30.75" customHeight="1">
      <c r="A35" s="251" t="s">
        <v>335</v>
      </c>
      <c r="B35" s="251" t="s">
        <v>54</v>
      </c>
      <c r="C35" s="251" t="s">
        <v>335</v>
      </c>
      <c r="D35" s="278" t="s">
        <v>55</v>
      </c>
      <c r="E35" s="278"/>
      <c r="F35" s="279">
        <v>4935767</v>
      </c>
      <c r="G35" s="279"/>
      <c r="H35" s="252">
        <v>4935767</v>
      </c>
      <c r="I35" s="252">
        <v>4747167</v>
      </c>
      <c r="J35" s="252">
        <v>4515730</v>
      </c>
      <c r="K35" s="252">
        <v>231437</v>
      </c>
      <c r="L35" s="252">
        <v>0</v>
      </c>
      <c r="M35" s="252">
        <v>188600</v>
      </c>
      <c r="N35" s="252">
        <v>0</v>
      </c>
      <c r="O35" s="252">
        <v>0</v>
      </c>
      <c r="P35" s="252">
        <v>0</v>
      </c>
      <c r="Q35" s="252">
        <v>0</v>
      </c>
      <c r="R35" s="252">
        <v>0</v>
      </c>
      <c r="S35" s="279">
        <v>0</v>
      </c>
      <c r="T35" s="279"/>
      <c r="U35" s="252">
        <v>0</v>
      </c>
      <c r="V35" s="279">
        <v>0</v>
      </c>
      <c r="W35" s="279"/>
    </row>
    <row r="36" spans="1:23" ht="25.5" customHeight="1">
      <c r="A36" s="251" t="s">
        <v>335</v>
      </c>
      <c r="B36" s="251" t="s">
        <v>342</v>
      </c>
      <c r="C36" s="251" t="s">
        <v>335</v>
      </c>
      <c r="D36" s="278" t="s">
        <v>135</v>
      </c>
      <c r="E36" s="278"/>
      <c r="F36" s="279">
        <v>175000</v>
      </c>
      <c r="G36" s="279"/>
      <c r="H36" s="252">
        <v>175000</v>
      </c>
      <c r="I36" s="252">
        <v>175000</v>
      </c>
      <c r="J36" s="252">
        <v>0</v>
      </c>
      <c r="K36" s="252">
        <v>175000</v>
      </c>
      <c r="L36" s="252">
        <v>0</v>
      </c>
      <c r="M36" s="252">
        <v>0</v>
      </c>
      <c r="N36" s="252">
        <v>0</v>
      </c>
      <c r="O36" s="252">
        <v>0</v>
      </c>
      <c r="P36" s="252">
        <v>0</v>
      </c>
      <c r="Q36" s="252">
        <v>0</v>
      </c>
      <c r="R36" s="252">
        <v>0</v>
      </c>
      <c r="S36" s="279">
        <v>0</v>
      </c>
      <c r="T36" s="279"/>
      <c r="U36" s="252">
        <v>0</v>
      </c>
      <c r="V36" s="279">
        <v>0</v>
      </c>
      <c r="W36" s="279"/>
    </row>
    <row r="37" spans="1:23" ht="28.5" customHeight="1">
      <c r="A37" s="251" t="s">
        <v>335</v>
      </c>
      <c r="B37" s="251" t="s">
        <v>343</v>
      </c>
      <c r="C37" s="251" t="s">
        <v>335</v>
      </c>
      <c r="D37" s="278" t="s">
        <v>82</v>
      </c>
      <c r="E37" s="278"/>
      <c r="F37" s="279">
        <v>20000</v>
      </c>
      <c r="G37" s="279"/>
      <c r="H37" s="252">
        <v>20000</v>
      </c>
      <c r="I37" s="252">
        <v>15000</v>
      </c>
      <c r="J37" s="252">
        <v>0</v>
      </c>
      <c r="K37" s="252">
        <v>15000</v>
      </c>
      <c r="L37" s="252">
        <v>0</v>
      </c>
      <c r="M37" s="252">
        <v>5000</v>
      </c>
      <c r="N37" s="252">
        <v>0</v>
      </c>
      <c r="O37" s="252">
        <v>0</v>
      </c>
      <c r="P37" s="252">
        <v>0</v>
      </c>
      <c r="Q37" s="252">
        <v>0</v>
      </c>
      <c r="R37" s="252">
        <v>0</v>
      </c>
      <c r="S37" s="279">
        <v>0</v>
      </c>
      <c r="T37" s="279"/>
      <c r="U37" s="252">
        <v>0</v>
      </c>
      <c r="V37" s="279">
        <v>0</v>
      </c>
      <c r="W37" s="279"/>
    </row>
    <row r="38" spans="1:23" ht="22.5" customHeight="1">
      <c r="A38" s="251" t="s">
        <v>284</v>
      </c>
      <c r="B38" s="251" t="s">
        <v>335</v>
      </c>
      <c r="C38" s="251" t="s">
        <v>335</v>
      </c>
      <c r="D38" s="278" t="s">
        <v>285</v>
      </c>
      <c r="E38" s="278"/>
      <c r="F38" s="279">
        <v>132000</v>
      </c>
      <c r="G38" s="279"/>
      <c r="H38" s="252">
        <v>132000</v>
      </c>
      <c r="I38" s="252">
        <v>67980</v>
      </c>
      <c r="J38" s="252">
        <v>30030</v>
      </c>
      <c r="K38" s="252">
        <v>37950</v>
      </c>
      <c r="L38" s="252">
        <v>64020</v>
      </c>
      <c r="M38" s="252">
        <v>0</v>
      </c>
      <c r="N38" s="252">
        <v>0</v>
      </c>
      <c r="O38" s="252">
        <v>0</v>
      </c>
      <c r="P38" s="252">
        <v>0</v>
      </c>
      <c r="Q38" s="252">
        <v>0</v>
      </c>
      <c r="R38" s="252">
        <v>0</v>
      </c>
      <c r="S38" s="279">
        <v>0</v>
      </c>
      <c r="T38" s="279"/>
      <c r="U38" s="252">
        <v>0</v>
      </c>
      <c r="V38" s="279">
        <v>0</v>
      </c>
      <c r="W38" s="279"/>
    </row>
    <row r="39" spans="1:23" ht="19.5" customHeight="1">
      <c r="A39" s="251" t="s">
        <v>335</v>
      </c>
      <c r="B39" s="251" t="s">
        <v>286</v>
      </c>
      <c r="C39" s="251" t="s">
        <v>335</v>
      </c>
      <c r="D39" s="278" t="s">
        <v>287</v>
      </c>
      <c r="E39" s="278"/>
      <c r="F39" s="279">
        <v>132000</v>
      </c>
      <c r="G39" s="279"/>
      <c r="H39" s="252">
        <v>132000</v>
      </c>
      <c r="I39" s="252">
        <v>67980</v>
      </c>
      <c r="J39" s="252">
        <v>30030</v>
      </c>
      <c r="K39" s="252">
        <v>37950</v>
      </c>
      <c r="L39" s="252">
        <v>64020</v>
      </c>
      <c r="M39" s="252">
        <v>0</v>
      </c>
      <c r="N39" s="252">
        <v>0</v>
      </c>
      <c r="O39" s="252">
        <v>0</v>
      </c>
      <c r="P39" s="252">
        <v>0</v>
      </c>
      <c r="Q39" s="252">
        <v>0</v>
      </c>
      <c r="R39" s="252">
        <v>0</v>
      </c>
      <c r="S39" s="279">
        <v>0</v>
      </c>
      <c r="T39" s="279"/>
      <c r="U39" s="252">
        <v>0</v>
      </c>
      <c r="V39" s="279">
        <v>0</v>
      </c>
      <c r="W39" s="279"/>
    </row>
    <row r="40" spans="1:23" ht="21" customHeight="1">
      <c r="A40" s="251" t="s">
        <v>344</v>
      </c>
      <c r="B40" s="251" t="s">
        <v>335</v>
      </c>
      <c r="C40" s="251" t="s">
        <v>335</v>
      </c>
      <c r="D40" s="278" t="s">
        <v>134</v>
      </c>
      <c r="E40" s="278"/>
      <c r="F40" s="279">
        <v>809017</v>
      </c>
      <c r="G40" s="279"/>
      <c r="H40" s="252">
        <v>809017</v>
      </c>
      <c r="I40" s="252">
        <v>0</v>
      </c>
      <c r="J40" s="252">
        <v>0</v>
      </c>
      <c r="K40" s="252">
        <v>0</v>
      </c>
      <c r="L40" s="252">
        <v>0</v>
      </c>
      <c r="M40" s="252">
        <v>0</v>
      </c>
      <c r="N40" s="252">
        <v>0</v>
      </c>
      <c r="O40" s="252">
        <v>809017</v>
      </c>
      <c r="P40" s="252">
        <v>0</v>
      </c>
      <c r="Q40" s="252">
        <v>0</v>
      </c>
      <c r="R40" s="252">
        <v>0</v>
      </c>
      <c r="S40" s="279">
        <v>0</v>
      </c>
      <c r="T40" s="279"/>
      <c r="U40" s="252">
        <v>0</v>
      </c>
      <c r="V40" s="279">
        <v>0</v>
      </c>
      <c r="W40" s="279"/>
    </row>
    <row r="41" spans="1:23" ht="57.75" customHeight="1">
      <c r="A41" s="251" t="s">
        <v>335</v>
      </c>
      <c r="B41" s="251" t="s">
        <v>345</v>
      </c>
      <c r="C41" s="251" t="s">
        <v>335</v>
      </c>
      <c r="D41" s="278" t="s">
        <v>133</v>
      </c>
      <c r="E41" s="278"/>
      <c r="F41" s="279">
        <v>809017</v>
      </c>
      <c r="G41" s="279"/>
      <c r="H41" s="252">
        <v>809017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809017</v>
      </c>
      <c r="P41" s="252">
        <v>0</v>
      </c>
      <c r="Q41" s="252">
        <v>0</v>
      </c>
      <c r="R41" s="252">
        <v>0</v>
      </c>
      <c r="S41" s="279">
        <v>0</v>
      </c>
      <c r="T41" s="279"/>
      <c r="U41" s="252">
        <v>0</v>
      </c>
      <c r="V41" s="279">
        <v>0</v>
      </c>
      <c r="W41" s="279"/>
    </row>
    <row r="42" spans="1:23" ht="24.75" customHeight="1">
      <c r="A42" s="251" t="s">
        <v>69</v>
      </c>
      <c r="B42" s="251" t="s">
        <v>335</v>
      </c>
      <c r="C42" s="251" t="s">
        <v>335</v>
      </c>
      <c r="D42" s="278" t="s">
        <v>70</v>
      </c>
      <c r="E42" s="278"/>
      <c r="F42" s="279">
        <v>670000</v>
      </c>
      <c r="G42" s="279"/>
      <c r="H42" s="252">
        <v>670000</v>
      </c>
      <c r="I42" s="252">
        <v>670000</v>
      </c>
      <c r="J42" s="252">
        <v>0</v>
      </c>
      <c r="K42" s="252">
        <v>670000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79">
        <v>0</v>
      </c>
      <c r="T42" s="279"/>
      <c r="U42" s="252">
        <v>0</v>
      </c>
      <c r="V42" s="279">
        <v>0</v>
      </c>
      <c r="W42" s="279"/>
    </row>
    <row r="43" spans="1:23" ht="21" customHeight="1">
      <c r="A43" s="251" t="s">
        <v>335</v>
      </c>
      <c r="B43" s="251" t="s">
        <v>346</v>
      </c>
      <c r="C43" s="251" t="s">
        <v>335</v>
      </c>
      <c r="D43" s="278" t="s">
        <v>132</v>
      </c>
      <c r="E43" s="278"/>
      <c r="F43" s="279">
        <v>670000</v>
      </c>
      <c r="G43" s="279"/>
      <c r="H43" s="252">
        <v>670000</v>
      </c>
      <c r="I43" s="252">
        <v>670000</v>
      </c>
      <c r="J43" s="252">
        <v>0</v>
      </c>
      <c r="K43" s="252">
        <v>670000</v>
      </c>
      <c r="L43" s="252">
        <v>0</v>
      </c>
      <c r="M43" s="252">
        <v>0</v>
      </c>
      <c r="N43" s="252">
        <v>0</v>
      </c>
      <c r="O43" s="252">
        <v>0</v>
      </c>
      <c r="P43" s="252">
        <v>0</v>
      </c>
      <c r="Q43" s="252">
        <v>0</v>
      </c>
      <c r="R43" s="252">
        <v>0</v>
      </c>
      <c r="S43" s="279">
        <v>0</v>
      </c>
      <c r="T43" s="279"/>
      <c r="U43" s="252">
        <v>0</v>
      </c>
      <c r="V43" s="279">
        <v>0</v>
      </c>
      <c r="W43" s="279"/>
    </row>
    <row r="44" spans="1:23" ht="22.5" customHeight="1">
      <c r="A44" s="251" t="s">
        <v>313</v>
      </c>
      <c r="B44" s="251" t="s">
        <v>335</v>
      </c>
      <c r="C44" s="251" t="s">
        <v>335</v>
      </c>
      <c r="D44" s="278" t="s">
        <v>81</v>
      </c>
      <c r="E44" s="278"/>
      <c r="F44" s="279">
        <v>26712386</v>
      </c>
      <c r="G44" s="279"/>
      <c r="H44" s="252">
        <v>25951283</v>
      </c>
      <c r="I44" s="252">
        <v>23315189</v>
      </c>
      <c r="J44" s="252">
        <v>20819283</v>
      </c>
      <c r="K44" s="252">
        <v>2495906</v>
      </c>
      <c r="L44" s="252">
        <v>2040000</v>
      </c>
      <c r="M44" s="252">
        <v>479176</v>
      </c>
      <c r="N44" s="252">
        <v>116918</v>
      </c>
      <c r="O44" s="252">
        <v>0</v>
      </c>
      <c r="P44" s="252">
        <v>0</v>
      </c>
      <c r="Q44" s="252">
        <v>761103</v>
      </c>
      <c r="R44" s="252">
        <v>761103</v>
      </c>
      <c r="S44" s="279">
        <v>0</v>
      </c>
      <c r="T44" s="279"/>
      <c r="U44" s="252">
        <v>0</v>
      </c>
      <c r="V44" s="279">
        <v>0</v>
      </c>
      <c r="W44" s="279"/>
    </row>
    <row r="45" spans="1:23" ht="19.5" customHeight="1">
      <c r="A45" s="251" t="s">
        <v>335</v>
      </c>
      <c r="B45" s="251" t="s">
        <v>347</v>
      </c>
      <c r="C45" s="251" t="s">
        <v>335</v>
      </c>
      <c r="D45" s="278" t="s">
        <v>131</v>
      </c>
      <c r="E45" s="278"/>
      <c r="F45" s="279">
        <v>3374418</v>
      </c>
      <c r="G45" s="279"/>
      <c r="H45" s="252">
        <v>3374418</v>
      </c>
      <c r="I45" s="252">
        <v>3088900</v>
      </c>
      <c r="J45" s="252">
        <v>2931500</v>
      </c>
      <c r="K45" s="252">
        <v>157400</v>
      </c>
      <c r="L45" s="252">
        <v>0</v>
      </c>
      <c r="M45" s="252">
        <v>168600</v>
      </c>
      <c r="N45" s="252">
        <v>116918</v>
      </c>
      <c r="O45" s="252">
        <v>0</v>
      </c>
      <c r="P45" s="252">
        <v>0</v>
      </c>
      <c r="Q45" s="252">
        <v>0</v>
      </c>
      <c r="R45" s="252">
        <v>0</v>
      </c>
      <c r="S45" s="279">
        <v>0</v>
      </c>
      <c r="T45" s="279"/>
      <c r="U45" s="252">
        <v>0</v>
      </c>
      <c r="V45" s="279">
        <v>0</v>
      </c>
      <c r="W45" s="279"/>
    </row>
    <row r="46" spans="1:23" ht="22.5" customHeight="1">
      <c r="A46" s="251" t="s">
        <v>335</v>
      </c>
      <c r="B46" s="251" t="s">
        <v>348</v>
      </c>
      <c r="C46" s="251" t="s">
        <v>335</v>
      </c>
      <c r="D46" s="278" t="s">
        <v>263</v>
      </c>
      <c r="E46" s="278"/>
      <c r="F46" s="279">
        <v>298931</v>
      </c>
      <c r="G46" s="279"/>
      <c r="H46" s="252">
        <v>298931</v>
      </c>
      <c r="I46" s="252">
        <v>283355</v>
      </c>
      <c r="J46" s="252">
        <v>235155</v>
      </c>
      <c r="K46" s="252">
        <v>48200</v>
      </c>
      <c r="L46" s="252">
        <v>0</v>
      </c>
      <c r="M46" s="252">
        <v>15576</v>
      </c>
      <c r="N46" s="252">
        <v>0</v>
      </c>
      <c r="O46" s="252">
        <v>0</v>
      </c>
      <c r="P46" s="252">
        <v>0</v>
      </c>
      <c r="Q46" s="252">
        <v>0</v>
      </c>
      <c r="R46" s="252">
        <v>0</v>
      </c>
      <c r="S46" s="279">
        <v>0</v>
      </c>
      <c r="T46" s="279"/>
      <c r="U46" s="252">
        <v>0</v>
      </c>
      <c r="V46" s="279">
        <v>0</v>
      </c>
      <c r="W46" s="279"/>
    </row>
    <row r="47" spans="1:23" ht="20.25" customHeight="1">
      <c r="A47" s="251" t="s">
        <v>335</v>
      </c>
      <c r="B47" s="251" t="s">
        <v>349</v>
      </c>
      <c r="C47" s="251" t="s">
        <v>335</v>
      </c>
      <c r="D47" s="278" t="s">
        <v>321</v>
      </c>
      <c r="E47" s="278"/>
      <c r="F47" s="279">
        <v>10304882</v>
      </c>
      <c r="G47" s="279"/>
      <c r="H47" s="252">
        <v>10304882</v>
      </c>
      <c r="I47" s="252">
        <v>9159882</v>
      </c>
      <c r="J47" s="252">
        <v>8107582</v>
      </c>
      <c r="K47" s="252">
        <v>1052300</v>
      </c>
      <c r="L47" s="252">
        <v>1060000</v>
      </c>
      <c r="M47" s="252">
        <v>85000</v>
      </c>
      <c r="N47" s="252">
        <v>0</v>
      </c>
      <c r="O47" s="252">
        <v>0</v>
      </c>
      <c r="P47" s="252">
        <v>0</v>
      </c>
      <c r="Q47" s="252">
        <v>0</v>
      </c>
      <c r="R47" s="252">
        <v>0</v>
      </c>
      <c r="S47" s="279">
        <v>0</v>
      </c>
      <c r="T47" s="279"/>
      <c r="U47" s="252">
        <v>0</v>
      </c>
      <c r="V47" s="279">
        <v>0</v>
      </c>
      <c r="W47" s="279"/>
    </row>
    <row r="48" spans="1:23" ht="12.75" customHeight="1">
      <c r="A48" s="251" t="s">
        <v>335</v>
      </c>
      <c r="B48" s="251" t="s">
        <v>350</v>
      </c>
      <c r="C48" s="251" t="s">
        <v>335</v>
      </c>
      <c r="D48" s="278" t="s">
        <v>322</v>
      </c>
      <c r="E48" s="278"/>
      <c r="F48" s="279">
        <v>1115250</v>
      </c>
      <c r="G48" s="279"/>
      <c r="H48" s="252">
        <v>1115250</v>
      </c>
      <c r="I48" s="252">
        <v>210250</v>
      </c>
      <c r="J48" s="252">
        <v>193750</v>
      </c>
      <c r="K48" s="252">
        <v>16500</v>
      </c>
      <c r="L48" s="252">
        <v>900000</v>
      </c>
      <c r="M48" s="252">
        <v>5000</v>
      </c>
      <c r="N48" s="252">
        <v>0</v>
      </c>
      <c r="O48" s="252">
        <v>0</v>
      </c>
      <c r="P48" s="252">
        <v>0</v>
      </c>
      <c r="Q48" s="252">
        <v>0</v>
      </c>
      <c r="R48" s="252">
        <v>0</v>
      </c>
      <c r="S48" s="279">
        <v>0</v>
      </c>
      <c r="T48" s="279"/>
      <c r="U48" s="252">
        <v>0</v>
      </c>
      <c r="V48" s="279">
        <v>0</v>
      </c>
      <c r="W48" s="279"/>
    </row>
    <row r="49" spans="1:23" ht="21.75" customHeight="1">
      <c r="A49" s="251" t="s">
        <v>335</v>
      </c>
      <c r="B49" s="251" t="s">
        <v>351</v>
      </c>
      <c r="C49" s="251" t="s">
        <v>335</v>
      </c>
      <c r="D49" s="278" t="s">
        <v>323</v>
      </c>
      <c r="E49" s="278"/>
      <c r="F49" s="279">
        <v>1768700</v>
      </c>
      <c r="G49" s="279"/>
      <c r="H49" s="252">
        <v>1768700</v>
      </c>
      <c r="I49" s="252">
        <v>1733700</v>
      </c>
      <c r="J49" s="252">
        <v>1477300</v>
      </c>
      <c r="K49" s="252">
        <v>256400</v>
      </c>
      <c r="L49" s="252">
        <v>0</v>
      </c>
      <c r="M49" s="252">
        <v>35000</v>
      </c>
      <c r="N49" s="252">
        <v>0</v>
      </c>
      <c r="O49" s="252">
        <v>0</v>
      </c>
      <c r="P49" s="252">
        <v>0</v>
      </c>
      <c r="Q49" s="252">
        <v>0</v>
      </c>
      <c r="R49" s="252">
        <v>0</v>
      </c>
      <c r="S49" s="279">
        <v>0</v>
      </c>
      <c r="T49" s="279"/>
      <c r="U49" s="252">
        <v>0</v>
      </c>
      <c r="V49" s="279">
        <v>0</v>
      </c>
      <c r="W49" s="279"/>
    </row>
    <row r="50" spans="1:23" ht="16.5" customHeight="1">
      <c r="A50" s="251" t="s">
        <v>335</v>
      </c>
      <c r="B50" s="251" t="s">
        <v>352</v>
      </c>
      <c r="C50" s="251" t="s">
        <v>335</v>
      </c>
      <c r="D50" s="278" t="s">
        <v>130</v>
      </c>
      <c r="E50" s="278"/>
      <c r="F50" s="279">
        <v>5642473</v>
      </c>
      <c r="G50" s="279"/>
      <c r="H50" s="252">
        <v>5181370</v>
      </c>
      <c r="I50" s="252">
        <v>5054370</v>
      </c>
      <c r="J50" s="252">
        <v>4568870</v>
      </c>
      <c r="K50" s="252">
        <v>485500</v>
      </c>
      <c r="L50" s="252">
        <v>80000</v>
      </c>
      <c r="M50" s="252">
        <v>47000</v>
      </c>
      <c r="N50" s="252">
        <v>0</v>
      </c>
      <c r="O50" s="252">
        <v>0</v>
      </c>
      <c r="P50" s="252">
        <v>0</v>
      </c>
      <c r="Q50" s="252">
        <v>461103</v>
      </c>
      <c r="R50" s="252">
        <v>461103</v>
      </c>
      <c r="S50" s="279">
        <v>0</v>
      </c>
      <c r="T50" s="279"/>
      <c r="U50" s="252">
        <v>0</v>
      </c>
      <c r="V50" s="279">
        <v>0</v>
      </c>
      <c r="W50" s="279"/>
    </row>
    <row r="51" spans="1:23" ht="19.5" customHeight="1">
      <c r="A51" s="251" t="s">
        <v>335</v>
      </c>
      <c r="B51" s="251" t="s">
        <v>353</v>
      </c>
      <c r="C51" s="251" t="s">
        <v>335</v>
      </c>
      <c r="D51" s="278" t="s">
        <v>129</v>
      </c>
      <c r="E51" s="278"/>
      <c r="F51" s="279">
        <v>2480100</v>
      </c>
      <c r="G51" s="279"/>
      <c r="H51" s="252">
        <v>2480100</v>
      </c>
      <c r="I51" s="252">
        <v>2363100</v>
      </c>
      <c r="J51" s="252">
        <v>2216900</v>
      </c>
      <c r="K51" s="252">
        <v>146200</v>
      </c>
      <c r="L51" s="252">
        <v>0</v>
      </c>
      <c r="M51" s="252">
        <v>117000</v>
      </c>
      <c r="N51" s="252">
        <v>0</v>
      </c>
      <c r="O51" s="252">
        <v>0</v>
      </c>
      <c r="P51" s="252">
        <v>0</v>
      </c>
      <c r="Q51" s="252">
        <v>0</v>
      </c>
      <c r="R51" s="252">
        <v>0</v>
      </c>
      <c r="S51" s="279">
        <v>0</v>
      </c>
      <c r="T51" s="279"/>
      <c r="U51" s="252">
        <v>0</v>
      </c>
      <c r="V51" s="279">
        <v>0</v>
      </c>
      <c r="W51" s="279"/>
    </row>
    <row r="52" spans="1:23" ht="17.25" customHeight="1">
      <c r="A52" s="251" t="s">
        <v>335</v>
      </c>
      <c r="B52" s="251" t="s">
        <v>354</v>
      </c>
      <c r="C52" s="251" t="s">
        <v>335</v>
      </c>
      <c r="D52" s="278" t="s">
        <v>122</v>
      </c>
      <c r="E52" s="278"/>
      <c r="F52" s="279">
        <v>22500</v>
      </c>
      <c r="G52" s="279"/>
      <c r="H52" s="252">
        <v>22500</v>
      </c>
      <c r="I52" s="252">
        <v>22500</v>
      </c>
      <c r="J52" s="252">
        <v>0</v>
      </c>
      <c r="K52" s="252">
        <v>22500</v>
      </c>
      <c r="L52" s="252">
        <v>0</v>
      </c>
      <c r="M52" s="252">
        <v>0</v>
      </c>
      <c r="N52" s="252">
        <v>0</v>
      </c>
      <c r="O52" s="252">
        <v>0</v>
      </c>
      <c r="P52" s="252">
        <v>0</v>
      </c>
      <c r="Q52" s="252">
        <v>0</v>
      </c>
      <c r="R52" s="252">
        <v>0</v>
      </c>
      <c r="S52" s="279">
        <v>0</v>
      </c>
      <c r="T52" s="279"/>
      <c r="U52" s="252">
        <v>0</v>
      </c>
      <c r="V52" s="279">
        <v>0</v>
      </c>
      <c r="W52" s="279"/>
    </row>
    <row r="53" spans="1:23" ht="19.5" customHeight="1">
      <c r="A53" s="251" t="s">
        <v>335</v>
      </c>
      <c r="B53" s="251" t="s">
        <v>355</v>
      </c>
      <c r="C53" s="251" t="s">
        <v>335</v>
      </c>
      <c r="D53" s="278" t="s">
        <v>128</v>
      </c>
      <c r="E53" s="278"/>
      <c r="F53" s="279">
        <v>570200</v>
      </c>
      <c r="G53" s="279"/>
      <c r="H53" s="252">
        <v>570200</v>
      </c>
      <c r="I53" s="252">
        <v>567700</v>
      </c>
      <c r="J53" s="252">
        <v>440400</v>
      </c>
      <c r="K53" s="252">
        <v>127300</v>
      </c>
      <c r="L53" s="252">
        <v>0</v>
      </c>
      <c r="M53" s="252">
        <v>2500</v>
      </c>
      <c r="N53" s="252">
        <v>0</v>
      </c>
      <c r="O53" s="252">
        <v>0</v>
      </c>
      <c r="P53" s="252">
        <v>0</v>
      </c>
      <c r="Q53" s="252">
        <v>0</v>
      </c>
      <c r="R53" s="252">
        <v>0</v>
      </c>
      <c r="S53" s="279">
        <v>0</v>
      </c>
      <c r="T53" s="279"/>
      <c r="U53" s="252">
        <v>0</v>
      </c>
      <c r="V53" s="279">
        <v>0</v>
      </c>
      <c r="W53" s="279"/>
    </row>
    <row r="54" spans="1:23" ht="21.75" customHeight="1">
      <c r="A54" s="251" t="s">
        <v>335</v>
      </c>
      <c r="B54" s="251" t="s">
        <v>356</v>
      </c>
      <c r="C54" s="251" t="s">
        <v>335</v>
      </c>
      <c r="D54" s="278" t="s">
        <v>280</v>
      </c>
      <c r="E54" s="278"/>
      <c r="F54" s="279">
        <v>663900</v>
      </c>
      <c r="G54" s="279"/>
      <c r="H54" s="252">
        <v>663900</v>
      </c>
      <c r="I54" s="252">
        <v>661900</v>
      </c>
      <c r="J54" s="252">
        <v>514694</v>
      </c>
      <c r="K54" s="252">
        <v>147206</v>
      </c>
      <c r="L54" s="252">
        <v>0</v>
      </c>
      <c r="M54" s="252">
        <v>2000</v>
      </c>
      <c r="N54" s="252">
        <v>0</v>
      </c>
      <c r="O54" s="252">
        <v>0</v>
      </c>
      <c r="P54" s="252">
        <v>0</v>
      </c>
      <c r="Q54" s="252">
        <v>0</v>
      </c>
      <c r="R54" s="252">
        <v>0</v>
      </c>
      <c r="S54" s="279">
        <v>0</v>
      </c>
      <c r="T54" s="279"/>
      <c r="U54" s="252">
        <v>0</v>
      </c>
      <c r="V54" s="279">
        <v>0</v>
      </c>
      <c r="W54" s="279"/>
    </row>
    <row r="55" spans="1:23" ht="55.5" customHeight="1">
      <c r="A55" s="251" t="s">
        <v>335</v>
      </c>
      <c r="B55" s="251" t="s">
        <v>357</v>
      </c>
      <c r="C55" s="251" t="s">
        <v>335</v>
      </c>
      <c r="D55" s="278" t="s">
        <v>358</v>
      </c>
      <c r="E55" s="278"/>
      <c r="F55" s="279">
        <v>140032</v>
      </c>
      <c r="G55" s="279"/>
      <c r="H55" s="252">
        <v>140032</v>
      </c>
      <c r="I55" s="252">
        <v>138532</v>
      </c>
      <c r="J55" s="252">
        <v>131132</v>
      </c>
      <c r="K55" s="252">
        <v>7400</v>
      </c>
      <c r="L55" s="252">
        <v>0</v>
      </c>
      <c r="M55" s="252">
        <v>1500</v>
      </c>
      <c r="N55" s="252">
        <v>0</v>
      </c>
      <c r="O55" s="252">
        <v>0</v>
      </c>
      <c r="P55" s="252">
        <v>0</v>
      </c>
      <c r="Q55" s="252">
        <v>0</v>
      </c>
      <c r="R55" s="252">
        <v>0</v>
      </c>
      <c r="S55" s="279">
        <v>0</v>
      </c>
      <c r="T55" s="279"/>
      <c r="U55" s="252">
        <v>0</v>
      </c>
      <c r="V55" s="279">
        <v>0</v>
      </c>
      <c r="W55" s="279"/>
    </row>
    <row r="56" spans="1:23" ht="22.5" customHeight="1">
      <c r="A56" s="251" t="s">
        <v>335</v>
      </c>
      <c r="B56" s="251" t="s">
        <v>314</v>
      </c>
      <c r="C56" s="251" t="s">
        <v>335</v>
      </c>
      <c r="D56" s="278" t="s">
        <v>82</v>
      </c>
      <c r="E56" s="278"/>
      <c r="F56" s="279">
        <v>331000</v>
      </c>
      <c r="G56" s="279"/>
      <c r="H56" s="252">
        <v>31000</v>
      </c>
      <c r="I56" s="252">
        <v>31000</v>
      </c>
      <c r="J56" s="252">
        <v>2000</v>
      </c>
      <c r="K56" s="252">
        <v>29000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300000</v>
      </c>
      <c r="R56" s="252">
        <v>300000</v>
      </c>
      <c r="S56" s="279">
        <v>0</v>
      </c>
      <c r="T56" s="279"/>
      <c r="U56" s="252">
        <v>0</v>
      </c>
      <c r="V56" s="279">
        <v>0</v>
      </c>
      <c r="W56" s="279"/>
    </row>
    <row r="57" spans="1:23" ht="25.5" customHeight="1">
      <c r="A57" s="251" t="s">
        <v>83</v>
      </c>
      <c r="B57" s="251" t="s">
        <v>335</v>
      </c>
      <c r="C57" s="251" t="s">
        <v>335</v>
      </c>
      <c r="D57" s="278" t="s">
        <v>84</v>
      </c>
      <c r="E57" s="278"/>
      <c r="F57" s="279">
        <v>5384732</v>
      </c>
      <c r="G57" s="279"/>
      <c r="H57" s="252">
        <v>2450521</v>
      </c>
      <c r="I57" s="252">
        <v>2450521</v>
      </c>
      <c r="J57" s="252">
        <v>2000</v>
      </c>
      <c r="K57" s="252">
        <v>2448521</v>
      </c>
      <c r="L57" s="252">
        <v>0</v>
      </c>
      <c r="M57" s="252">
        <v>0</v>
      </c>
      <c r="N57" s="252">
        <v>0</v>
      </c>
      <c r="O57" s="252">
        <v>0</v>
      </c>
      <c r="P57" s="252">
        <v>0</v>
      </c>
      <c r="Q57" s="252">
        <v>2934211</v>
      </c>
      <c r="R57" s="252">
        <v>2934211</v>
      </c>
      <c r="S57" s="279">
        <v>0</v>
      </c>
      <c r="T57" s="279"/>
      <c r="U57" s="252">
        <v>0</v>
      </c>
      <c r="V57" s="279">
        <v>0</v>
      </c>
      <c r="W57" s="279"/>
    </row>
    <row r="58" spans="1:23" ht="20.25" customHeight="1">
      <c r="A58" s="251" t="s">
        <v>335</v>
      </c>
      <c r="B58" s="251" t="s">
        <v>359</v>
      </c>
      <c r="C58" s="251" t="s">
        <v>335</v>
      </c>
      <c r="D58" s="278" t="s">
        <v>360</v>
      </c>
      <c r="E58" s="278"/>
      <c r="F58" s="279">
        <v>51000</v>
      </c>
      <c r="G58" s="279"/>
      <c r="H58" s="252">
        <v>51000</v>
      </c>
      <c r="I58" s="252">
        <v>51000</v>
      </c>
      <c r="J58" s="252">
        <v>0</v>
      </c>
      <c r="K58" s="252">
        <v>51000</v>
      </c>
      <c r="L58" s="252">
        <v>0</v>
      </c>
      <c r="M58" s="252">
        <v>0</v>
      </c>
      <c r="N58" s="252">
        <v>0</v>
      </c>
      <c r="O58" s="252">
        <v>0</v>
      </c>
      <c r="P58" s="252">
        <v>0</v>
      </c>
      <c r="Q58" s="252">
        <v>0</v>
      </c>
      <c r="R58" s="252">
        <v>0</v>
      </c>
      <c r="S58" s="279">
        <v>0</v>
      </c>
      <c r="T58" s="279"/>
      <c r="U58" s="252">
        <v>0</v>
      </c>
      <c r="V58" s="279">
        <v>0</v>
      </c>
      <c r="W58" s="279"/>
    </row>
    <row r="59" spans="1:23" ht="70.5" customHeight="1">
      <c r="A59" s="251" t="s">
        <v>335</v>
      </c>
      <c r="B59" s="251" t="s">
        <v>85</v>
      </c>
      <c r="C59" s="251" t="s">
        <v>335</v>
      </c>
      <c r="D59" s="278" t="s">
        <v>86</v>
      </c>
      <c r="E59" s="278"/>
      <c r="F59" s="279">
        <v>2397521</v>
      </c>
      <c r="G59" s="279"/>
      <c r="H59" s="252">
        <v>2397521</v>
      </c>
      <c r="I59" s="252">
        <v>2397521</v>
      </c>
      <c r="J59" s="252">
        <v>0</v>
      </c>
      <c r="K59" s="252">
        <v>2397521</v>
      </c>
      <c r="L59" s="252">
        <v>0</v>
      </c>
      <c r="M59" s="252">
        <v>0</v>
      </c>
      <c r="N59" s="252">
        <v>0</v>
      </c>
      <c r="O59" s="252">
        <v>0</v>
      </c>
      <c r="P59" s="252">
        <v>0</v>
      </c>
      <c r="Q59" s="252">
        <v>0</v>
      </c>
      <c r="R59" s="252">
        <v>0</v>
      </c>
      <c r="S59" s="279">
        <v>0</v>
      </c>
      <c r="T59" s="279"/>
      <c r="U59" s="252">
        <v>0</v>
      </c>
      <c r="V59" s="279">
        <v>0</v>
      </c>
      <c r="W59" s="279"/>
    </row>
    <row r="60" spans="1:23" ht="20.25" customHeight="1">
      <c r="A60" s="251" t="s">
        <v>335</v>
      </c>
      <c r="B60" s="251" t="s">
        <v>361</v>
      </c>
      <c r="C60" s="251" t="s">
        <v>335</v>
      </c>
      <c r="D60" s="278" t="s">
        <v>82</v>
      </c>
      <c r="E60" s="278"/>
      <c r="F60" s="279">
        <v>2936211</v>
      </c>
      <c r="G60" s="279"/>
      <c r="H60" s="252">
        <v>2000</v>
      </c>
      <c r="I60" s="252">
        <v>2000</v>
      </c>
      <c r="J60" s="252">
        <v>2000</v>
      </c>
      <c r="K60" s="252">
        <v>0</v>
      </c>
      <c r="L60" s="252">
        <v>0</v>
      </c>
      <c r="M60" s="252">
        <v>0</v>
      </c>
      <c r="N60" s="252">
        <v>0</v>
      </c>
      <c r="O60" s="252">
        <v>0</v>
      </c>
      <c r="P60" s="252">
        <v>0</v>
      </c>
      <c r="Q60" s="252">
        <v>2934211</v>
      </c>
      <c r="R60" s="252">
        <v>2934211</v>
      </c>
      <c r="S60" s="279">
        <v>0</v>
      </c>
      <c r="T60" s="279"/>
      <c r="U60" s="252">
        <v>0</v>
      </c>
      <c r="V60" s="279">
        <v>0</v>
      </c>
      <c r="W60" s="279"/>
    </row>
    <row r="61" spans="1:23" ht="18" customHeight="1">
      <c r="A61" s="251" t="s">
        <v>87</v>
      </c>
      <c r="B61" s="251" t="s">
        <v>335</v>
      </c>
      <c r="C61" s="251" t="s">
        <v>335</v>
      </c>
      <c r="D61" s="278" t="s">
        <v>88</v>
      </c>
      <c r="E61" s="278"/>
      <c r="F61" s="279">
        <v>28379755</v>
      </c>
      <c r="G61" s="279"/>
      <c r="H61" s="252">
        <v>27084426</v>
      </c>
      <c r="I61" s="252">
        <v>27018126</v>
      </c>
      <c r="J61" s="252">
        <v>20761059</v>
      </c>
      <c r="K61" s="252">
        <v>6257067</v>
      </c>
      <c r="L61" s="252">
        <v>0</v>
      </c>
      <c r="M61" s="252">
        <v>66300</v>
      </c>
      <c r="N61" s="252">
        <v>0</v>
      </c>
      <c r="O61" s="252">
        <v>0</v>
      </c>
      <c r="P61" s="252">
        <v>0</v>
      </c>
      <c r="Q61" s="252">
        <v>1295329</v>
      </c>
      <c r="R61" s="252">
        <v>1295329</v>
      </c>
      <c r="S61" s="279">
        <v>0</v>
      </c>
      <c r="T61" s="279"/>
      <c r="U61" s="252">
        <v>0</v>
      </c>
      <c r="V61" s="279">
        <v>0</v>
      </c>
      <c r="W61" s="279"/>
    </row>
    <row r="62" spans="1:23" ht="18" customHeight="1">
      <c r="A62" s="251" t="s">
        <v>335</v>
      </c>
      <c r="B62" s="251" t="s">
        <v>90</v>
      </c>
      <c r="C62" s="251" t="s">
        <v>335</v>
      </c>
      <c r="D62" s="278" t="s">
        <v>91</v>
      </c>
      <c r="E62" s="278"/>
      <c r="F62" s="279">
        <v>24029186</v>
      </c>
      <c r="G62" s="279"/>
      <c r="H62" s="252">
        <v>23919186</v>
      </c>
      <c r="I62" s="252">
        <v>23854186</v>
      </c>
      <c r="J62" s="252">
        <v>18570200</v>
      </c>
      <c r="K62" s="252">
        <v>5283986</v>
      </c>
      <c r="L62" s="252">
        <v>0</v>
      </c>
      <c r="M62" s="252">
        <v>65000</v>
      </c>
      <c r="N62" s="252">
        <v>0</v>
      </c>
      <c r="O62" s="252">
        <v>0</v>
      </c>
      <c r="P62" s="252">
        <v>0</v>
      </c>
      <c r="Q62" s="252">
        <v>110000</v>
      </c>
      <c r="R62" s="252">
        <v>110000</v>
      </c>
      <c r="S62" s="279">
        <v>0</v>
      </c>
      <c r="T62" s="279"/>
      <c r="U62" s="252">
        <v>0</v>
      </c>
      <c r="V62" s="279">
        <v>0</v>
      </c>
      <c r="W62" s="279"/>
    </row>
    <row r="63" spans="1:23" ht="20.25" customHeight="1">
      <c r="A63" s="251" t="s">
        <v>335</v>
      </c>
      <c r="B63" s="251" t="s">
        <v>578</v>
      </c>
      <c r="C63" s="251" t="s">
        <v>335</v>
      </c>
      <c r="D63" s="278" t="s">
        <v>579</v>
      </c>
      <c r="E63" s="278"/>
      <c r="F63" s="279">
        <v>2768369</v>
      </c>
      <c r="G63" s="279"/>
      <c r="H63" s="252">
        <v>1583040</v>
      </c>
      <c r="I63" s="252">
        <v>1582740</v>
      </c>
      <c r="J63" s="252">
        <v>1067559</v>
      </c>
      <c r="K63" s="252">
        <v>515181</v>
      </c>
      <c r="L63" s="252">
        <v>0</v>
      </c>
      <c r="M63" s="252">
        <v>300</v>
      </c>
      <c r="N63" s="252">
        <v>0</v>
      </c>
      <c r="O63" s="252">
        <v>0</v>
      </c>
      <c r="P63" s="252">
        <v>0</v>
      </c>
      <c r="Q63" s="252">
        <v>1185329</v>
      </c>
      <c r="R63" s="252">
        <v>1185329</v>
      </c>
      <c r="S63" s="279">
        <v>0</v>
      </c>
      <c r="T63" s="279"/>
      <c r="U63" s="252">
        <v>0</v>
      </c>
      <c r="V63" s="279">
        <v>0</v>
      </c>
      <c r="W63" s="279"/>
    </row>
    <row r="64" spans="1:23" ht="21.75" customHeight="1">
      <c r="A64" s="251" t="s">
        <v>335</v>
      </c>
      <c r="B64" s="251" t="s">
        <v>362</v>
      </c>
      <c r="C64" s="251" t="s">
        <v>335</v>
      </c>
      <c r="D64" s="278" t="s">
        <v>127</v>
      </c>
      <c r="E64" s="278"/>
      <c r="F64" s="279">
        <v>960900</v>
      </c>
      <c r="G64" s="279"/>
      <c r="H64" s="252">
        <v>960900</v>
      </c>
      <c r="I64" s="252">
        <v>959900</v>
      </c>
      <c r="J64" s="252">
        <v>796600</v>
      </c>
      <c r="K64" s="252">
        <v>163300</v>
      </c>
      <c r="L64" s="252">
        <v>0</v>
      </c>
      <c r="M64" s="252">
        <v>1000</v>
      </c>
      <c r="N64" s="252">
        <v>0</v>
      </c>
      <c r="O64" s="252">
        <v>0</v>
      </c>
      <c r="P64" s="252">
        <v>0</v>
      </c>
      <c r="Q64" s="252">
        <v>0</v>
      </c>
      <c r="R64" s="252">
        <v>0</v>
      </c>
      <c r="S64" s="279">
        <v>0</v>
      </c>
      <c r="T64" s="279"/>
      <c r="U64" s="252">
        <v>0</v>
      </c>
      <c r="V64" s="279">
        <v>0</v>
      </c>
      <c r="W64" s="279"/>
    </row>
    <row r="65" spans="1:23" ht="45" customHeight="1">
      <c r="A65" s="251" t="s">
        <v>335</v>
      </c>
      <c r="B65" s="251" t="s">
        <v>363</v>
      </c>
      <c r="C65" s="251" t="s">
        <v>335</v>
      </c>
      <c r="D65" s="278" t="s">
        <v>126</v>
      </c>
      <c r="E65" s="278"/>
      <c r="F65" s="279">
        <v>5000</v>
      </c>
      <c r="G65" s="279"/>
      <c r="H65" s="252">
        <v>5000</v>
      </c>
      <c r="I65" s="252">
        <v>5000</v>
      </c>
      <c r="J65" s="252">
        <v>0</v>
      </c>
      <c r="K65" s="252">
        <v>5000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79">
        <v>0</v>
      </c>
      <c r="T65" s="279"/>
      <c r="U65" s="252">
        <v>0</v>
      </c>
      <c r="V65" s="279">
        <v>0</v>
      </c>
      <c r="W65" s="279"/>
    </row>
    <row r="66" spans="1:23" ht="23.25" customHeight="1">
      <c r="A66" s="251" t="s">
        <v>335</v>
      </c>
      <c r="B66" s="251" t="s">
        <v>278</v>
      </c>
      <c r="C66" s="251" t="s">
        <v>335</v>
      </c>
      <c r="D66" s="278" t="s">
        <v>82</v>
      </c>
      <c r="E66" s="278"/>
      <c r="F66" s="279">
        <v>616300</v>
      </c>
      <c r="G66" s="279"/>
      <c r="H66" s="252">
        <v>616300</v>
      </c>
      <c r="I66" s="252">
        <v>616300</v>
      </c>
      <c r="J66" s="252">
        <v>326700</v>
      </c>
      <c r="K66" s="252">
        <v>289600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79">
        <v>0</v>
      </c>
      <c r="T66" s="279"/>
      <c r="U66" s="252">
        <v>0</v>
      </c>
      <c r="V66" s="279">
        <v>0</v>
      </c>
      <c r="W66" s="279"/>
    </row>
    <row r="67" spans="1:23" ht="32.25" customHeight="1">
      <c r="A67" s="251" t="s">
        <v>96</v>
      </c>
      <c r="B67" s="251" t="s">
        <v>335</v>
      </c>
      <c r="C67" s="251" t="s">
        <v>335</v>
      </c>
      <c r="D67" s="278" t="s">
        <v>97</v>
      </c>
      <c r="E67" s="278"/>
      <c r="F67" s="279">
        <v>3991052</v>
      </c>
      <c r="G67" s="279"/>
      <c r="H67" s="252">
        <v>3841052</v>
      </c>
      <c r="I67" s="252">
        <v>3406572</v>
      </c>
      <c r="J67" s="252">
        <v>2867460</v>
      </c>
      <c r="K67" s="252">
        <v>539112</v>
      </c>
      <c r="L67" s="252">
        <v>432480</v>
      </c>
      <c r="M67" s="252">
        <v>2000</v>
      </c>
      <c r="N67" s="252">
        <v>0</v>
      </c>
      <c r="O67" s="252">
        <v>0</v>
      </c>
      <c r="P67" s="252">
        <v>0</v>
      </c>
      <c r="Q67" s="252">
        <v>150000</v>
      </c>
      <c r="R67" s="252">
        <v>150000</v>
      </c>
      <c r="S67" s="279">
        <v>0</v>
      </c>
      <c r="T67" s="279"/>
      <c r="U67" s="252">
        <v>0</v>
      </c>
      <c r="V67" s="279">
        <v>0</v>
      </c>
      <c r="W67" s="279"/>
    </row>
    <row r="68" spans="1:23" ht="39" customHeight="1">
      <c r="A68" s="251" t="s">
        <v>335</v>
      </c>
      <c r="B68" s="251" t="s">
        <v>315</v>
      </c>
      <c r="C68" s="251" t="s">
        <v>335</v>
      </c>
      <c r="D68" s="278" t="s">
        <v>98</v>
      </c>
      <c r="E68" s="278"/>
      <c r="F68" s="279">
        <v>974352</v>
      </c>
      <c r="G68" s="279"/>
      <c r="H68" s="252">
        <v>904352</v>
      </c>
      <c r="I68" s="252">
        <v>471872</v>
      </c>
      <c r="J68" s="252">
        <v>307560</v>
      </c>
      <c r="K68" s="252">
        <v>164312</v>
      </c>
      <c r="L68" s="252">
        <v>432480</v>
      </c>
      <c r="M68" s="252">
        <v>0</v>
      </c>
      <c r="N68" s="252">
        <v>0</v>
      </c>
      <c r="O68" s="252">
        <v>0</v>
      </c>
      <c r="P68" s="252">
        <v>0</v>
      </c>
      <c r="Q68" s="252">
        <v>70000</v>
      </c>
      <c r="R68" s="252">
        <v>70000</v>
      </c>
      <c r="S68" s="279">
        <v>0</v>
      </c>
      <c r="T68" s="279"/>
      <c r="U68" s="252">
        <v>0</v>
      </c>
      <c r="V68" s="279">
        <v>0</v>
      </c>
      <c r="W68" s="279"/>
    </row>
    <row r="69" spans="1:23" ht="33" customHeight="1">
      <c r="A69" s="251" t="s">
        <v>335</v>
      </c>
      <c r="B69" s="251" t="s">
        <v>99</v>
      </c>
      <c r="C69" s="251" t="s">
        <v>335</v>
      </c>
      <c r="D69" s="278" t="s">
        <v>100</v>
      </c>
      <c r="E69" s="278"/>
      <c r="F69" s="279">
        <v>720800</v>
      </c>
      <c r="G69" s="279"/>
      <c r="H69" s="252">
        <v>720800</v>
      </c>
      <c r="I69" s="252">
        <v>720800</v>
      </c>
      <c r="J69" s="252">
        <v>562400</v>
      </c>
      <c r="K69" s="252">
        <v>158400</v>
      </c>
      <c r="L69" s="252">
        <v>0</v>
      </c>
      <c r="M69" s="252">
        <v>0</v>
      </c>
      <c r="N69" s="252">
        <v>0</v>
      </c>
      <c r="O69" s="252">
        <v>0</v>
      </c>
      <c r="P69" s="252">
        <v>0</v>
      </c>
      <c r="Q69" s="252">
        <v>0</v>
      </c>
      <c r="R69" s="252">
        <v>0</v>
      </c>
      <c r="S69" s="279">
        <v>0</v>
      </c>
      <c r="T69" s="279"/>
      <c r="U69" s="252">
        <v>0</v>
      </c>
      <c r="V69" s="279">
        <v>0</v>
      </c>
      <c r="W69" s="279"/>
    </row>
    <row r="70" spans="1:23" ht="21.75" customHeight="1">
      <c r="A70" s="251" t="s">
        <v>335</v>
      </c>
      <c r="B70" s="251" t="s">
        <v>103</v>
      </c>
      <c r="C70" s="251" t="s">
        <v>335</v>
      </c>
      <c r="D70" s="278" t="s">
        <v>104</v>
      </c>
      <c r="E70" s="278"/>
      <c r="F70" s="279">
        <v>2274900</v>
      </c>
      <c r="G70" s="279"/>
      <c r="H70" s="252">
        <v>2194900</v>
      </c>
      <c r="I70" s="252">
        <v>2192900</v>
      </c>
      <c r="J70" s="252">
        <v>1997500</v>
      </c>
      <c r="K70" s="252">
        <v>195400</v>
      </c>
      <c r="L70" s="252">
        <v>0</v>
      </c>
      <c r="M70" s="252">
        <v>2000</v>
      </c>
      <c r="N70" s="252">
        <v>0</v>
      </c>
      <c r="O70" s="252">
        <v>0</v>
      </c>
      <c r="P70" s="252">
        <v>0</v>
      </c>
      <c r="Q70" s="252">
        <v>80000</v>
      </c>
      <c r="R70" s="252">
        <v>80000</v>
      </c>
      <c r="S70" s="279">
        <v>0</v>
      </c>
      <c r="T70" s="279"/>
      <c r="U70" s="252">
        <v>0</v>
      </c>
      <c r="V70" s="279">
        <v>0</v>
      </c>
      <c r="W70" s="279"/>
    </row>
    <row r="71" spans="1:23" ht="21.75" customHeight="1">
      <c r="A71" s="251" t="s">
        <v>335</v>
      </c>
      <c r="B71" s="251" t="s">
        <v>316</v>
      </c>
      <c r="C71" s="251" t="s">
        <v>335</v>
      </c>
      <c r="D71" s="278" t="s">
        <v>82</v>
      </c>
      <c r="E71" s="278"/>
      <c r="F71" s="279">
        <v>21000</v>
      </c>
      <c r="G71" s="279"/>
      <c r="H71" s="252">
        <v>21000</v>
      </c>
      <c r="I71" s="252">
        <v>21000</v>
      </c>
      <c r="J71" s="252">
        <v>0</v>
      </c>
      <c r="K71" s="252">
        <v>21000</v>
      </c>
      <c r="L71" s="252">
        <v>0</v>
      </c>
      <c r="M71" s="252">
        <v>0</v>
      </c>
      <c r="N71" s="252">
        <v>0</v>
      </c>
      <c r="O71" s="252">
        <v>0</v>
      </c>
      <c r="P71" s="252">
        <v>0</v>
      </c>
      <c r="Q71" s="252">
        <v>0</v>
      </c>
      <c r="R71" s="252">
        <v>0</v>
      </c>
      <c r="S71" s="279">
        <v>0</v>
      </c>
      <c r="T71" s="279"/>
      <c r="U71" s="252">
        <v>0</v>
      </c>
      <c r="V71" s="279">
        <v>0</v>
      </c>
      <c r="W71" s="279"/>
    </row>
    <row r="72" spans="1:23" ht="17.25" customHeight="1">
      <c r="A72" s="251" t="s">
        <v>106</v>
      </c>
      <c r="B72" s="251" t="s">
        <v>335</v>
      </c>
      <c r="C72" s="251" t="s">
        <v>335</v>
      </c>
      <c r="D72" s="278" t="s">
        <v>107</v>
      </c>
      <c r="E72" s="278"/>
      <c r="F72" s="279">
        <v>9563989</v>
      </c>
      <c r="G72" s="279"/>
      <c r="H72" s="252">
        <v>9214570</v>
      </c>
      <c r="I72" s="252">
        <v>9007070</v>
      </c>
      <c r="J72" s="252">
        <v>7734820</v>
      </c>
      <c r="K72" s="252">
        <v>1272250</v>
      </c>
      <c r="L72" s="252">
        <v>0</v>
      </c>
      <c r="M72" s="252">
        <v>207500</v>
      </c>
      <c r="N72" s="252">
        <v>0</v>
      </c>
      <c r="O72" s="252">
        <v>0</v>
      </c>
      <c r="P72" s="252">
        <v>0</v>
      </c>
      <c r="Q72" s="252">
        <v>349419</v>
      </c>
      <c r="R72" s="252">
        <v>349419</v>
      </c>
      <c r="S72" s="279">
        <v>0</v>
      </c>
      <c r="T72" s="279"/>
      <c r="U72" s="252">
        <v>0</v>
      </c>
      <c r="V72" s="279">
        <v>0</v>
      </c>
      <c r="W72" s="279"/>
    </row>
    <row r="73" spans="1:23" ht="24.75" customHeight="1">
      <c r="A73" s="251" t="s">
        <v>335</v>
      </c>
      <c r="B73" s="251" t="s">
        <v>108</v>
      </c>
      <c r="C73" s="251" t="s">
        <v>335</v>
      </c>
      <c r="D73" s="278" t="s">
        <v>109</v>
      </c>
      <c r="E73" s="278"/>
      <c r="F73" s="279">
        <v>5841220</v>
      </c>
      <c r="G73" s="279"/>
      <c r="H73" s="252">
        <v>5841220</v>
      </c>
      <c r="I73" s="252">
        <v>5711720</v>
      </c>
      <c r="J73" s="252">
        <v>4844720</v>
      </c>
      <c r="K73" s="252">
        <v>867000</v>
      </c>
      <c r="L73" s="252">
        <v>0</v>
      </c>
      <c r="M73" s="252">
        <v>129500</v>
      </c>
      <c r="N73" s="252">
        <v>0</v>
      </c>
      <c r="O73" s="252">
        <v>0</v>
      </c>
      <c r="P73" s="252">
        <v>0</v>
      </c>
      <c r="Q73" s="252">
        <v>0</v>
      </c>
      <c r="R73" s="252">
        <v>0</v>
      </c>
      <c r="S73" s="279">
        <v>0</v>
      </c>
      <c r="T73" s="279"/>
      <c r="U73" s="252">
        <v>0</v>
      </c>
      <c r="V73" s="279">
        <v>0</v>
      </c>
      <c r="W73" s="279"/>
    </row>
    <row r="74" spans="1:23" ht="32.25" customHeight="1">
      <c r="A74" s="251" t="s">
        <v>335</v>
      </c>
      <c r="B74" s="251" t="s">
        <v>318</v>
      </c>
      <c r="C74" s="251" t="s">
        <v>335</v>
      </c>
      <c r="D74" s="278" t="s">
        <v>125</v>
      </c>
      <c r="E74" s="278"/>
      <c r="F74" s="279">
        <v>1557569</v>
      </c>
      <c r="G74" s="279"/>
      <c r="H74" s="252">
        <v>1208150</v>
      </c>
      <c r="I74" s="252">
        <v>1188150</v>
      </c>
      <c r="J74" s="252">
        <v>1063200</v>
      </c>
      <c r="K74" s="252">
        <v>124950</v>
      </c>
      <c r="L74" s="252">
        <v>0</v>
      </c>
      <c r="M74" s="252">
        <v>20000</v>
      </c>
      <c r="N74" s="252">
        <v>0</v>
      </c>
      <c r="O74" s="252">
        <v>0</v>
      </c>
      <c r="P74" s="252">
        <v>0</v>
      </c>
      <c r="Q74" s="252">
        <v>349419</v>
      </c>
      <c r="R74" s="252">
        <v>349419</v>
      </c>
      <c r="S74" s="279">
        <v>0</v>
      </c>
      <c r="T74" s="279"/>
      <c r="U74" s="252">
        <v>0</v>
      </c>
      <c r="V74" s="279">
        <v>0</v>
      </c>
      <c r="W74" s="279"/>
    </row>
    <row r="75" spans="1:23" ht="31.5" customHeight="1">
      <c r="A75" s="251" t="s">
        <v>335</v>
      </c>
      <c r="B75" s="251" t="s">
        <v>364</v>
      </c>
      <c r="C75" s="251" t="s">
        <v>335</v>
      </c>
      <c r="D75" s="278" t="s">
        <v>124</v>
      </c>
      <c r="E75" s="278"/>
      <c r="F75" s="279">
        <v>2131700</v>
      </c>
      <c r="G75" s="279"/>
      <c r="H75" s="252">
        <v>2131700</v>
      </c>
      <c r="I75" s="252">
        <v>2086700</v>
      </c>
      <c r="J75" s="252">
        <v>1814900</v>
      </c>
      <c r="K75" s="252">
        <v>271800</v>
      </c>
      <c r="L75" s="252">
        <v>0</v>
      </c>
      <c r="M75" s="252">
        <v>45000</v>
      </c>
      <c r="N75" s="252">
        <v>0</v>
      </c>
      <c r="O75" s="252">
        <v>0</v>
      </c>
      <c r="P75" s="252">
        <v>0</v>
      </c>
      <c r="Q75" s="252">
        <v>0</v>
      </c>
      <c r="R75" s="252">
        <v>0</v>
      </c>
      <c r="S75" s="279">
        <v>0</v>
      </c>
      <c r="T75" s="279"/>
      <c r="U75" s="252">
        <v>0</v>
      </c>
      <c r="V75" s="279">
        <v>0</v>
      </c>
      <c r="W75" s="279"/>
    </row>
    <row r="76" spans="1:23" ht="31.5" customHeight="1">
      <c r="A76" s="251" t="s">
        <v>335</v>
      </c>
      <c r="B76" s="251" t="s">
        <v>365</v>
      </c>
      <c r="C76" s="251" t="s">
        <v>335</v>
      </c>
      <c r="D76" s="278" t="s">
        <v>297</v>
      </c>
      <c r="E76" s="278"/>
      <c r="F76" s="279">
        <v>3000</v>
      </c>
      <c r="G76" s="279"/>
      <c r="H76" s="252">
        <v>3000</v>
      </c>
      <c r="I76" s="252">
        <v>0</v>
      </c>
      <c r="J76" s="252">
        <v>0</v>
      </c>
      <c r="K76" s="252">
        <v>0</v>
      </c>
      <c r="L76" s="252">
        <v>0</v>
      </c>
      <c r="M76" s="252">
        <v>3000</v>
      </c>
      <c r="N76" s="252">
        <v>0</v>
      </c>
      <c r="O76" s="252">
        <v>0</v>
      </c>
      <c r="P76" s="252">
        <v>0</v>
      </c>
      <c r="Q76" s="252">
        <v>0</v>
      </c>
      <c r="R76" s="252">
        <v>0</v>
      </c>
      <c r="S76" s="279">
        <v>0</v>
      </c>
      <c r="T76" s="279"/>
      <c r="U76" s="252">
        <v>0</v>
      </c>
      <c r="V76" s="279">
        <v>0</v>
      </c>
      <c r="W76" s="279"/>
    </row>
    <row r="77" spans="1:23" ht="30" customHeight="1">
      <c r="A77" s="251" t="s">
        <v>335</v>
      </c>
      <c r="B77" s="251" t="s">
        <v>366</v>
      </c>
      <c r="C77" s="251" t="s">
        <v>335</v>
      </c>
      <c r="D77" s="278" t="s">
        <v>324</v>
      </c>
      <c r="E77" s="278"/>
      <c r="F77" s="279">
        <v>10000</v>
      </c>
      <c r="G77" s="279"/>
      <c r="H77" s="252">
        <v>10000</v>
      </c>
      <c r="I77" s="252">
        <v>0</v>
      </c>
      <c r="J77" s="252">
        <v>0</v>
      </c>
      <c r="K77" s="252">
        <v>0</v>
      </c>
      <c r="L77" s="252">
        <v>0</v>
      </c>
      <c r="M77" s="252">
        <v>10000</v>
      </c>
      <c r="N77" s="252">
        <v>0</v>
      </c>
      <c r="O77" s="252">
        <v>0</v>
      </c>
      <c r="P77" s="252">
        <v>0</v>
      </c>
      <c r="Q77" s="252">
        <v>0</v>
      </c>
      <c r="R77" s="252">
        <v>0</v>
      </c>
      <c r="S77" s="279">
        <v>0</v>
      </c>
      <c r="T77" s="279"/>
      <c r="U77" s="252">
        <v>0</v>
      </c>
      <c r="V77" s="279">
        <v>0</v>
      </c>
      <c r="W77" s="279"/>
    </row>
    <row r="78" spans="1:23" ht="30.75" customHeight="1">
      <c r="A78" s="251" t="s">
        <v>335</v>
      </c>
      <c r="B78" s="251" t="s">
        <v>367</v>
      </c>
      <c r="C78" s="251" t="s">
        <v>335</v>
      </c>
      <c r="D78" s="278" t="s">
        <v>123</v>
      </c>
      <c r="E78" s="278"/>
      <c r="F78" s="279">
        <v>15000</v>
      </c>
      <c r="G78" s="279"/>
      <c r="H78" s="252">
        <v>15000</v>
      </c>
      <c r="I78" s="252">
        <v>15000</v>
      </c>
      <c r="J78" s="252">
        <v>12000</v>
      </c>
      <c r="K78" s="252">
        <v>3000</v>
      </c>
      <c r="L78" s="252">
        <v>0</v>
      </c>
      <c r="M78" s="252">
        <v>0</v>
      </c>
      <c r="N78" s="252">
        <v>0</v>
      </c>
      <c r="O78" s="252">
        <v>0</v>
      </c>
      <c r="P78" s="252">
        <v>0</v>
      </c>
      <c r="Q78" s="252">
        <v>0</v>
      </c>
      <c r="R78" s="252">
        <v>0</v>
      </c>
      <c r="S78" s="279">
        <v>0</v>
      </c>
      <c r="T78" s="279"/>
      <c r="U78" s="252">
        <v>0</v>
      </c>
      <c r="V78" s="279">
        <v>0</v>
      </c>
      <c r="W78" s="279"/>
    </row>
    <row r="79" spans="1:23" ht="24" customHeight="1">
      <c r="A79" s="251" t="s">
        <v>335</v>
      </c>
      <c r="B79" s="251" t="s">
        <v>368</v>
      </c>
      <c r="C79" s="251" t="s">
        <v>335</v>
      </c>
      <c r="D79" s="278" t="s">
        <v>122</v>
      </c>
      <c r="E79" s="278"/>
      <c r="F79" s="279">
        <v>5500</v>
      </c>
      <c r="G79" s="279"/>
      <c r="H79" s="252">
        <v>5500</v>
      </c>
      <c r="I79" s="252">
        <v>5500</v>
      </c>
      <c r="J79" s="252">
        <v>0</v>
      </c>
      <c r="K79" s="252">
        <v>5500</v>
      </c>
      <c r="L79" s="252">
        <v>0</v>
      </c>
      <c r="M79" s="252">
        <v>0</v>
      </c>
      <c r="N79" s="252">
        <v>0</v>
      </c>
      <c r="O79" s="252">
        <v>0</v>
      </c>
      <c r="P79" s="252">
        <v>0</v>
      </c>
      <c r="Q79" s="252">
        <v>0</v>
      </c>
      <c r="R79" s="252">
        <v>0</v>
      </c>
      <c r="S79" s="279">
        <v>0</v>
      </c>
      <c r="T79" s="279"/>
      <c r="U79" s="252">
        <v>0</v>
      </c>
      <c r="V79" s="279">
        <v>0</v>
      </c>
      <c r="W79" s="279"/>
    </row>
    <row r="80" spans="1:23" ht="24.75" customHeight="1">
      <c r="A80" s="251" t="s">
        <v>291</v>
      </c>
      <c r="B80" s="251" t="s">
        <v>335</v>
      </c>
      <c r="C80" s="251" t="s">
        <v>335</v>
      </c>
      <c r="D80" s="278" t="s">
        <v>292</v>
      </c>
      <c r="E80" s="278"/>
      <c r="F80" s="279">
        <v>9284063</v>
      </c>
      <c r="G80" s="279"/>
      <c r="H80" s="252">
        <v>6189166</v>
      </c>
      <c r="I80" s="252">
        <v>4836704</v>
      </c>
      <c r="J80" s="252">
        <v>3651257</v>
      </c>
      <c r="K80" s="252">
        <v>1185447</v>
      </c>
      <c r="L80" s="252">
        <v>54000</v>
      </c>
      <c r="M80" s="252">
        <v>1298462</v>
      </c>
      <c r="N80" s="252">
        <v>0</v>
      </c>
      <c r="O80" s="252">
        <v>0</v>
      </c>
      <c r="P80" s="252">
        <v>0</v>
      </c>
      <c r="Q80" s="252">
        <v>3094897</v>
      </c>
      <c r="R80" s="252">
        <v>3094897</v>
      </c>
      <c r="S80" s="279">
        <v>0</v>
      </c>
      <c r="T80" s="279"/>
      <c r="U80" s="252">
        <v>0</v>
      </c>
      <c r="V80" s="279">
        <v>0</v>
      </c>
      <c r="W80" s="279"/>
    </row>
    <row r="81" spans="1:23" ht="18.75" customHeight="1">
      <c r="A81" s="251" t="s">
        <v>335</v>
      </c>
      <c r="B81" s="251" t="s">
        <v>330</v>
      </c>
      <c r="C81" s="251" t="s">
        <v>335</v>
      </c>
      <c r="D81" s="278" t="s">
        <v>331</v>
      </c>
      <c r="E81" s="278"/>
      <c r="F81" s="279">
        <v>500</v>
      </c>
      <c r="G81" s="279"/>
      <c r="H81" s="252">
        <v>500</v>
      </c>
      <c r="I81" s="252">
        <v>500</v>
      </c>
      <c r="J81" s="252">
        <v>0</v>
      </c>
      <c r="K81" s="252">
        <v>500</v>
      </c>
      <c r="L81" s="252">
        <v>0</v>
      </c>
      <c r="M81" s="252">
        <v>0</v>
      </c>
      <c r="N81" s="252">
        <v>0</v>
      </c>
      <c r="O81" s="252">
        <v>0</v>
      </c>
      <c r="P81" s="252">
        <v>0</v>
      </c>
      <c r="Q81" s="252">
        <v>0</v>
      </c>
      <c r="R81" s="252">
        <v>0</v>
      </c>
      <c r="S81" s="279">
        <v>0</v>
      </c>
      <c r="T81" s="279"/>
      <c r="U81" s="252">
        <v>0</v>
      </c>
      <c r="V81" s="279">
        <v>0</v>
      </c>
      <c r="W81" s="279"/>
    </row>
    <row r="82" spans="1:23" ht="17.25" customHeight="1">
      <c r="A82" s="251" t="s">
        <v>335</v>
      </c>
      <c r="B82" s="251" t="s">
        <v>293</v>
      </c>
      <c r="C82" s="251" t="s">
        <v>335</v>
      </c>
      <c r="D82" s="278" t="s">
        <v>95</v>
      </c>
      <c r="E82" s="278"/>
      <c r="F82" s="279">
        <v>1101696</v>
      </c>
      <c r="G82" s="279"/>
      <c r="H82" s="252">
        <v>1101696</v>
      </c>
      <c r="I82" s="252">
        <v>55696</v>
      </c>
      <c r="J82" s="252">
        <v>55659</v>
      </c>
      <c r="K82" s="252">
        <v>37</v>
      </c>
      <c r="L82" s="252">
        <v>54000</v>
      </c>
      <c r="M82" s="252">
        <v>992000</v>
      </c>
      <c r="N82" s="252">
        <v>0</v>
      </c>
      <c r="O82" s="252">
        <v>0</v>
      </c>
      <c r="P82" s="252">
        <v>0</v>
      </c>
      <c r="Q82" s="252">
        <v>0</v>
      </c>
      <c r="R82" s="252">
        <v>0</v>
      </c>
      <c r="S82" s="279">
        <v>0</v>
      </c>
      <c r="T82" s="279"/>
      <c r="U82" s="252">
        <v>0</v>
      </c>
      <c r="V82" s="279">
        <v>0</v>
      </c>
      <c r="W82" s="279"/>
    </row>
    <row r="83" spans="1:23" ht="34.5" customHeight="1">
      <c r="A83" s="251" t="s">
        <v>335</v>
      </c>
      <c r="B83" s="251" t="s">
        <v>295</v>
      </c>
      <c r="C83" s="251" t="s">
        <v>335</v>
      </c>
      <c r="D83" s="278" t="s">
        <v>296</v>
      </c>
      <c r="E83" s="278"/>
      <c r="F83" s="279">
        <v>8181867</v>
      </c>
      <c r="G83" s="279"/>
      <c r="H83" s="252">
        <v>5086970</v>
      </c>
      <c r="I83" s="252">
        <v>4780508</v>
      </c>
      <c r="J83" s="252">
        <v>3595598</v>
      </c>
      <c r="K83" s="252">
        <v>1184910</v>
      </c>
      <c r="L83" s="252">
        <v>0</v>
      </c>
      <c r="M83" s="252">
        <v>306462</v>
      </c>
      <c r="N83" s="252">
        <v>0</v>
      </c>
      <c r="O83" s="252">
        <v>0</v>
      </c>
      <c r="P83" s="252">
        <v>0</v>
      </c>
      <c r="Q83" s="252">
        <v>3094897</v>
      </c>
      <c r="R83" s="252">
        <v>3094897</v>
      </c>
      <c r="S83" s="279">
        <v>0</v>
      </c>
      <c r="T83" s="279"/>
      <c r="U83" s="252">
        <v>0</v>
      </c>
      <c r="V83" s="279">
        <v>0</v>
      </c>
      <c r="W83" s="279"/>
    </row>
    <row r="84" spans="1:23" ht="21" customHeight="1">
      <c r="A84" s="251" t="s">
        <v>110</v>
      </c>
      <c r="B84" s="251" t="s">
        <v>335</v>
      </c>
      <c r="C84" s="251" t="s">
        <v>335</v>
      </c>
      <c r="D84" s="278" t="s">
        <v>111</v>
      </c>
      <c r="E84" s="278"/>
      <c r="F84" s="279">
        <v>186900</v>
      </c>
      <c r="G84" s="279"/>
      <c r="H84" s="252">
        <v>86900</v>
      </c>
      <c r="I84" s="252">
        <v>86900</v>
      </c>
      <c r="J84" s="252">
        <v>0</v>
      </c>
      <c r="K84" s="252">
        <v>86900</v>
      </c>
      <c r="L84" s="252">
        <v>0</v>
      </c>
      <c r="M84" s="252">
        <v>0</v>
      </c>
      <c r="N84" s="252">
        <v>0</v>
      </c>
      <c r="O84" s="252">
        <v>0</v>
      </c>
      <c r="P84" s="252">
        <v>0</v>
      </c>
      <c r="Q84" s="252">
        <v>100000</v>
      </c>
      <c r="R84" s="252">
        <v>100000</v>
      </c>
      <c r="S84" s="279">
        <v>0</v>
      </c>
      <c r="T84" s="279"/>
      <c r="U84" s="252">
        <v>0</v>
      </c>
      <c r="V84" s="279">
        <v>0</v>
      </c>
      <c r="W84" s="279"/>
    </row>
    <row r="85" spans="1:23" ht="52.5" customHeight="1">
      <c r="A85" s="251" t="s">
        <v>335</v>
      </c>
      <c r="B85" s="251" t="s">
        <v>112</v>
      </c>
      <c r="C85" s="251" t="s">
        <v>335</v>
      </c>
      <c r="D85" s="278" t="s">
        <v>113</v>
      </c>
      <c r="E85" s="278"/>
      <c r="F85" s="279">
        <v>186900</v>
      </c>
      <c r="G85" s="279"/>
      <c r="H85" s="252">
        <v>86900</v>
      </c>
      <c r="I85" s="252">
        <v>86900</v>
      </c>
      <c r="J85" s="252">
        <v>0</v>
      </c>
      <c r="K85" s="252">
        <v>86900</v>
      </c>
      <c r="L85" s="252">
        <v>0</v>
      </c>
      <c r="M85" s="252">
        <v>0</v>
      </c>
      <c r="N85" s="252">
        <v>0</v>
      </c>
      <c r="O85" s="252">
        <v>0</v>
      </c>
      <c r="P85" s="252">
        <v>0</v>
      </c>
      <c r="Q85" s="252">
        <v>100000</v>
      </c>
      <c r="R85" s="252">
        <v>100000</v>
      </c>
      <c r="S85" s="279">
        <v>0</v>
      </c>
      <c r="T85" s="279"/>
      <c r="U85" s="252">
        <v>0</v>
      </c>
      <c r="V85" s="279">
        <v>0</v>
      </c>
      <c r="W85" s="279"/>
    </row>
    <row r="86" spans="1:23" ht="24.75" customHeight="1">
      <c r="A86" s="251" t="s">
        <v>319</v>
      </c>
      <c r="B86" s="251" t="s">
        <v>335</v>
      </c>
      <c r="C86" s="251" t="s">
        <v>335</v>
      </c>
      <c r="D86" s="278" t="s">
        <v>114</v>
      </c>
      <c r="E86" s="278"/>
      <c r="F86" s="279">
        <v>463500</v>
      </c>
      <c r="G86" s="279"/>
      <c r="H86" s="252">
        <v>402000</v>
      </c>
      <c r="I86" s="252">
        <v>27000</v>
      </c>
      <c r="J86" s="252">
        <v>5000</v>
      </c>
      <c r="K86" s="252">
        <v>22000</v>
      </c>
      <c r="L86" s="252">
        <v>375000</v>
      </c>
      <c r="M86" s="252">
        <v>0</v>
      </c>
      <c r="N86" s="252">
        <v>0</v>
      </c>
      <c r="O86" s="252">
        <v>0</v>
      </c>
      <c r="P86" s="252">
        <v>0</v>
      </c>
      <c r="Q86" s="252">
        <v>61500</v>
      </c>
      <c r="R86" s="252">
        <v>61500</v>
      </c>
      <c r="S86" s="279">
        <v>0</v>
      </c>
      <c r="T86" s="279"/>
      <c r="U86" s="252">
        <v>0</v>
      </c>
      <c r="V86" s="279">
        <v>0</v>
      </c>
      <c r="W86" s="279"/>
    </row>
    <row r="87" spans="1:23" ht="18.75" customHeight="1">
      <c r="A87" s="251" t="s">
        <v>335</v>
      </c>
      <c r="B87" s="251" t="s">
        <v>369</v>
      </c>
      <c r="C87" s="251" t="s">
        <v>335</v>
      </c>
      <c r="D87" s="278" t="s">
        <v>370</v>
      </c>
      <c r="E87" s="278"/>
      <c r="F87" s="279">
        <v>350000</v>
      </c>
      <c r="G87" s="279"/>
      <c r="H87" s="252">
        <v>350000</v>
      </c>
      <c r="I87" s="252">
        <v>0</v>
      </c>
      <c r="J87" s="252">
        <v>0</v>
      </c>
      <c r="K87" s="252">
        <v>0</v>
      </c>
      <c r="L87" s="252">
        <v>350000</v>
      </c>
      <c r="M87" s="252">
        <v>0</v>
      </c>
      <c r="N87" s="252">
        <v>0</v>
      </c>
      <c r="O87" s="252">
        <v>0</v>
      </c>
      <c r="P87" s="252">
        <v>0</v>
      </c>
      <c r="Q87" s="252">
        <v>0</v>
      </c>
      <c r="R87" s="252">
        <v>0</v>
      </c>
      <c r="S87" s="279">
        <v>0</v>
      </c>
      <c r="T87" s="279"/>
      <c r="U87" s="252">
        <v>0</v>
      </c>
      <c r="V87" s="279">
        <v>0</v>
      </c>
      <c r="W87" s="279"/>
    </row>
    <row r="88" spans="1:23" ht="19.5" customHeight="1">
      <c r="A88" s="251" t="s">
        <v>335</v>
      </c>
      <c r="B88" s="251" t="s">
        <v>371</v>
      </c>
      <c r="C88" s="251" t="s">
        <v>335</v>
      </c>
      <c r="D88" s="278" t="s">
        <v>121</v>
      </c>
      <c r="E88" s="278"/>
      <c r="F88" s="279">
        <v>25000</v>
      </c>
      <c r="G88" s="279"/>
      <c r="H88" s="252">
        <v>25000</v>
      </c>
      <c r="I88" s="252">
        <v>0</v>
      </c>
      <c r="J88" s="252">
        <v>0</v>
      </c>
      <c r="K88" s="252">
        <v>0</v>
      </c>
      <c r="L88" s="252">
        <v>25000</v>
      </c>
      <c r="M88" s="252">
        <v>0</v>
      </c>
      <c r="N88" s="252">
        <v>0</v>
      </c>
      <c r="O88" s="252">
        <v>0</v>
      </c>
      <c r="P88" s="252">
        <v>0</v>
      </c>
      <c r="Q88" s="252">
        <v>0</v>
      </c>
      <c r="R88" s="252">
        <v>0</v>
      </c>
      <c r="S88" s="279">
        <v>0</v>
      </c>
      <c r="T88" s="279"/>
      <c r="U88" s="252">
        <v>0</v>
      </c>
      <c r="V88" s="279">
        <v>0</v>
      </c>
      <c r="W88" s="279"/>
    </row>
    <row r="89" spans="1:23" ht="18" customHeight="1">
      <c r="A89" s="251" t="s">
        <v>335</v>
      </c>
      <c r="B89" s="251" t="s">
        <v>320</v>
      </c>
      <c r="C89" s="251" t="s">
        <v>335</v>
      </c>
      <c r="D89" s="278" t="s">
        <v>82</v>
      </c>
      <c r="E89" s="278"/>
      <c r="F89" s="279">
        <v>88500</v>
      </c>
      <c r="G89" s="279"/>
      <c r="H89" s="252">
        <v>27000</v>
      </c>
      <c r="I89" s="252">
        <v>27000</v>
      </c>
      <c r="J89" s="252">
        <v>5000</v>
      </c>
      <c r="K89" s="252">
        <v>22000</v>
      </c>
      <c r="L89" s="252">
        <v>0</v>
      </c>
      <c r="M89" s="252">
        <v>0</v>
      </c>
      <c r="N89" s="252">
        <v>0</v>
      </c>
      <c r="O89" s="252">
        <v>0</v>
      </c>
      <c r="P89" s="252">
        <v>0</v>
      </c>
      <c r="Q89" s="252">
        <v>61500</v>
      </c>
      <c r="R89" s="252">
        <v>61500</v>
      </c>
      <c r="S89" s="279">
        <v>0</v>
      </c>
      <c r="T89" s="279"/>
      <c r="U89" s="252">
        <v>0</v>
      </c>
      <c r="V89" s="279">
        <v>0</v>
      </c>
      <c r="W89" s="279"/>
    </row>
    <row r="90" spans="1:23" ht="20.25" customHeight="1">
      <c r="A90" s="251" t="s">
        <v>372</v>
      </c>
      <c r="B90" s="251" t="s">
        <v>335</v>
      </c>
      <c r="C90" s="251" t="s">
        <v>335</v>
      </c>
      <c r="D90" s="278" t="s">
        <v>120</v>
      </c>
      <c r="E90" s="278"/>
      <c r="F90" s="279">
        <v>58000</v>
      </c>
      <c r="G90" s="279"/>
      <c r="H90" s="252">
        <v>58000</v>
      </c>
      <c r="I90" s="252">
        <v>58000</v>
      </c>
      <c r="J90" s="252">
        <v>5000</v>
      </c>
      <c r="K90" s="252">
        <v>53000</v>
      </c>
      <c r="L90" s="252">
        <v>0</v>
      </c>
      <c r="M90" s="252">
        <v>0</v>
      </c>
      <c r="N90" s="252">
        <v>0</v>
      </c>
      <c r="O90" s="252">
        <v>0</v>
      </c>
      <c r="P90" s="252">
        <v>0</v>
      </c>
      <c r="Q90" s="252">
        <v>0</v>
      </c>
      <c r="R90" s="252">
        <v>0</v>
      </c>
      <c r="S90" s="279">
        <v>0</v>
      </c>
      <c r="T90" s="279"/>
      <c r="U90" s="252">
        <v>0</v>
      </c>
      <c r="V90" s="279">
        <v>0</v>
      </c>
      <c r="W90" s="279"/>
    </row>
    <row r="91" spans="1:23" ht="20.25" customHeight="1">
      <c r="A91" s="251" t="s">
        <v>335</v>
      </c>
      <c r="B91" s="251" t="s">
        <v>373</v>
      </c>
      <c r="C91" s="251" t="s">
        <v>335</v>
      </c>
      <c r="D91" s="278" t="s">
        <v>119</v>
      </c>
      <c r="E91" s="278"/>
      <c r="F91" s="279">
        <v>50000</v>
      </c>
      <c r="G91" s="279"/>
      <c r="H91" s="252">
        <v>50000</v>
      </c>
      <c r="I91" s="252">
        <v>50000</v>
      </c>
      <c r="J91" s="252">
        <v>5000</v>
      </c>
      <c r="K91" s="252">
        <v>45000</v>
      </c>
      <c r="L91" s="252">
        <v>0</v>
      </c>
      <c r="M91" s="252">
        <v>0</v>
      </c>
      <c r="N91" s="252">
        <v>0</v>
      </c>
      <c r="O91" s="252">
        <v>0</v>
      </c>
      <c r="P91" s="252">
        <v>0</v>
      </c>
      <c r="Q91" s="252">
        <v>0</v>
      </c>
      <c r="R91" s="252">
        <v>0</v>
      </c>
      <c r="S91" s="279">
        <v>0</v>
      </c>
      <c r="T91" s="279"/>
      <c r="U91" s="252">
        <v>0</v>
      </c>
      <c r="V91" s="279">
        <v>0</v>
      </c>
      <c r="W91" s="279"/>
    </row>
    <row r="92" spans="1:23" ht="21.75" customHeight="1">
      <c r="A92" s="251" t="s">
        <v>335</v>
      </c>
      <c r="B92" s="251" t="s">
        <v>374</v>
      </c>
      <c r="C92" s="251" t="s">
        <v>335</v>
      </c>
      <c r="D92" s="278" t="s">
        <v>82</v>
      </c>
      <c r="E92" s="278"/>
      <c r="F92" s="279">
        <v>8000</v>
      </c>
      <c r="G92" s="279"/>
      <c r="H92" s="252">
        <v>8000</v>
      </c>
      <c r="I92" s="252">
        <v>8000</v>
      </c>
      <c r="J92" s="252">
        <v>0</v>
      </c>
      <c r="K92" s="252">
        <v>8000</v>
      </c>
      <c r="L92" s="252">
        <v>0</v>
      </c>
      <c r="M92" s="252">
        <v>0</v>
      </c>
      <c r="N92" s="252">
        <v>0</v>
      </c>
      <c r="O92" s="252">
        <v>0</v>
      </c>
      <c r="P92" s="252">
        <v>0</v>
      </c>
      <c r="Q92" s="252">
        <v>0</v>
      </c>
      <c r="R92" s="252">
        <v>0</v>
      </c>
      <c r="S92" s="279">
        <v>0</v>
      </c>
      <c r="T92" s="279"/>
      <c r="U92" s="252">
        <v>0</v>
      </c>
      <c r="V92" s="279">
        <v>0</v>
      </c>
      <c r="W92" s="279"/>
    </row>
    <row r="93" spans="1:23" ht="16.5" customHeight="1">
      <c r="A93" s="277" t="s">
        <v>466</v>
      </c>
      <c r="B93" s="277"/>
      <c r="C93" s="277"/>
      <c r="D93" s="277"/>
      <c r="E93" s="277"/>
      <c r="F93" s="289">
        <v>124944883</v>
      </c>
      <c r="G93" s="289"/>
      <c r="H93" s="253">
        <v>102371327</v>
      </c>
      <c r="I93" s="253">
        <v>94967654</v>
      </c>
      <c r="J93" s="253">
        <v>70306391</v>
      </c>
      <c r="K93" s="253">
        <v>24661263</v>
      </c>
      <c r="L93" s="253">
        <v>3365500</v>
      </c>
      <c r="M93" s="253">
        <v>3094238</v>
      </c>
      <c r="N93" s="253">
        <v>134918</v>
      </c>
      <c r="O93" s="253">
        <v>809017</v>
      </c>
      <c r="P93" s="253">
        <v>0</v>
      </c>
      <c r="Q93" s="253">
        <v>22573556</v>
      </c>
      <c r="R93" s="253">
        <v>22573556</v>
      </c>
      <c r="S93" s="289">
        <v>802410</v>
      </c>
      <c r="T93" s="289"/>
      <c r="U93" s="253">
        <v>0</v>
      </c>
      <c r="V93" s="289">
        <v>0</v>
      </c>
      <c r="W93" s="289"/>
    </row>
  </sheetData>
  <sheetProtection/>
  <mergeCells count="362">
    <mergeCell ref="A4:U4"/>
    <mergeCell ref="B5:C5"/>
    <mergeCell ref="E5:U5"/>
    <mergeCell ref="B6:B9"/>
    <mergeCell ref="C6:C9"/>
    <mergeCell ref="D6:E9"/>
    <mergeCell ref="F6:G9"/>
    <mergeCell ref="H6:W6"/>
    <mergeCell ref="R8:R9"/>
    <mergeCell ref="U8:U9"/>
    <mergeCell ref="D10:E10"/>
    <mergeCell ref="F10:G10"/>
    <mergeCell ref="S10:T10"/>
    <mergeCell ref="V10:W10"/>
    <mergeCell ref="I8:I9"/>
    <mergeCell ref="A6:A9"/>
    <mergeCell ref="M8:M9"/>
    <mergeCell ref="N8:N9"/>
    <mergeCell ref="D11:E11"/>
    <mergeCell ref="S11:T11"/>
    <mergeCell ref="H7:H9"/>
    <mergeCell ref="I7:P7"/>
    <mergeCell ref="Q7:Q9"/>
    <mergeCell ref="R7:W7"/>
    <mergeCell ref="J8:K8"/>
    <mergeCell ref="V11:W11"/>
    <mergeCell ref="O8:O9"/>
    <mergeCell ref="P8:P9"/>
    <mergeCell ref="D12:E12"/>
    <mergeCell ref="F12:G12"/>
    <mergeCell ref="S12:T12"/>
    <mergeCell ref="V12:W12"/>
    <mergeCell ref="L8:L9"/>
    <mergeCell ref="D13:E13"/>
    <mergeCell ref="F13:G13"/>
    <mergeCell ref="S13:T13"/>
    <mergeCell ref="V13:W13"/>
    <mergeCell ref="F11:G11"/>
    <mergeCell ref="D14:E14"/>
    <mergeCell ref="F14:G14"/>
    <mergeCell ref="S14:T14"/>
    <mergeCell ref="V14:W14"/>
    <mergeCell ref="D15:E15"/>
    <mergeCell ref="F15:G15"/>
    <mergeCell ref="S15:T15"/>
    <mergeCell ref="V15:W15"/>
    <mergeCell ref="D16:E16"/>
    <mergeCell ref="F16:G16"/>
    <mergeCell ref="S16:T16"/>
    <mergeCell ref="V16:W16"/>
    <mergeCell ref="D17:E17"/>
    <mergeCell ref="F17:G17"/>
    <mergeCell ref="S17:T17"/>
    <mergeCell ref="V17:W17"/>
    <mergeCell ref="D18:E18"/>
    <mergeCell ref="F18:G18"/>
    <mergeCell ref="S18:T18"/>
    <mergeCell ref="V18:W18"/>
    <mergeCell ref="D19:E19"/>
    <mergeCell ref="F19:G19"/>
    <mergeCell ref="S19:T19"/>
    <mergeCell ref="V19:W19"/>
    <mergeCell ref="D20:E20"/>
    <mergeCell ref="F20:G20"/>
    <mergeCell ref="S20:T20"/>
    <mergeCell ref="V20:W20"/>
    <mergeCell ref="D21:E21"/>
    <mergeCell ref="F21:G21"/>
    <mergeCell ref="S21:T21"/>
    <mergeCell ref="V21:W21"/>
    <mergeCell ref="D22:E22"/>
    <mergeCell ref="F22:G22"/>
    <mergeCell ref="S22:T22"/>
    <mergeCell ref="V22:W22"/>
    <mergeCell ref="D23:E23"/>
    <mergeCell ref="F23:G23"/>
    <mergeCell ref="S23:T23"/>
    <mergeCell ref="V23:W23"/>
    <mergeCell ref="D24:E24"/>
    <mergeCell ref="F24:G24"/>
    <mergeCell ref="S24:T24"/>
    <mergeCell ref="V24:W24"/>
    <mergeCell ref="D25:E25"/>
    <mergeCell ref="F25:G25"/>
    <mergeCell ref="S25:T25"/>
    <mergeCell ref="V25:W25"/>
    <mergeCell ref="D26:E26"/>
    <mergeCell ref="F26:G26"/>
    <mergeCell ref="S26:T26"/>
    <mergeCell ref="V26:W26"/>
    <mergeCell ref="D27:E27"/>
    <mergeCell ref="F27:G27"/>
    <mergeCell ref="S27:T27"/>
    <mergeCell ref="V27:W27"/>
    <mergeCell ref="D28:E28"/>
    <mergeCell ref="F28:G28"/>
    <mergeCell ref="S28:T28"/>
    <mergeCell ref="V28:W28"/>
    <mergeCell ref="D29:E29"/>
    <mergeCell ref="F29:G29"/>
    <mergeCell ref="S29:T29"/>
    <mergeCell ref="V29:W29"/>
    <mergeCell ref="D30:E30"/>
    <mergeCell ref="F30:G30"/>
    <mergeCell ref="S30:T30"/>
    <mergeCell ref="V30:W30"/>
    <mergeCell ref="D31:E31"/>
    <mergeCell ref="F31:G31"/>
    <mergeCell ref="S31:T31"/>
    <mergeCell ref="V31:W31"/>
    <mergeCell ref="D32:E32"/>
    <mergeCell ref="F32:G32"/>
    <mergeCell ref="S32:T32"/>
    <mergeCell ref="V32:W32"/>
    <mergeCell ref="D33:E33"/>
    <mergeCell ref="F33:G33"/>
    <mergeCell ref="S33:T33"/>
    <mergeCell ref="V33:W33"/>
    <mergeCell ref="D34:E34"/>
    <mergeCell ref="F34:G34"/>
    <mergeCell ref="S34:T34"/>
    <mergeCell ref="V34:W34"/>
    <mergeCell ref="D35:E35"/>
    <mergeCell ref="F35:G35"/>
    <mergeCell ref="S35:T35"/>
    <mergeCell ref="V35:W35"/>
    <mergeCell ref="D36:E36"/>
    <mergeCell ref="F36:G36"/>
    <mergeCell ref="S36:T36"/>
    <mergeCell ref="V36:W36"/>
    <mergeCell ref="D37:E37"/>
    <mergeCell ref="F37:G37"/>
    <mergeCell ref="S37:T37"/>
    <mergeCell ref="V37:W37"/>
    <mergeCell ref="D38:E38"/>
    <mergeCell ref="F38:G38"/>
    <mergeCell ref="S38:T38"/>
    <mergeCell ref="V38:W38"/>
    <mergeCell ref="D39:E39"/>
    <mergeCell ref="F39:G39"/>
    <mergeCell ref="S39:T39"/>
    <mergeCell ref="V39:W39"/>
    <mergeCell ref="D40:E40"/>
    <mergeCell ref="F40:G40"/>
    <mergeCell ref="S40:T40"/>
    <mergeCell ref="V40:W40"/>
    <mergeCell ref="D41:E41"/>
    <mergeCell ref="F41:G41"/>
    <mergeCell ref="S41:T41"/>
    <mergeCell ref="V41:W41"/>
    <mergeCell ref="D42:E42"/>
    <mergeCell ref="F42:G42"/>
    <mergeCell ref="S42:T42"/>
    <mergeCell ref="V42:W42"/>
    <mergeCell ref="D43:E43"/>
    <mergeCell ref="F43:G43"/>
    <mergeCell ref="S43:T43"/>
    <mergeCell ref="V43:W43"/>
    <mergeCell ref="D44:E44"/>
    <mergeCell ref="F44:G44"/>
    <mergeCell ref="S44:T44"/>
    <mergeCell ref="V44:W44"/>
    <mergeCell ref="D45:E45"/>
    <mergeCell ref="F45:G45"/>
    <mergeCell ref="S45:T45"/>
    <mergeCell ref="V45:W45"/>
    <mergeCell ref="D46:E46"/>
    <mergeCell ref="F46:G46"/>
    <mergeCell ref="S46:T46"/>
    <mergeCell ref="V46:W46"/>
    <mergeCell ref="D47:E47"/>
    <mergeCell ref="F47:G47"/>
    <mergeCell ref="S47:T47"/>
    <mergeCell ref="V47:W47"/>
    <mergeCell ref="D48:E48"/>
    <mergeCell ref="F48:G48"/>
    <mergeCell ref="S48:T48"/>
    <mergeCell ref="V48:W48"/>
    <mergeCell ref="D49:E49"/>
    <mergeCell ref="F49:G49"/>
    <mergeCell ref="S49:T49"/>
    <mergeCell ref="V49:W49"/>
    <mergeCell ref="D50:E50"/>
    <mergeCell ref="F50:G50"/>
    <mergeCell ref="S50:T50"/>
    <mergeCell ref="V50:W50"/>
    <mergeCell ref="D51:E51"/>
    <mergeCell ref="F51:G51"/>
    <mergeCell ref="S51:T51"/>
    <mergeCell ref="V51:W51"/>
    <mergeCell ref="D52:E52"/>
    <mergeCell ref="F52:G52"/>
    <mergeCell ref="S52:T52"/>
    <mergeCell ref="V52:W52"/>
    <mergeCell ref="D53:E53"/>
    <mergeCell ref="F53:G53"/>
    <mergeCell ref="S53:T53"/>
    <mergeCell ref="V53:W53"/>
    <mergeCell ref="D54:E54"/>
    <mergeCell ref="F54:G54"/>
    <mergeCell ref="S54:T54"/>
    <mergeCell ref="V54:W54"/>
    <mergeCell ref="D55:E55"/>
    <mergeCell ref="F55:G55"/>
    <mergeCell ref="S55:T55"/>
    <mergeCell ref="V55:W55"/>
    <mergeCell ref="D56:E56"/>
    <mergeCell ref="F56:G56"/>
    <mergeCell ref="S56:T56"/>
    <mergeCell ref="V56:W56"/>
    <mergeCell ref="D57:E57"/>
    <mergeCell ref="F57:G57"/>
    <mergeCell ref="S57:T57"/>
    <mergeCell ref="V57:W57"/>
    <mergeCell ref="D58:E58"/>
    <mergeCell ref="F58:G58"/>
    <mergeCell ref="S58:T58"/>
    <mergeCell ref="V58:W58"/>
    <mergeCell ref="D59:E59"/>
    <mergeCell ref="F59:G59"/>
    <mergeCell ref="S59:T59"/>
    <mergeCell ref="V59:W59"/>
    <mergeCell ref="D60:E60"/>
    <mergeCell ref="F60:G60"/>
    <mergeCell ref="S60:T60"/>
    <mergeCell ref="V60:W60"/>
    <mergeCell ref="D61:E61"/>
    <mergeCell ref="F61:G61"/>
    <mergeCell ref="S61:T61"/>
    <mergeCell ref="V61:W61"/>
    <mergeCell ref="D62:E62"/>
    <mergeCell ref="F62:G62"/>
    <mergeCell ref="S62:T62"/>
    <mergeCell ref="V62:W62"/>
    <mergeCell ref="D63:E63"/>
    <mergeCell ref="F63:G63"/>
    <mergeCell ref="S63:T63"/>
    <mergeCell ref="V63:W63"/>
    <mergeCell ref="D64:E64"/>
    <mergeCell ref="F64:G64"/>
    <mergeCell ref="S64:T64"/>
    <mergeCell ref="V64:W64"/>
    <mergeCell ref="D65:E65"/>
    <mergeCell ref="F65:G65"/>
    <mergeCell ref="S65:T65"/>
    <mergeCell ref="V65:W65"/>
    <mergeCell ref="D66:E66"/>
    <mergeCell ref="F66:G66"/>
    <mergeCell ref="S66:T66"/>
    <mergeCell ref="V66:W66"/>
    <mergeCell ref="D67:E67"/>
    <mergeCell ref="F67:G67"/>
    <mergeCell ref="S67:T67"/>
    <mergeCell ref="V67:W67"/>
    <mergeCell ref="D68:E68"/>
    <mergeCell ref="F68:G68"/>
    <mergeCell ref="S68:T68"/>
    <mergeCell ref="V68:W68"/>
    <mergeCell ref="D69:E69"/>
    <mergeCell ref="F69:G69"/>
    <mergeCell ref="S69:T69"/>
    <mergeCell ref="V69:W69"/>
    <mergeCell ref="D70:E70"/>
    <mergeCell ref="F70:G70"/>
    <mergeCell ref="S70:T70"/>
    <mergeCell ref="V70:W70"/>
    <mergeCell ref="D71:E71"/>
    <mergeCell ref="F71:G71"/>
    <mergeCell ref="S71:T71"/>
    <mergeCell ref="V71:W71"/>
    <mergeCell ref="D72:E72"/>
    <mergeCell ref="F72:G72"/>
    <mergeCell ref="S72:T72"/>
    <mergeCell ref="V72:W72"/>
    <mergeCell ref="D73:E73"/>
    <mergeCell ref="F73:G73"/>
    <mergeCell ref="S73:T73"/>
    <mergeCell ref="V73:W73"/>
    <mergeCell ref="D74:E74"/>
    <mergeCell ref="F74:G74"/>
    <mergeCell ref="S74:T74"/>
    <mergeCell ref="V74:W74"/>
    <mergeCell ref="D75:E75"/>
    <mergeCell ref="F75:G75"/>
    <mergeCell ref="S75:T75"/>
    <mergeCell ref="V75:W75"/>
    <mergeCell ref="D76:E76"/>
    <mergeCell ref="F76:G76"/>
    <mergeCell ref="S76:T76"/>
    <mergeCell ref="V76:W76"/>
    <mergeCell ref="D77:E77"/>
    <mergeCell ref="F77:G77"/>
    <mergeCell ref="S77:T77"/>
    <mergeCell ref="V77:W77"/>
    <mergeCell ref="D78:E78"/>
    <mergeCell ref="F78:G78"/>
    <mergeCell ref="S78:T78"/>
    <mergeCell ref="V78:W78"/>
    <mergeCell ref="D79:E79"/>
    <mergeCell ref="F79:G79"/>
    <mergeCell ref="S79:T79"/>
    <mergeCell ref="V79:W79"/>
    <mergeCell ref="D80:E80"/>
    <mergeCell ref="F80:G80"/>
    <mergeCell ref="S80:T80"/>
    <mergeCell ref="V80:W80"/>
    <mergeCell ref="D81:E81"/>
    <mergeCell ref="F81:G81"/>
    <mergeCell ref="S81:T81"/>
    <mergeCell ref="V81:W81"/>
    <mergeCell ref="D82:E82"/>
    <mergeCell ref="F82:G82"/>
    <mergeCell ref="S82:T82"/>
    <mergeCell ref="V82:W82"/>
    <mergeCell ref="D83:E83"/>
    <mergeCell ref="F83:G83"/>
    <mergeCell ref="S83:T83"/>
    <mergeCell ref="V83:W83"/>
    <mergeCell ref="D84:E84"/>
    <mergeCell ref="F84:G84"/>
    <mergeCell ref="S84:T84"/>
    <mergeCell ref="V84:W84"/>
    <mergeCell ref="D85:E85"/>
    <mergeCell ref="F85:G85"/>
    <mergeCell ref="S85:T85"/>
    <mergeCell ref="V85:W85"/>
    <mergeCell ref="D86:E86"/>
    <mergeCell ref="F86:G86"/>
    <mergeCell ref="S86:T86"/>
    <mergeCell ref="V86:W86"/>
    <mergeCell ref="D87:E87"/>
    <mergeCell ref="F87:G87"/>
    <mergeCell ref="S87:T87"/>
    <mergeCell ref="V87:W87"/>
    <mergeCell ref="S93:T93"/>
    <mergeCell ref="V93:W93"/>
    <mergeCell ref="V92:W92"/>
    <mergeCell ref="S88:T88"/>
    <mergeCell ref="V88:W88"/>
    <mergeCell ref="F89:G89"/>
    <mergeCell ref="S89:T89"/>
    <mergeCell ref="V89:W89"/>
    <mergeCell ref="N2:W2"/>
    <mergeCell ref="V8:W9"/>
    <mergeCell ref="S8:T8"/>
    <mergeCell ref="S9:T9"/>
    <mergeCell ref="D90:E90"/>
    <mergeCell ref="F90:G90"/>
    <mergeCell ref="S90:T90"/>
    <mergeCell ref="V90:W90"/>
    <mergeCell ref="D88:E88"/>
    <mergeCell ref="F88:G88"/>
    <mergeCell ref="A93:E93"/>
    <mergeCell ref="D89:E89"/>
    <mergeCell ref="V91:W91"/>
    <mergeCell ref="D92:E92"/>
    <mergeCell ref="F92:G92"/>
    <mergeCell ref="S92:T92"/>
    <mergeCell ref="D91:E91"/>
    <mergeCell ref="F91:G91"/>
    <mergeCell ref="S91:T91"/>
    <mergeCell ref="F93:G93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94"/>
  <sheetViews>
    <sheetView workbookViewId="0" topLeftCell="A1">
      <selection activeCell="T11" sqref="T11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53"/>
      <c r="B1" s="53"/>
      <c r="C1" s="53"/>
      <c r="D1" s="53"/>
      <c r="E1" s="53"/>
      <c r="F1" s="53"/>
      <c r="G1" s="53"/>
      <c r="H1" s="53"/>
      <c r="I1" s="53"/>
      <c r="J1" s="313" t="s">
        <v>657</v>
      </c>
      <c r="K1" s="313"/>
      <c r="L1" s="313"/>
      <c r="M1" s="313"/>
      <c r="N1" s="313"/>
      <c r="O1" s="313"/>
    </row>
    <row r="2" spans="1:15" ht="15.75">
      <c r="A2" s="321" t="s">
        <v>475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54"/>
      <c r="O2" s="54"/>
    </row>
    <row r="3" spans="1:15" ht="27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314" t="s">
        <v>0</v>
      </c>
      <c r="N3" s="314"/>
      <c r="O3" s="314"/>
    </row>
    <row r="4" spans="1:15" ht="12.75" customHeight="1">
      <c r="A4" s="309" t="s">
        <v>189</v>
      </c>
      <c r="B4" s="309" t="s">
        <v>1</v>
      </c>
      <c r="C4" s="309" t="s">
        <v>240</v>
      </c>
      <c r="D4" s="309" t="s">
        <v>246</v>
      </c>
      <c r="E4" s="309" t="s">
        <v>245</v>
      </c>
      <c r="F4" s="318" t="s">
        <v>238</v>
      </c>
      <c r="G4" s="319"/>
      <c r="H4" s="319"/>
      <c r="I4" s="319"/>
      <c r="J4" s="319"/>
      <c r="K4" s="319"/>
      <c r="L4" s="319"/>
      <c r="M4" s="319"/>
      <c r="N4" s="320"/>
      <c r="O4" s="309" t="s">
        <v>209</v>
      </c>
    </row>
    <row r="5" spans="1:15" ht="12.75" customHeight="1">
      <c r="A5" s="309"/>
      <c r="B5" s="309"/>
      <c r="C5" s="309"/>
      <c r="D5" s="309"/>
      <c r="E5" s="309"/>
      <c r="F5" s="309" t="s">
        <v>476</v>
      </c>
      <c r="G5" s="309" t="s">
        <v>237</v>
      </c>
      <c r="H5" s="309"/>
      <c r="I5" s="309"/>
      <c r="J5" s="309"/>
      <c r="K5" s="309"/>
      <c r="L5" s="309"/>
      <c r="M5" s="309"/>
      <c r="N5" s="309"/>
      <c r="O5" s="309"/>
    </row>
    <row r="6" spans="1:15" ht="12.75" customHeight="1">
      <c r="A6" s="309"/>
      <c r="B6" s="309"/>
      <c r="C6" s="309"/>
      <c r="D6" s="309"/>
      <c r="E6" s="309"/>
      <c r="F6" s="309"/>
      <c r="G6" s="309" t="s">
        <v>236</v>
      </c>
      <c r="H6" s="322" t="s">
        <v>620</v>
      </c>
      <c r="I6" s="325" t="s">
        <v>485</v>
      </c>
      <c r="J6" s="309" t="s">
        <v>235</v>
      </c>
      <c r="K6" s="56" t="s">
        <v>147</v>
      </c>
      <c r="L6" s="309" t="s">
        <v>244</v>
      </c>
      <c r="M6" s="309"/>
      <c r="N6" s="309" t="s">
        <v>233</v>
      </c>
      <c r="O6" s="309"/>
    </row>
    <row r="7" spans="1:15" ht="12.75" customHeight="1">
      <c r="A7" s="309"/>
      <c r="B7" s="309"/>
      <c r="C7" s="309"/>
      <c r="D7" s="309"/>
      <c r="E7" s="309"/>
      <c r="F7" s="309"/>
      <c r="G7" s="309"/>
      <c r="H7" s="323"/>
      <c r="I7" s="326"/>
      <c r="J7" s="309"/>
      <c r="K7" s="310" t="s">
        <v>232</v>
      </c>
      <c r="L7" s="309"/>
      <c r="M7" s="309"/>
      <c r="N7" s="309"/>
      <c r="O7" s="309"/>
    </row>
    <row r="8" spans="1:15" ht="12.75">
      <c r="A8" s="309"/>
      <c r="B8" s="309"/>
      <c r="C8" s="309"/>
      <c r="D8" s="309"/>
      <c r="E8" s="309"/>
      <c r="F8" s="309"/>
      <c r="G8" s="309"/>
      <c r="H8" s="323"/>
      <c r="I8" s="326"/>
      <c r="J8" s="309"/>
      <c r="K8" s="310"/>
      <c r="L8" s="309"/>
      <c r="M8" s="309"/>
      <c r="N8" s="309"/>
      <c r="O8" s="309"/>
    </row>
    <row r="9" spans="1:15" ht="69" customHeight="1">
      <c r="A9" s="309"/>
      <c r="B9" s="309"/>
      <c r="C9" s="309"/>
      <c r="D9" s="309"/>
      <c r="E9" s="309"/>
      <c r="F9" s="309"/>
      <c r="G9" s="309"/>
      <c r="H9" s="324"/>
      <c r="I9" s="327"/>
      <c r="J9" s="309"/>
      <c r="K9" s="310"/>
      <c r="L9" s="309"/>
      <c r="M9" s="309"/>
      <c r="N9" s="309"/>
      <c r="O9" s="309"/>
    </row>
    <row r="10" spans="1:15" ht="12.75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7">
        <v>11</v>
      </c>
      <c r="L10" s="311">
        <v>12</v>
      </c>
      <c r="M10" s="312"/>
      <c r="N10" s="57">
        <v>13</v>
      </c>
      <c r="O10" s="57">
        <v>14</v>
      </c>
    </row>
    <row r="11" spans="1:15" ht="63" customHeight="1">
      <c r="A11" s="58" t="s">
        <v>176</v>
      </c>
      <c r="B11" s="58">
        <v>600</v>
      </c>
      <c r="C11" s="58">
        <v>60014</v>
      </c>
      <c r="D11" s="59" t="s">
        <v>498</v>
      </c>
      <c r="E11" s="60">
        <v>233486</v>
      </c>
      <c r="F11" s="60">
        <v>233486</v>
      </c>
      <c r="G11" s="60">
        <v>56298</v>
      </c>
      <c r="H11" s="60">
        <v>0</v>
      </c>
      <c r="I11" s="60">
        <v>0</v>
      </c>
      <c r="J11" s="60">
        <v>0</v>
      </c>
      <c r="K11" s="60">
        <v>0</v>
      </c>
      <c r="L11" s="298" t="s">
        <v>640</v>
      </c>
      <c r="M11" s="299"/>
      <c r="N11" s="60">
        <v>0</v>
      </c>
      <c r="O11" s="61" t="s">
        <v>439</v>
      </c>
    </row>
    <row r="12" spans="1:15" ht="12.75">
      <c r="A12" s="58"/>
      <c r="B12" s="58"/>
      <c r="C12" s="58"/>
      <c r="D12" s="62" t="s">
        <v>243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300">
        <v>0</v>
      </c>
      <c r="M12" s="301"/>
      <c r="N12" s="60">
        <v>0</v>
      </c>
      <c r="O12" s="61"/>
    </row>
    <row r="13" spans="1:15" ht="12.75">
      <c r="A13" s="58"/>
      <c r="B13" s="58"/>
      <c r="C13" s="58"/>
      <c r="D13" s="62" t="s">
        <v>242</v>
      </c>
      <c r="E13" s="60">
        <v>233486</v>
      </c>
      <c r="F13" s="60">
        <v>233486</v>
      </c>
      <c r="G13" s="60">
        <v>56298</v>
      </c>
      <c r="H13" s="60">
        <v>0</v>
      </c>
      <c r="I13" s="60">
        <v>0</v>
      </c>
      <c r="J13" s="60">
        <v>0</v>
      </c>
      <c r="K13" s="60">
        <v>0</v>
      </c>
      <c r="L13" s="300">
        <v>177188</v>
      </c>
      <c r="M13" s="301"/>
      <c r="N13" s="60">
        <f>N11</f>
        <v>0</v>
      </c>
      <c r="O13" s="61"/>
    </row>
    <row r="14" spans="1:15" ht="56.25">
      <c r="A14" s="58" t="s">
        <v>174</v>
      </c>
      <c r="B14" s="58">
        <v>600</v>
      </c>
      <c r="C14" s="58">
        <v>60014</v>
      </c>
      <c r="D14" s="59" t="s">
        <v>497</v>
      </c>
      <c r="E14" s="60">
        <v>561913</v>
      </c>
      <c r="F14" s="60">
        <v>561913</v>
      </c>
      <c r="G14" s="60">
        <v>121983</v>
      </c>
      <c r="H14" s="60">
        <v>0</v>
      </c>
      <c r="I14" s="60">
        <v>0</v>
      </c>
      <c r="J14" s="60">
        <v>0</v>
      </c>
      <c r="K14" s="60">
        <v>0</v>
      </c>
      <c r="L14" s="298" t="s">
        <v>641</v>
      </c>
      <c r="M14" s="299"/>
      <c r="N14" s="60">
        <v>0</v>
      </c>
      <c r="O14" s="61" t="s">
        <v>439</v>
      </c>
    </row>
    <row r="15" spans="1:15" ht="12.75">
      <c r="A15" s="58"/>
      <c r="B15" s="58"/>
      <c r="C15" s="58"/>
      <c r="D15" s="62" t="s">
        <v>243</v>
      </c>
      <c r="E15" s="60">
        <v>0</v>
      </c>
      <c r="F15" s="60">
        <f>G15+J15++L15+N15</f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300">
        <v>0</v>
      </c>
      <c r="M15" s="301"/>
      <c r="N15" s="60">
        <v>0</v>
      </c>
      <c r="O15" s="61"/>
    </row>
    <row r="16" spans="1:15" ht="12.75">
      <c r="A16" s="58"/>
      <c r="B16" s="58"/>
      <c r="C16" s="58"/>
      <c r="D16" s="62" t="s">
        <v>242</v>
      </c>
      <c r="E16" s="60">
        <v>561913</v>
      </c>
      <c r="F16" s="60">
        <v>561913</v>
      </c>
      <c r="G16" s="60">
        <v>121983</v>
      </c>
      <c r="H16" s="60">
        <v>0</v>
      </c>
      <c r="I16" s="60">
        <v>0</v>
      </c>
      <c r="J16" s="60">
        <v>0</v>
      </c>
      <c r="K16" s="60">
        <v>0</v>
      </c>
      <c r="L16" s="300">
        <v>439930</v>
      </c>
      <c r="M16" s="301"/>
      <c r="N16" s="60">
        <f>N14</f>
        <v>0</v>
      </c>
      <c r="O16" s="61"/>
    </row>
    <row r="17" spans="1:15" ht="56.25">
      <c r="A17" s="58" t="s">
        <v>172</v>
      </c>
      <c r="B17" s="58">
        <v>600</v>
      </c>
      <c r="C17" s="58">
        <v>60014</v>
      </c>
      <c r="D17" s="59" t="s">
        <v>496</v>
      </c>
      <c r="E17" s="60">
        <v>441282</v>
      </c>
      <c r="F17" s="60">
        <v>441282</v>
      </c>
      <c r="G17" s="60">
        <v>97857</v>
      </c>
      <c r="H17" s="60">
        <v>0</v>
      </c>
      <c r="I17" s="60">
        <v>0</v>
      </c>
      <c r="J17" s="60">
        <v>0</v>
      </c>
      <c r="K17" s="60">
        <v>0</v>
      </c>
      <c r="L17" s="298" t="s">
        <v>642</v>
      </c>
      <c r="M17" s="299"/>
      <c r="N17" s="60">
        <v>0</v>
      </c>
      <c r="O17" s="61" t="s">
        <v>439</v>
      </c>
    </row>
    <row r="18" spans="1:15" ht="12.75">
      <c r="A18" s="58"/>
      <c r="B18" s="58"/>
      <c r="C18" s="58"/>
      <c r="D18" s="62" t="s">
        <v>243</v>
      </c>
      <c r="E18" s="60">
        <v>0</v>
      </c>
      <c r="F18" s="60">
        <f>G18+J18++L18+N18</f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00">
        <v>0</v>
      </c>
      <c r="M18" s="301"/>
      <c r="N18" s="60">
        <v>0</v>
      </c>
      <c r="O18" s="61"/>
    </row>
    <row r="19" spans="1:15" ht="12.75">
      <c r="A19" s="58"/>
      <c r="B19" s="58"/>
      <c r="C19" s="58"/>
      <c r="D19" s="62" t="s">
        <v>242</v>
      </c>
      <c r="E19" s="60">
        <v>441282</v>
      </c>
      <c r="F19" s="60">
        <v>441282</v>
      </c>
      <c r="G19" s="60">
        <v>97857</v>
      </c>
      <c r="H19" s="60">
        <v>0</v>
      </c>
      <c r="I19" s="60">
        <v>0</v>
      </c>
      <c r="J19" s="60">
        <v>0</v>
      </c>
      <c r="K19" s="60">
        <v>0</v>
      </c>
      <c r="L19" s="300">
        <v>343425</v>
      </c>
      <c r="M19" s="301"/>
      <c r="N19" s="60">
        <f>N17</f>
        <v>0</v>
      </c>
      <c r="O19" s="61"/>
    </row>
    <row r="20" spans="1:15" ht="48.75">
      <c r="A20" s="58" t="s">
        <v>170</v>
      </c>
      <c r="B20" s="58">
        <v>600</v>
      </c>
      <c r="C20" s="58">
        <v>60014</v>
      </c>
      <c r="D20" s="59" t="s">
        <v>495</v>
      </c>
      <c r="E20" s="60">
        <v>312521</v>
      </c>
      <c r="F20" s="60">
        <v>312521</v>
      </c>
      <c r="G20" s="60">
        <v>72105</v>
      </c>
      <c r="H20" s="60">
        <v>0</v>
      </c>
      <c r="I20" s="60">
        <v>0</v>
      </c>
      <c r="J20" s="60">
        <v>0</v>
      </c>
      <c r="K20" s="60">
        <v>0</v>
      </c>
      <c r="L20" s="298" t="s">
        <v>643</v>
      </c>
      <c r="M20" s="299"/>
      <c r="N20" s="60">
        <v>0</v>
      </c>
      <c r="O20" s="61" t="s">
        <v>439</v>
      </c>
    </row>
    <row r="21" spans="1:15" ht="12.75">
      <c r="A21" s="58"/>
      <c r="B21" s="58"/>
      <c r="C21" s="58"/>
      <c r="D21" s="62" t="s">
        <v>243</v>
      </c>
      <c r="E21" s="60">
        <v>0</v>
      </c>
      <c r="F21" s="60">
        <f>G21+J21++L21+N21</f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300">
        <v>0</v>
      </c>
      <c r="M21" s="301"/>
      <c r="N21" s="60">
        <v>0</v>
      </c>
      <c r="O21" s="61"/>
    </row>
    <row r="22" spans="1:15" ht="12.75">
      <c r="A22" s="58"/>
      <c r="B22" s="58"/>
      <c r="C22" s="58"/>
      <c r="D22" s="62" t="s">
        <v>242</v>
      </c>
      <c r="E22" s="60">
        <v>312521</v>
      </c>
      <c r="F22" s="60">
        <v>312521</v>
      </c>
      <c r="G22" s="60">
        <v>72105</v>
      </c>
      <c r="H22" s="60">
        <v>0</v>
      </c>
      <c r="I22" s="60">
        <v>0</v>
      </c>
      <c r="J22" s="60">
        <v>0</v>
      </c>
      <c r="K22" s="60">
        <v>0</v>
      </c>
      <c r="L22" s="300">
        <v>240416</v>
      </c>
      <c r="M22" s="301"/>
      <c r="N22" s="60">
        <f>N20</f>
        <v>0</v>
      </c>
      <c r="O22" s="61"/>
    </row>
    <row r="23" spans="1:15" ht="52.5" customHeight="1">
      <c r="A23" s="58" t="s">
        <v>167</v>
      </c>
      <c r="B23" s="58">
        <v>700</v>
      </c>
      <c r="C23" s="58">
        <v>70005</v>
      </c>
      <c r="D23" s="59" t="s">
        <v>528</v>
      </c>
      <c r="E23" s="60">
        <v>17565857</v>
      </c>
      <c r="F23" s="60">
        <v>9257884</v>
      </c>
      <c r="G23" s="60">
        <v>1599390</v>
      </c>
      <c r="H23" s="60">
        <v>0</v>
      </c>
      <c r="I23" s="60">
        <v>0</v>
      </c>
      <c r="J23" s="60">
        <v>0</v>
      </c>
      <c r="K23" s="60">
        <v>0</v>
      </c>
      <c r="L23" s="298" t="s">
        <v>529</v>
      </c>
      <c r="M23" s="299"/>
      <c r="N23" s="60">
        <v>0</v>
      </c>
      <c r="O23" s="61" t="s">
        <v>204</v>
      </c>
    </row>
    <row r="24" spans="1:15" ht="12.75">
      <c r="A24" s="58"/>
      <c r="B24" s="58"/>
      <c r="C24" s="58"/>
      <c r="D24" s="62" t="s">
        <v>243</v>
      </c>
      <c r="E24" s="60">
        <v>0</v>
      </c>
      <c r="F24" s="60">
        <f>G24+J24++L24+N24</f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300">
        <v>0</v>
      </c>
      <c r="M24" s="301"/>
      <c r="N24" s="60">
        <v>0</v>
      </c>
      <c r="O24" s="61"/>
    </row>
    <row r="25" spans="1:15" ht="12.75">
      <c r="A25" s="58"/>
      <c r="B25" s="58"/>
      <c r="C25" s="58"/>
      <c r="D25" s="62" t="s">
        <v>242</v>
      </c>
      <c r="E25" s="60">
        <v>17565857</v>
      </c>
      <c r="F25" s="60">
        <v>9257884</v>
      </c>
      <c r="G25" s="60">
        <v>1599390</v>
      </c>
      <c r="H25" s="60">
        <v>0</v>
      </c>
      <c r="I25" s="60">
        <v>0</v>
      </c>
      <c r="J25" s="60">
        <v>0</v>
      </c>
      <c r="K25" s="60">
        <v>0</v>
      </c>
      <c r="L25" s="300">
        <v>7658500</v>
      </c>
      <c r="M25" s="301"/>
      <c r="N25" s="60">
        <f>N23</f>
        <v>0</v>
      </c>
      <c r="O25" s="61"/>
    </row>
    <row r="26" spans="1:15" ht="90">
      <c r="A26" s="58" t="s">
        <v>165</v>
      </c>
      <c r="B26" s="58">
        <v>700</v>
      </c>
      <c r="C26" s="58">
        <v>70005</v>
      </c>
      <c r="D26" s="59" t="s">
        <v>526</v>
      </c>
      <c r="E26" s="60">
        <v>374070</v>
      </c>
      <c r="F26" s="60">
        <f>G26</f>
        <v>218270</v>
      </c>
      <c r="G26" s="60">
        <f>SUM(G27:G28)</f>
        <v>218270</v>
      </c>
      <c r="H26" s="60">
        <v>0</v>
      </c>
      <c r="I26" s="60">
        <v>0</v>
      </c>
      <c r="J26" s="60">
        <v>0</v>
      </c>
      <c r="K26" s="60">
        <v>0</v>
      </c>
      <c r="L26" s="298" t="s">
        <v>231</v>
      </c>
      <c r="M26" s="299"/>
      <c r="N26" s="60">
        <v>0</v>
      </c>
      <c r="O26" s="61" t="s">
        <v>204</v>
      </c>
    </row>
    <row r="27" spans="1:15" ht="12.75">
      <c r="A27" s="58"/>
      <c r="B27" s="58"/>
      <c r="C27" s="58"/>
      <c r="D27" s="62" t="s">
        <v>243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00">
        <v>0</v>
      </c>
      <c r="M27" s="301"/>
      <c r="N27" s="60">
        <v>0</v>
      </c>
      <c r="O27" s="61"/>
    </row>
    <row r="28" spans="1:15" ht="12.75">
      <c r="A28" s="58"/>
      <c r="B28" s="58"/>
      <c r="C28" s="58"/>
      <c r="D28" s="62" t="s">
        <v>242</v>
      </c>
      <c r="E28" s="60">
        <f>E26</f>
        <v>374070</v>
      </c>
      <c r="F28" s="60">
        <f>G28</f>
        <v>218270</v>
      </c>
      <c r="G28" s="60">
        <v>218270</v>
      </c>
      <c r="H28" s="60">
        <v>0</v>
      </c>
      <c r="I28" s="60">
        <v>0</v>
      </c>
      <c r="J28" s="60">
        <v>0</v>
      </c>
      <c r="K28" s="60">
        <v>0</v>
      </c>
      <c r="L28" s="300">
        <v>0</v>
      </c>
      <c r="M28" s="301"/>
      <c r="N28" s="60">
        <f>N26</f>
        <v>0</v>
      </c>
      <c r="O28" s="61"/>
    </row>
    <row r="29" spans="1:15" ht="67.5">
      <c r="A29" s="238" t="s">
        <v>163</v>
      </c>
      <c r="B29" s="238">
        <v>700</v>
      </c>
      <c r="C29" s="238">
        <v>70005</v>
      </c>
      <c r="D29" s="59" t="s">
        <v>649</v>
      </c>
      <c r="E29" s="239">
        <v>33948</v>
      </c>
      <c r="F29" s="60">
        <v>33948</v>
      </c>
      <c r="G29" s="60">
        <v>33948</v>
      </c>
      <c r="H29" s="60">
        <v>0</v>
      </c>
      <c r="I29" s="60">
        <v>0</v>
      </c>
      <c r="J29" s="60">
        <v>0</v>
      </c>
      <c r="K29" s="60">
        <v>0</v>
      </c>
      <c r="L29" s="298" t="s">
        <v>231</v>
      </c>
      <c r="M29" s="299"/>
      <c r="N29" s="60">
        <v>0</v>
      </c>
      <c r="O29" s="61" t="s">
        <v>204</v>
      </c>
    </row>
    <row r="30" spans="1:15" ht="12.75">
      <c r="A30" s="58"/>
      <c r="B30" s="58"/>
      <c r="C30" s="58"/>
      <c r="D30" s="62" t="s">
        <v>243</v>
      </c>
      <c r="E30" s="60">
        <v>0</v>
      </c>
      <c r="F30" s="60"/>
      <c r="G30" s="60"/>
      <c r="H30" s="60"/>
      <c r="I30" s="60"/>
      <c r="J30" s="60"/>
      <c r="K30" s="60"/>
      <c r="L30" s="232"/>
      <c r="M30" s="233"/>
      <c r="N30" s="60"/>
      <c r="O30" s="61"/>
    </row>
    <row r="31" spans="1:15" ht="12.75">
      <c r="A31" s="58"/>
      <c r="B31" s="58"/>
      <c r="C31" s="58"/>
      <c r="D31" s="62" t="s">
        <v>242</v>
      </c>
      <c r="E31" s="60">
        <v>33948</v>
      </c>
      <c r="F31" s="60">
        <v>33948</v>
      </c>
      <c r="G31" s="60">
        <v>33948</v>
      </c>
      <c r="H31" s="60"/>
      <c r="I31" s="60"/>
      <c r="J31" s="60"/>
      <c r="K31" s="60"/>
      <c r="L31" s="232"/>
      <c r="M31" s="233"/>
      <c r="N31" s="60"/>
      <c r="O31" s="61"/>
    </row>
    <row r="32" spans="1:15" ht="67.5">
      <c r="A32" s="58" t="s">
        <v>180</v>
      </c>
      <c r="B32" s="58">
        <v>710</v>
      </c>
      <c r="C32" s="58">
        <v>71095</v>
      </c>
      <c r="D32" s="62" t="s">
        <v>509</v>
      </c>
      <c r="E32" s="60">
        <f>SUM(E33:E34)</f>
        <v>3002600</v>
      </c>
      <c r="F32" s="60">
        <f>G32+J32+N32</f>
        <v>820410</v>
      </c>
      <c r="G32" s="60">
        <f>SUM(G33:G34)</f>
        <v>123061</v>
      </c>
      <c r="H32" s="60">
        <v>0</v>
      </c>
      <c r="I32" s="60">
        <v>0</v>
      </c>
      <c r="J32" s="60">
        <v>0</v>
      </c>
      <c r="K32" s="60">
        <v>0</v>
      </c>
      <c r="L32" s="298" t="s">
        <v>231</v>
      </c>
      <c r="M32" s="299"/>
      <c r="N32" s="60">
        <f>SUM(N33:N34)</f>
        <v>697349</v>
      </c>
      <c r="O32" s="61" t="s">
        <v>204</v>
      </c>
    </row>
    <row r="33" spans="1:15" ht="12.75">
      <c r="A33" s="58"/>
      <c r="B33" s="58"/>
      <c r="C33" s="58"/>
      <c r="D33" s="62" t="s">
        <v>243</v>
      </c>
      <c r="E33" s="60">
        <v>18000</v>
      </c>
      <c r="F33" s="60">
        <f>G33+J33+N33</f>
        <v>18000</v>
      </c>
      <c r="G33" s="60">
        <v>2700</v>
      </c>
      <c r="H33" s="60">
        <v>0</v>
      </c>
      <c r="I33" s="60">
        <v>0</v>
      </c>
      <c r="J33" s="60">
        <v>0</v>
      </c>
      <c r="K33" s="60">
        <v>0</v>
      </c>
      <c r="L33" s="300">
        <v>0</v>
      </c>
      <c r="M33" s="301"/>
      <c r="N33" s="60">
        <v>15300</v>
      </c>
      <c r="O33" s="61"/>
    </row>
    <row r="34" spans="1:15" ht="12.75">
      <c r="A34" s="58"/>
      <c r="B34" s="58"/>
      <c r="C34" s="58"/>
      <c r="D34" s="62" t="s">
        <v>242</v>
      </c>
      <c r="E34" s="60">
        <v>2984600</v>
      </c>
      <c r="F34" s="60">
        <f>G34+J34+N34</f>
        <v>802410</v>
      </c>
      <c r="G34" s="60">
        <v>120361</v>
      </c>
      <c r="H34" s="60">
        <v>0</v>
      </c>
      <c r="I34" s="60">
        <v>0</v>
      </c>
      <c r="J34" s="60">
        <v>0</v>
      </c>
      <c r="K34" s="60">
        <v>0</v>
      </c>
      <c r="L34" s="300">
        <v>0</v>
      </c>
      <c r="M34" s="301"/>
      <c r="N34" s="60">
        <v>682049</v>
      </c>
      <c r="O34" s="61"/>
    </row>
    <row r="35" spans="1:15" ht="68.25">
      <c r="A35" s="58" t="s">
        <v>179</v>
      </c>
      <c r="B35" s="58">
        <v>710</v>
      </c>
      <c r="C35" s="58">
        <v>71095</v>
      </c>
      <c r="D35" s="63" t="s">
        <v>525</v>
      </c>
      <c r="E35" s="60">
        <v>5000</v>
      </c>
      <c r="F35" s="60">
        <f>G35+J35+N35</f>
        <v>5000</v>
      </c>
      <c r="G35" s="60">
        <v>5000</v>
      </c>
      <c r="H35" s="60">
        <v>0</v>
      </c>
      <c r="I35" s="60">
        <v>0</v>
      </c>
      <c r="J35" s="60">
        <v>0</v>
      </c>
      <c r="K35" s="60">
        <v>0</v>
      </c>
      <c r="L35" s="298" t="s">
        <v>231</v>
      </c>
      <c r="M35" s="299"/>
      <c r="N35" s="60">
        <v>0</v>
      </c>
      <c r="O35" s="61" t="s">
        <v>204</v>
      </c>
    </row>
    <row r="36" spans="1:15" ht="12.75">
      <c r="A36" s="58"/>
      <c r="B36" s="58"/>
      <c r="C36" s="58"/>
      <c r="D36" s="62" t="s">
        <v>243</v>
      </c>
      <c r="E36" s="60">
        <f>E35</f>
        <v>5000</v>
      </c>
      <c r="F36" s="60">
        <f>F35</f>
        <v>5000</v>
      </c>
      <c r="G36" s="60">
        <f>G35</f>
        <v>5000</v>
      </c>
      <c r="H36" s="60">
        <v>0</v>
      </c>
      <c r="I36" s="60">
        <v>0</v>
      </c>
      <c r="J36" s="60">
        <v>0</v>
      </c>
      <c r="K36" s="60">
        <v>0</v>
      </c>
      <c r="L36" s="300">
        <v>0</v>
      </c>
      <c r="M36" s="301"/>
      <c r="N36" s="60">
        <v>0</v>
      </c>
      <c r="O36" s="61"/>
    </row>
    <row r="37" spans="1:15" ht="12.75">
      <c r="A37" s="58"/>
      <c r="B37" s="58"/>
      <c r="C37" s="58"/>
      <c r="D37" s="62" t="s">
        <v>242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300">
        <v>0</v>
      </c>
      <c r="M37" s="301"/>
      <c r="N37" s="60">
        <f>N35</f>
        <v>0</v>
      </c>
      <c r="O37" s="61"/>
    </row>
    <row r="38" spans="1:15" ht="33.75">
      <c r="A38" s="58" t="s">
        <v>283</v>
      </c>
      <c r="B38" s="58">
        <v>750</v>
      </c>
      <c r="C38" s="58">
        <v>75020</v>
      </c>
      <c r="D38" s="62" t="s">
        <v>650</v>
      </c>
      <c r="E38" s="60">
        <v>59040</v>
      </c>
      <c r="F38" s="60">
        <f>G38+J38+N38</f>
        <v>59040</v>
      </c>
      <c r="G38" s="60">
        <v>59040</v>
      </c>
      <c r="H38" s="60">
        <v>0</v>
      </c>
      <c r="I38" s="60">
        <v>0</v>
      </c>
      <c r="J38" s="60">
        <v>0</v>
      </c>
      <c r="K38" s="60">
        <v>0</v>
      </c>
      <c r="L38" s="298" t="s">
        <v>231</v>
      </c>
      <c r="M38" s="299"/>
      <c r="N38" s="60">
        <v>0</v>
      </c>
      <c r="O38" s="61" t="s">
        <v>204</v>
      </c>
    </row>
    <row r="39" spans="1:15" ht="12.75">
      <c r="A39" s="58"/>
      <c r="B39" s="58"/>
      <c r="C39" s="58"/>
      <c r="D39" s="62" t="s">
        <v>243</v>
      </c>
      <c r="E39" s="60">
        <v>59040</v>
      </c>
      <c r="F39" s="60">
        <v>59040</v>
      </c>
      <c r="G39" s="60">
        <v>59040</v>
      </c>
      <c r="H39" s="60"/>
      <c r="I39" s="60"/>
      <c r="J39" s="60"/>
      <c r="K39" s="60"/>
      <c r="L39" s="230"/>
      <c r="M39" s="231"/>
      <c r="N39" s="60"/>
      <c r="O39" s="61"/>
    </row>
    <row r="40" spans="1:15" ht="12.75">
      <c r="A40" s="58"/>
      <c r="B40" s="58"/>
      <c r="C40" s="58"/>
      <c r="D40" s="62" t="s">
        <v>242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/>
      <c r="M40" s="60">
        <v>0</v>
      </c>
      <c r="N40" s="60">
        <v>0</v>
      </c>
      <c r="O40" s="60">
        <v>0</v>
      </c>
    </row>
    <row r="41" spans="1:15" ht="136.5">
      <c r="A41" s="58" t="s">
        <v>307</v>
      </c>
      <c r="B41" s="58">
        <v>750</v>
      </c>
      <c r="C41" s="58">
        <v>75020</v>
      </c>
      <c r="D41" s="63" t="s">
        <v>651</v>
      </c>
      <c r="E41" s="60">
        <v>135980</v>
      </c>
      <c r="F41" s="60">
        <v>111315</v>
      </c>
      <c r="G41" s="60">
        <v>111315</v>
      </c>
      <c r="H41" s="60">
        <v>0</v>
      </c>
      <c r="I41" s="60">
        <v>0</v>
      </c>
      <c r="J41" s="60">
        <v>0</v>
      </c>
      <c r="K41" s="60">
        <v>0</v>
      </c>
      <c r="L41" s="298" t="s">
        <v>231</v>
      </c>
      <c r="M41" s="299"/>
      <c r="N41" s="60">
        <v>0</v>
      </c>
      <c r="O41" s="61" t="s">
        <v>204</v>
      </c>
    </row>
    <row r="42" spans="1:15" ht="12.75">
      <c r="A42" s="58"/>
      <c r="B42" s="58"/>
      <c r="C42" s="58"/>
      <c r="D42" s="62" t="s">
        <v>243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</row>
    <row r="43" spans="1:15" ht="12.75">
      <c r="A43" s="58"/>
      <c r="B43" s="58"/>
      <c r="C43" s="58"/>
      <c r="D43" s="62" t="s">
        <v>242</v>
      </c>
      <c r="E43" s="60">
        <v>135980</v>
      </c>
      <c r="F43" s="60">
        <v>111315</v>
      </c>
      <c r="G43" s="60">
        <v>111315</v>
      </c>
      <c r="H43" s="60"/>
      <c r="I43" s="60"/>
      <c r="J43" s="60"/>
      <c r="K43" s="60"/>
      <c r="L43" s="230"/>
      <c r="M43" s="231"/>
      <c r="N43" s="60"/>
      <c r="O43" s="61"/>
    </row>
    <row r="44" spans="1:15" ht="69.75" customHeight="1">
      <c r="A44" s="58" t="s">
        <v>306</v>
      </c>
      <c r="B44" s="58">
        <v>801</v>
      </c>
      <c r="C44" s="58">
        <v>80102</v>
      </c>
      <c r="D44" s="63" t="s">
        <v>446</v>
      </c>
      <c r="E44" s="60">
        <v>383803</v>
      </c>
      <c r="F44" s="60">
        <f>F45</f>
        <v>116918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298" t="s">
        <v>512</v>
      </c>
      <c r="M44" s="299"/>
      <c r="N44" s="60">
        <v>110692</v>
      </c>
      <c r="O44" s="61" t="s">
        <v>204</v>
      </c>
    </row>
    <row r="45" spans="1:15" ht="12.75">
      <c r="A45" s="58"/>
      <c r="B45" s="58"/>
      <c r="C45" s="58"/>
      <c r="D45" s="62" t="s">
        <v>243</v>
      </c>
      <c r="E45" s="60">
        <f>E44</f>
        <v>383803</v>
      </c>
      <c r="F45" s="60">
        <f>G45+J45+L45+N45</f>
        <v>116918</v>
      </c>
      <c r="G45" s="60">
        <f>G44</f>
        <v>0</v>
      </c>
      <c r="H45" s="60">
        <v>0</v>
      </c>
      <c r="I45" s="60">
        <v>0</v>
      </c>
      <c r="J45" s="60">
        <v>0</v>
      </c>
      <c r="K45" s="60">
        <v>0</v>
      </c>
      <c r="L45" s="300">
        <v>6226</v>
      </c>
      <c r="M45" s="301"/>
      <c r="N45" s="60">
        <f>N44</f>
        <v>110692</v>
      </c>
      <c r="O45" s="61"/>
    </row>
    <row r="46" spans="1:15" ht="12.75">
      <c r="A46" s="58"/>
      <c r="B46" s="58"/>
      <c r="C46" s="58"/>
      <c r="D46" s="62" t="s">
        <v>242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300">
        <v>0</v>
      </c>
      <c r="M46" s="301"/>
      <c r="N46" s="60">
        <v>0</v>
      </c>
      <c r="O46" s="61"/>
    </row>
    <row r="47" spans="1:15" ht="56.25">
      <c r="A47" s="58" t="s">
        <v>300</v>
      </c>
      <c r="B47" s="58">
        <v>851</v>
      </c>
      <c r="C47" s="58">
        <v>85195</v>
      </c>
      <c r="D47" s="59" t="s">
        <v>484</v>
      </c>
      <c r="E47" s="60">
        <v>3101491</v>
      </c>
      <c r="F47" s="60">
        <v>2907151</v>
      </c>
      <c r="G47" s="60">
        <v>1977415</v>
      </c>
      <c r="H47" s="60">
        <v>929736</v>
      </c>
      <c r="I47" s="60">
        <v>0</v>
      </c>
      <c r="J47" s="60">
        <v>0</v>
      </c>
      <c r="K47" s="60">
        <v>0</v>
      </c>
      <c r="L47" s="298" t="s">
        <v>483</v>
      </c>
      <c r="M47" s="299"/>
      <c r="N47" s="60">
        <v>0</v>
      </c>
      <c r="O47" s="61" t="s">
        <v>204</v>
      </c>
    </row>
    <row r="48" spans="1:15" ht="12.75">
      <c r="A48" s="58"/>
      <c r="B48" s="58"/>
      <c r="C48" s="58"/>
      <c r="D48" s="62" t="s">
        <v>243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300">
        <v>0</v>
      </c>
      <c r="M48" s="301"/>
      <c r="N48" s="60">
        <v>0</v>
      </c>
      <c r="O48" s="61"/>
    </row>
    <row r="49" spans="1:15" ht="12.75">
      <c r="A49" s="58"/>
      <c r="B49" s="58"/>
      <c r="C49" s="58"/>
      <c r="D49" s="62" t="s">
        <v>242</v>
      </c>
      <c r="E49" s="60">
        <f>E47</f>
        <v>3101491</v>
      </c>
      <c r="F49" s="60">
        <f>F47</f>
        <v>2907151</v>
      </c>
      <c r="G49" s="60">
        <f>G47</f>
        <v>1977415</v>
      </c>
      <c r="H49" s="60">
        <f>H47</f>
        <v>929736</v>
      </c>
      <c r="I49" s="60">
        <v>0</v>
      </c>
      <c r="J49" s="60">
        <v>0</v>
      </c>
      <c r="K49" s="60">
        <v>0</v>
      </c>
      <c r="L49" s="300">
        <v>0</v>
      </c>
      <c r="M49" s="301"/>
      <c r="N49" s="60">
        <f>N47</f>
        <v>0</v>
      </c>
      <c r="O49" s="61"/>
    </row>
    <row r="50" spans="1:15" ht="90" customHeight="1">
      <c r="A50" s="58" t="s">
        <v>301</v>
      </c>
      <c r="B50" s="238">
        <v>851</v>
      </c>
      <c r="C50" s="238">
        <v>85195</v>
      </c>
      <c r="D50" s="240" t="s">
        <v>644</v>
      </c>
      <c r="E50" s="239">
        <v>135300</v>
      </c>
      <c r="F50" s="239">
        <v>27060</v>
      </c>
      <c r="G50" s="239">
        <v>27060</v>
      </c>
      <c r="H50" s="60">
        <v>0</v>
      </c>
      <c r="I50" s="60">
        <v>0</v>
      </c>
      <c r="J50" s="60">
        <v>0</v>
      </c>
      <c r="K50" s="60">
        <v>0</v>
      </c>
      <c r="L50" s="298" t="s">
        <v>483</v>
      </c>
      <c r="M50" s="299"/>
      <c r="N50" s="60">
        <v>0</v>
      </c>
      <c r="O50" s="61" t="s">
        <v>204</v>
      </c>
    </row>
    <row r="51" spans="1:15" ht="16.5" customHeight="1">
      <c r="A51" s="58"/>
      <c r="B51" s="58"/>
      <c r="C51" s="58"/>
      <c r="D51" s="62" t="s">
        <v>243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247">
        <v>0</v>
      </c>
      <c r="M51" s="248"/>
      <c r="N51" s="249">
        <v>0</v>
      </c>
      <c r="O51" s="250" t="s">
        <v>648</v>
      </c>
    </row>
    <row r="52" spans="1:15" ht="18" customHeight="1">
      <c r="A52" s="58"/>
      <c r="B52" s="58"/>
      <c r="C52" s="58"/>
      <c r="D52" s="62" t="s">
        <v>242</v>
      </c>
      <c r="E52" s="60">
        <v>135300</v>
      </c>
      <c r="F52" s="60">
        <v>27060</v>
      </c>
      <c r="G52" s="60">
        <v>27060</v>
      </c>
      <c r="H52" s="60"/>
      <c r="I52" s="60"/>
      <c r="J52" s="60"/>
      <c r="K52" s="60"/>
      <c r="L52" s="232"/>
      <c r="M52" s="233"/>
      <c r="N52" s="60"/>
      <c r="O52" s="61"/>
    </row>
    <row r="53" spans="1:15" ht="68.25">
      <c r="A53" s="238" t="s">
        <v>309</v>
      </c>
      <c r="B53" s="242">
        <v>852</v>
      </c>
      <c r="C53" s="242">
        <v>85203</v>
      </c>
      <c r="D53" s="240" t="s">
        <v>645</v>
      </c>
      <c r="E53" s="243">
        <v>3416545</v>
      </c>
      <c r="F53" s="241">
        <v>1185329</v>
      </c>
      <c r="G53" s="241">
        <v>1185329</v>
      </c>
      <c r="H53" s="60"/>
      <c r="I53" s="60"/>
      <c r="J53" s="60"/>
      <c r="K53" s="60"/>
      <c r="L53" s="298" t="s">
        <v>646</v>
      </c>
      <c r="M53" s="299"/>
      <c r="N53" s="60"/>
      <c r="O53" s="61" t="s">
        <v>204</v>
      </c>
    </row>
    <row r="54" spans="1:15" ht="14.25" customHeight="1">
      <c r="A54" s="58"/>
      <c r="B54" s="58"/>
      <c r="C54" s="58"/>
      <c r="D54" s="62" t="s">
        <v>243</v>
      </c>
      <c r="E54" s="60">
        <v>0</v>
      </c>
      <c r="F54" s="60">
        <v>0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232">
        <v>0</v>
      </c>
      <c r="M54" s="233"/>
      <c r="N54" s="60">
        <v>0</v>
      </c>
      <c r="O54" s="61" t="s">
        <v>648</v>
      </c>
    </row>
    <row r="55" spans="1:15" ht="14.25" customHeight="1">
      <c r="A55" s="58"/>
      <c r="B55" s="58"/>
      <c r="C55" s="58"/>
      <c r="D55" s="62" t="s">
        <v>242</v>
      </c>
      <c r="E55" s="243">
        <v>3416545</v>
      </c>
      <c r="F55" s="241">
        <v>1185329</v>
      </c>
      <c r="G55" s="241">
        <v>1185329</v>
      </c>
      <c r="H55" s="60">
        <v>0</v>
      </c>
      <c r="I55" s="60">
        <v>0</v>
      </c>
      <c r="J55" s="60">
        <v>0</v>
      </c>
      <c r="K55" s="60">
        <v>0</v>
      </c>
      <c r="L55" s="245">
        <v>0</v>
      </c>
      <c r="M55" s="246"/>
      <c r="N55" s="60">
        <v>0</v>
      </c>
      <c r="O55" s="61" t="s">
        <v>648</v>
      </c>
    </row>
    <row r="56" spans="1:15" ht="48.75">
      <c r="A56" s="58" t="s">
        <v>413</v>
      </c>
      <c r="B56" s="58">
        <v>852</v>
      </c>
      <c r="C56" s="58">
        <v>85295</v>
      </c>
      <c r="D56" s="62" t="s">
        <v>442</v>
      </c>
      <c r="E56" s="60">
        <f>SUM(E57:E58)</f>
        <v>478020</v>
      </c>
      <c r="F56" s="60">
        <f>F57</f>
        <v>181702</v>
      </c>
      <c r="G56" s="60">
        <v>181702</v>
      </c>
      <c r="H56" s="60">
        <v>0</v>
      </c>
      <c r="I56" s="60">
        <v>0</v>
      </c>
      <c r="J56" s="60">
        <v>0</v>
      </c>
      <c r="K56" s="60">
        <v>0</v>
      </c>
      <c r="L56" s="298" t="s">
        <v>443</v>
      </c>
      <c r="M56" s="299"/>
      <c r="N56" s="60">
        <v>0</v>
      </c>
      <c r="O56" s="61" t="s">
        <v>264</v>
      </c>
    </row>
    <row r="57" spans="1:15" ht="12.75">
      <c r="A57" s="58"/>
      <c r="B57" s="58"/>
      <c r="C57" s="58"/>
      <c r="D57" s="62" t="s">
        <v>243</v>
      </c>
      <c r="E57" s="60">
        <v>478020</v>
      </c>
      <c r="F57" s="60">
        <f>G57+J57+L57+N57</f>
        <v>181702</v>
      </c>
      <c r="G57" s="60">
        <f>G56</f>
        <v>181702</v>
      </c>
      <c r="H57" s="60">
        <v>0</v>
      </c>
      <c r="I57" s="60">
        <v>0</v>
      </c>
      <c r="J57" s="60">
        <v>0</v>
      </c>
      <c r="K57" s="60">
        <v>0</v>
      </c>
      <c r="L57" s="300">
        <v>0</v>
      </c>
      <c r="M57" s="301"/>
      <c r="N57" s="60">
        <v>0</v>
      </c>
      <c r="O57" s="61"/>
    </row>
    <row r="58" spans="1:15" ht="12.75" customHeight="1">
      <c r="A58" s="58"/>
      <c r="B58" s="58"/>
      <c r="C58" s="58"/>
      <c r="D58" s="62" t="s">
        <v>242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300">
        <v>0</v>
      </c>
      <c r="M58" s="301"/>
      <c r="N58" s="60">
        <v>0</v>
      </c>
      <c r="O58" s="61"/>
    </row>
    <row r="59" spans="1:15" ht="58.5">
      <c r="A59" s="58" t="s">
        <v>437</v>
      </c>
      <c r="B59" s="58">
        <v>852</v>
      </c>
      <c r="C59" s="58">
        <v>85295</v>
      </c>
      <c r="D59" s="62" t="s">
        <v>445</v>
      </c>
      <c r="E59" s="60">
        <f>SUM(E60:E61)</f>
        <v>1400123.2</v>
      </c>
      <c r="F59" s="60">
        <f>SUM(F60:F61)</f>
        <v>202200</v>
      </c>
      <c r="G59" s="60">
        <f>SUM(G60:G61)</f>
        <v>130200</v>
      </c>
      <c r="H59" s="60">
        <v>0</v>
      </c>
      <c r="I59" s="60">
        <v>0</v>
      </c>
      <c r="J59" s="60">
        <v>0</v>
      </c>
      <c r="K59" s="60">
        <v>0</v>
      </c>
      <c r="L59" s="298" t="s">
        <v>492</v>
      </c>
      <c r="M59" s="299"/>
      <c r="N59" s="60">
        <v>0</v>
      </c>
      <c r="O59" s="61" t="s">
        <v>424</v>
      </c>
    </row>
    <row r="60" spans="1:15" ht="12.75">
      <c r="A60" s="58"/>
      <c r="B60" s="58"/>
      <c r="C60" s="58"/>
      <c r="D60" s="62" t="s">
        <v>243</v>
      </c>
      <c r="E60" s="60">
        <v>1045071.4</v>
      </c>
      <c r="F60" s="60">
        <f>G60+J60+L60+N60</f>
        <v>202200</v>
      </c>
      <c r="G60" s="60">
        <v>130200</v>
      </c>
      <c r="H60" s="60">
        <v>0</v>
      </c>
      <c r="I60" s="60">
        <v>0</v>
      </c>
      <c r="J60" s="60">
        <v>0</v>
      </c>
      <c r="K60" s="60">
        <v>0</v>
      </c>
      <c r="L60" s="300">
        <v>72000</v>
      </c>
      <c r="M60" s="301"/>
      <c r="N60" s="60">
        <f>N59</f>
        <v>0</v>
      </c>
      <c r="O60" s="61"/>
    </row>
    <row r="61" spans="1:15" ht="9.75" customHeight="1">
      <c r="A61" s="58"/>
      <c r="B61" s="58"/>
      <c r="C61" s="58"/>
      <c r="D61" s="62" t="s">
        <v>242</v>
      </c>
      <c r="E61" s="60">
        <v>355051.8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300">
        <v>0</v>
      </c>
      <c r="M61" s="301"/>
      <c r="N61" s="60">
        <v>0</v>
      </c>
      <c r="O61" s="61"/>
    </row>
    <row r="62" spans="1:15" ht="45">
      <c r="A62" s="58" t="s">
        <v>438</v>
      </c>
      <c r="B62" s="58">
        <v>852</v>
      </c>
      <c r="C62" s="58">
        <v>85295</v>
      </c>
      <c r="D62" s="62" t="s">
        <v>493</v>
      </c>
      <c r="E62" s="60">
        <f>SUM(E63:E64)</f>
        <v>1652822.6</v>
      </c>
      <c r="F62" s="60">
        <f>SUM(F63:F64)</f>
        <v>214500</v>
      </c>
      <c r="G62" s="60">
        <f>SUM(G63:G64)</f>
        <v>137700</v>
      </c>
      <c r="H62" s="60">
        <v>0</v>
      </c>
      <c r="I62" s="60">
        <v>0</v>
      </c>
      <c r="J62" s="60">
        <v>0</v>
      </c>
      <c r="K62" s="60">
        <v>0</v>
      </c>
      <c r="L62" s="298" t="s">
        <v>494</v>
      </c>
      <c r="M62" s="299"/>
      <c r="N62" s="60">
        <v>0</v>
      </c>
      <c r="O62" s="61" t="s">
        <v>425</v>
      </c>
    </row>
    <row r="63" spans="1:15" ht="12.75">
      <c r="A63" s="58"/>
      <c r="B63" s="58"/>
      <c r="C63" s="58"/>
      <c r="D63" s="62" t="s">
        <v>243</v>
      </c>
      <c r="E63" s="60">
        <v>1493570</v>
      </c>
      <c r="F63" s="60">
        <f>G63+J63+L63+N63</f>
        <v>214500</v>
      </c>
      <c r="G63" s="60">
        <v>137700</v>
      </c>
      <c r="H63" s="60">
        <v>0</v>
      </c>
      <c r="I63" s="60">
        <v>0</v>
      </c>
      <c r="J63" s="60">
        <v>0</v>
      </c>
      <c r="K63" s="60">
        <v>0</v>
      </c>
      <c r="L63" s="300">
        <v>76800</v>
      </c>
      <c r="M63" s="301"/>
      <c r="N63" s="60">
        <f>N62</f>
        <v>0</v>
      </c>
      <c r="O63" s="61"/>
    </row>
    <row r="64" spans="1:15" ht="12.75">
      <c r="A64" s="58"/>
      <c r="B64" s="58"/>
      <c r="C64" s="58"/>
      <c r="D64" s="62" t="s">
        <v>242</v>
      </c>
      <c r="E64" s="60">
        <v>159252.6</v>
      </c>
      <c r="F64" s="60">
        <f>G64+J64+L64+N64</f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300">
        <v>0</v>
      </c>
      <c r="M64" s="301"/>
      <c r="N64" s="60">
        <v>0</v>
      </c>
      <c r="O64" s="61"/>
    </row>
    <row r="65" spans="1:15" ht="70.5" customHeight="1">
      <c r="A65" s="58" t="s">
        <v>647</v>
      </c>
      <c r="B65" s="58">
        <v>854</v>
      </c>
      <c r="C65" s="58">
        <v>85406</v>
      </c>
      <c r="D65" s="62" t="s">
        <v>477</v>
      </c>
      <c r="E65" s="60">
        <v>411602</v>
      </c>
      <c r="F65" s="60">
        <f>G65</f>
        <v>349419</v>
      </c>
      <c r="G65" s="60">
        <v>349419</v>
      </c>
      <c r="H65" s="60">
        <v>0</v>
      </c>
      <c r="I65" s="60">
        <v>0</v>
      </c>
      <c r="J65" s="60">
        <v>0</v>
      </c>
      <c r="K65" s="60">
        <v>0</v>
      </c>
      <c r="L65" s="298" t="s">
        <v>231</v>
      </c>
      <c r="M65" s="299"/>
      <c r="N65" s="60">
        <v>0</v>
      </c>
      <c r="O65" s="61" t="s">
        <v>204</v>
      </c>
    </row>
    <row r="66" spans="1:15" ht="12.75">
      <c r="A66" s="58"/>
      <c r="B66" s="58"/>
      <c r="C66" s="58"/>
      <c r="D66" s="62" t="s">
        <v>243</v>
      </c>
      <c r="E66" s="60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300">
        <v>0</v>
      </c>
      <c r="M66" s="301"/>
      <c r="N66" s="60">
        <v>0</v>
      </c>
      <c r="O66" s="61"/>
    </row>
    <row r="67" spans="1:15" ht="12.75">
      <c r="A67" s="58"/>
      <c r="B67" s="58"/>
      <c r="C67" s="58"/>
      <c r="D67" s="62" t="s">
        <v>242</v>
      </c>
      <c r="E67" s="60">
        <f>E65</f>
        <v>411602</v>
      </c>
      <c r="F67" s="60">
        <f>G67</f>
        <v>349419</v>
      </c>
      <c r="G67" s="60">
        <v>349419</v>
      </c>
      <c r="H67" s="60">
        <v>0</v>
      </c>
      <c r="I67" s="60">
        <v>0</v>
      </c>
      <c r="J67" s="60">
        <v>0</v>
      </c>
      <c r="K67" s="60">
        <v>0</v>
      </c>
      <c r="L67" s="300">
        <v>0</v>
      </c>
      <c r="M67" s="301"/>
      <c r="N67" s="60">
        <f>N65</f>
        <v>0</v>
      </c>
      <c r="O67" s="61"/>
    </row>
    <row r="68" spans="1:15" ht="126.75">
      <c r="A68" s="58" t="s">
        <v>482</v>
      </c>
      <c r="B68" s="58">
        <v>855</v>
      </c>
      <c r="C68" s="58">
        <v>85510</v>
      </c>
      <c r="D68" s="63" t="s">
        <v>527</v>
      </c>
      <c r="E68" s="60">
        <v>130000</v>
      </c>
      <c r="F68" s="60">
        <f>G68</f>
        <v>30418</v>
      </c>
      <c r="G68" s="60">
        <v>30418</v>
      </c>
      <c r="H68" s="60">
        <v>0</v>
      </c>
      <c r="I68" s="60">
        <v>0</v>
      </c>
      <c r="J68" s="60">
        <v>0</v>
      </c>
      <c r="K68" s="60">
        <v>0</v>
      </c>
      <c r="L68" s="298" t="s">
        <v>231</v>
      </c>
      <c r="M68" s="299"/>
      <c r="N68" s="60">
        <v>0</v>
      </c>
      <c r="O68" s="61" t="s">
        <v>204</v>
      </c>
    </row>
    <row r="69" spans="1:15" ht="12.75">
      <c r="A69" s="58"/>
      <c r="B69" s="58"/>
      <c r="C69" s="58"/>
      <c r="D69" s="62" t="s">
        <v>243</v>
      </c>
      <c r="E69" s="60">
        <v>0</v>
      </c>
      <c r="F69" s="60"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300">
        <v>0</v>
      </c>
      <c r="M69" s="301"/>
      <c r="N69" s="60">
        <v>0</v>
      </c>
      <c r="O69" s="61"/>
    </row>
    <row r="70" spans="1:15" ht="15.75" customHeight="1">
      <c r="A70" s="58"/>
      <c r="B70" s="58"/>
      <c r="C70" s="58"/>
      <c r="D70" s="62" t="s">
        <v>242</v>
      </c>
      <c r="E70" s="60">
        <f>E68</f>
        <v>130000</v>
      </c>
      <c r="F70" s="60">
        <f>G70</f>
        <v>30418</v>
      </c>
      <c r="G70" s="60">
        <v>30418</v>
      </c>
      <c r="H70" s="60">
        <v>0</v>
      </c>
      <c r="I70" s="60">
        <v>0</v>
      </c>
      <c r="J70" s="60">
        <v>0</v>
      </c>
      <c r="K70" s="60">
        <v>0</v>
      </c>
      <c r="L70" s="300">
        <v>0</v>
      </c>
      <c r="M70" s="301"/>
      <c r="N70" s="60">
        <f>N68</f>
        <v>0</v>
      </c>
      <c r="O70" s="61"/>
    </row>
    <row r="71" spans="1:15" ht="68.25">
      <c r="A71" s="58" t="s">
        <v>481</v>
      </c>
      <c r="B71" s="64">
        <v>855</v>
      </c>
      <c r="C71" s="64">
        <v>85510</v>
      </c>
      <c r="D71" s="63" t="s">
        <v>530</v>
      </c>
      <c r="E71" s="60">
        <v>3139567</v>
      </c>
      <c r="F71" s="60">
        <v>3064479</v>
      </c>
      <c r="G71" s="60">
        <v>2107852</v>
      </c>
      <c r="H71" s="60">
        <v>956627</v>
      </c>
      <c r="I71" s="60">
        <v>0</v>
      </c>
      <c r="J71" s="60">
        <v>0</v>
      </c>
      <c r="K71" s="60">
        <v>0</v>
      </c>
      <c r="L71" s="298" t="s">
        <v>231</v>
      </c>
      <c r="M71" s="299"/>
      <c r="N71" s="60">
        <v>0</v>
      </c>
      <c r="O71" s="61" t="s">
        <v>204</v>
      </c>
    </row>
    <row r="72" spans="1:15" ht="12.75">
      <c r="A72" s="58"/>
      <c r="B72" s="58"/>
      <c r="C72" s="58"/>
      <c r="D72" s="62" t="s">
        <v>243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300">
        <v>0</v>
      </c>
      <c r="M72" s="301"/>
      <c r="N72" s="60">
        <v>0</v>
      </c>
      <c r="O72" s="61"/>
    </row>
    <row r="73" spans="1:15" ht="12.75">
      <c r="A73" s="58"/>
      <c r="B73" s="58"/>
      <c r="C73" s="58"/>
      <c r="D73" s="62" t="s">
        <v>242</v>
      </c>
      <c r="E73" s="60">
        <f>E71</f>
        <v>3139567</v>
      </c>
      <c r="F73" s="60">
        <v>3064479</v>
      </c>
      <c r="G73" s="60">
        <v>2107852</v>
      </c>
      <c r="H73" s="60">
        <v>956627</v>
      </c>
      <c r="I73" s="60">
        <v>0</v>
      </c>
      <c r="J73" s="60">
        <v>0</v>
      </c>
      <c r="K73" s="60">
        <v>0</v>
      </c>
      <c r="L73" s="300">
        <v>0</v>
      </c>
      <c r="M73" s="301"/>
      <c r="N73" s="60">
        <f>N71</f>
        <v>0</v>
      </c>
      <c r="O73" s="61"/>
    </row>
    <row r="74" spans="1:15" ht="56.25">
      <c r="A74" s="58" t="s">
        <v>480</v>
      </c>
      <c r="B74" s="64">
        <v>926</v>
      </c>
      <c r="C74" s="64">
        <v>92695</v>
      </c>
      <c r="D74" s="65" t="s">
        <v>444</v>
      </c>
      <c r="E74" s="60">
        <f>(E75+E76)</f>
        <v>7000</v>
      </c>
      <c r="F74" s="60">
        <f>(F75+F76)</f>
        <v>1000</v>
      </c>
      <c r="G74" s="60">
        <v>1000</v>
      </c>
      <c r="H74" s="60">
        <v>0</v>
      </c>
      <c r="I74" s="60">
        <v>0</v>
      </c>
      <c r="J74" s="60">
        <v>0</v>
      </c>
      <c r="K74" s="60">
        <v>0</v>
      </c>
      <c r="L74" s="298" t="s">
        <v>308</v>
      </c>
      <c r="M74" s="299"/>
      <c r="N74" s="60">
        <f>(N75+N76)</f>
        <v>0</v>
      </c>
      <c r="O74" s="61" t="s">
        <v>204</v>
      </c>
    </row>
    <row r="75" spans="1:15" ht="12.75">
      <c r="A75" s="58"/>
      <c r="B75" s="58"/>
      <c r="C75" s="58"/>
      <c r="D75" s="62" t="s">
        <v>243</v>
      </c>
      <c r="E75" s="60">
        <v>7000</v>
      </c>
      <c r="F75" s="60">
        <f>G75+J75++L75+N75</f>
        <v>1000</v>
      </c>
      <c r="G75" s="60">
        <f>G74</f>
        <v>1000</v>
      </c>
      <c r="H75" s="60">
        <v>0</v>
      </c>
      <c r="I75" s="60">
        <v>0</v>
      </c>
      <c r="J75" s="60">
        <v>0</v>
      </c>
      <c r="K75" s="60">
        <v>0</v>
      </c>
      <c r="L75" s="300">
        <v>0</v>
      </c>
      <c r="M75" s="301"/>
      <c r="N75" s="60">
        <v>0</v>
      </c>
      <c r="O75" s="61"/>
    </row>
    <row r="76" spans="1:15" ht="13.5" customHeight="1">
      <c r="A76" s="58"/>
      <c r="B76" s="58"/>
      <c r="C76" s="58"/>
      <c r="D76" s="62" t="s">
        <v>242</v>
      </c>
      <c r="E76" s="60">
        <v>0</v>
      </c>
      <c r="F76" s="60">
        <f>G76+J76+L76+N76</f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300">
        <v>0</v>
      </c>
      <c r="M76" s="301"/>
      <c r="N76" s="60">
        <v>0</v>
      </c>
      <c r="O76" s="61"/>
    </row>
    <row r="77" spans="1:15" ht="56.25">
      <c r="A77" s="58" t="s">
        <v>479</v>
      </c>
      <c r="B77" s="64">
        <v>926</v>
      </c>
      <c r="C77" s="64">
        <v>92695</v>
      </c>
      <c r="D77" s="65" t="s">
        <v>447</v>
      </c>
      <c r="E77" s="60">
        <f>(E78+E79)</f>
        <v>7000</v>
      </c>
      <c r="F77" s="60">
        <f>(F78+F79)</f>
        <v>1000</v>
      </c>
      <c r="G77" s="60">
        <v>1000</v>
      </c>
      <c r="H77" s="60">
        <v>0</v>
      </c>
      <c r="I77" s="60">
        <v>0</v>
      </c>
      <c r="J77" s="60">
        <v>0</v>
      </c>
      <c r="K77" s="60">
        <v>0</v>
      </c>
      <c r="L77" s="298" t="s">
        <v>308</v>
      </c>
      <c r="M77" s="299"/>
      <c r="N77" s="60">
        <f>(N78+N79)</f>
        <v>0</v>
      </c>
      <c r="O77" s="61" t="s">
        <v>204</v>
      </c>
    </row>
    <row r="78" spans="1:15" ht="12.75">
      <c r="A78" s="58"/>
      <c r="B78" s="58"/>
      <c r="C78" s="58"/>
      <c r="D78" s="62" t="s">
        <v>243</v>
      </c>
      <c r="E78" s="60">
        <v>7000</v>
      </c>
      <c r="F78" s="60">
        <f>G78+J78++L78+N78</f>
        <v>1000</v>
      </c>
      <c r="G78" s="60">
        <f>G77</f>
        <v>1000</v>
      </c>
      <c r="H78" s="60">
        <v>0</v>
      </c>
      <c r="I78" s="60">
        <v>0</v>
      </c>
      <c r="J78" s="60">
        <v>0</v>
      </c>
      <c r="K78" s="60">
        <v>0</v>
      </c>
      <c r="L78" s="300">
        <v>0</v>
      </c>
      <c r="M78" s="301"/>
      <c r="N78" s="60">
        <v>0</v>
      </c>
      <c r="O78" s="61"/>
    </row>
    <row r="79" spans="1:15" ht="12.75">
      <c r="A79" s="58"/>
      <c r="B79" s="58"/>
      <c r="C79" s="58"/>
      <c r="D79" s="62" t="s">
        <v>242</v>
      </c>
      <c r="E79" s="60">
        <v>0</v>
      </c>
      <c r="F79" s="60">
        <f>G79+J79+L79+N79</f>
        <v>0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300">
        <v>0</v>
      </c>
      <c r="M79" s="301"/>
      <c r="N79" s="60">
        <v>0</v>
      </c>
      <c r="O79" s="61"/>
    </row>
    <row r="80" spans="1:15" ht="56.25">
      <c r="A80" s="58" t="s">
        <v>478</v>
      </c>
      <c r="B80" s="64">
        <v>926</v>
      </c>
      <c r="C80" s="64">
        <v>92695</v>
      </c>
      <c r="D80" s="65" t="s">
        <v>325</v>
      </c>
      <c r="E80" s="60">
        <f>(E81+E82)</f>
        <v>7000</v>
      </c>
      <c r="F80" s="60">
        <f>(F81+F82)</f>
        <v>1000</v>
      </c>
      <c r="G80" s="60">
        <v>1000</v>
      </c>
      <c r="H80" s="60">
        <v>0</v>
      </c>
      <c r="I80" s="60">
        <v>0</v>
      </c>
      <c r="J80" s="60">
        <v>0</v>
      </c>
      <c r="K80" s="60">
        <v>0</v>
      </c>
      <c r="L80" s="298" t="s">
        <v>308</v>
      </c>
      <c r="M80" s="299"/>
      <c r="N80" s="60">
        <f>(N81+N82)</f>
        <v>0</v>
      </c>
      <c r="O80" s="61" t="s">
        <v>204</v>
      </c>
    </row>
    <row r="81" spans="1:15" ht="12.75">
      <c r="A81" s="58"/>
      <c r="B81" s="58"/>
      <c r="C81" s="58"/>
      <c r="D81" s="62" t="s">
        <v>243</v>
      </c>
      <c r="E81" s="60">
        <v>7000</v>
      </c>
      <c r="F81" s="60">
        <f>G81+J81++L81+N81</f>
        <v>1000</v>
      </c>
      <c r="G81" s="60">
        <f>G80</f>
        <v>1000</v>
      </c>
      <c r="H81" s="60">
        <v>0</v>
      </c>
      <c r="I81" s="60">
        <v>0</v>
      </c>
      <c r="J81" s="60">
        <v>0</v>
      </c>
      <c r="K81" s="60">
        <v>0</v>
      </c>
      <c r="L81" s="300">
        <v>0</v>
      </c>
      <c r="M81" s="301"/>
      <c r="N81" s="60">
        <v>0</v>
      </c>
      <c r="O81" s="61"/>
    </row>
    <row r="82" spans="1:15" ht="15" customHeight="1">
      <c r="A82" s="58"/>
      <c r="B82" s="58"/>
      <c r="C82" s="58"/>
      <c r="D82" s="62" t="s">
        <v>242</v>
      </c>
      <c r="E82" s="60">
        <v>0</v>
      </c>
      <c r="F82" s="60">
        <f>G82+J82+L82+N82</f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300">
        <v>0</v>
      </c>
      <c r="M82" s="301"/>
      <c r="N82" s="60">
        <v>0</v>
      </c>
      <c r="O82" s="61"/>
    </row>
    <row r="83" spans="1:15" ht="12.75" customHeight="1">
      <c r="A83" s="318" t="s">
        <v>151</v>
      </c>
      <c r="B83" s="319"/>
      <c r="C83" s="319"/>
      <c r="D83" s="320"/>
      <c r="E83" s="66">
        <f>SUM(E84:E85)</f>
        <v>36995970.800000004</v>
      </c>
      <c r="F83" s="66">
        <f>SUM(F84:F85)</f>
        <v>20337245</v>
      </c>
      <c r="G83" s="66">
        <f>SUM(G84:G85)</f>
        <v>8628362</v>
      </c>
      <c r="H83" s="66">
        <f>SUM(H84:H85)</f>
        <v>1886363</v>
      </c>
      <c r="I83" s="66"/>
      <c r="J83" s="66"/>
      <c r="K83" s="66"/>
      <c r="L83" s="303">
        <f>SUM(L84:M85)</f>
        <v>9014485</v>
      </c>
      <c r="M83" s="304"/>
      <c r="N83" s="66">
        <f>SUM(N84:N85)</f>
        <v>808041</v>
      </c>
      <c r="O83" s="67" t="s">
        <v>229</v>
      </c>
    </row>
    <row r="84" spans="1:15" ht="17.25" customHeight="1">
      <c r="A84" s="315" t="s">
        <v>151</v>
      </c>
      <c r="B84" s="316"/>
      <c r="C84" s="317"/>
      <c r="D84" s="68" t="s">
        <v>243</v>
      </c>
      <c r="E84" s="66">
        <f aca="true" t="shared" si="0" ref="E84:J84">SUM(E12+E15+E18+E21+E24+E27+E30+E33+E36+E39+E45+E48+E51+E54+E57+E60+E63+E66+E69+E72+E75+E78+E81)</f>
        <v>3503504.4</v>
      </c>
      <c r="F84" s="66">
        <f t="shared" si="0"/>
        <v>800360</v>
      </c>
      <c r="G84" s="66">
        <f t="shared" si="0"/>
        <v>519342</v>
      </c>
      <c r="H84" s="66">
        <f t="shared" si="0"/>
        <v>0</v>
      </c>
      <c r="I84" s="66">
        <f t="shared" si="0"/>
        <v>0</v>
      </c>
      <c r="J84" s="66">
        <f t="shared" si="0"/>
        <v>0</v>
      </c>
      <c r="K84" s="66"/>
      <c r="L84" s="305">
        <v>155026</v>
      </c>
      <c r="M84" s="306"/>
      <c r="N84" s="66">
        <v>125992</v>
      </c>
      <c r="O84" s="69" t="s">
        <v>229</v>
      </c>
    </row>
    <row r="85" spans="1:15" ht="14.25" customHeight="1">
      <c r="A85" s="315" t="s">
        <v>151</v>
      </c>
      <c r="B85" s="316"/>
      <c r="C85" s="317"/>
      <c r="D85" s="68" t="s">
        <v>242</v>
      </c>
      <c r="E85" s="66">
        <f aca="true" t="shared" si="1" ref="E85:J85">SUM(E13+E16+E19+E22+E25+E28+E31+E34+E37+E40+E46+E49+E52+E55+E58+E61+E64+E67+E70+E73+E76+E79+E82+E43)</f>
        <v>33492466.400000002</v>
      </c>
      <c r="F85" s="66">
        <f t="shared" si="1"/>
        <v>19536885</v>
      </c>
      <c r="G85" s="66">
        <f t="shared" si="1"/>
        <v>8109020</v>
      </c>
      <c r="H85" s="66">
        <f t="shared" si="1"/>
        <v>1886363</v>
      </c>
      <c r="I85" s="66">
        <f t="shared" si="1"/>
        <v>0</v>
      </c>
      <c r="J85" s="66">
        <f t="shared" si="1"/>
        <v>0</v>
      </c>
      <c r="K85" s="66"/>
      <c r="L85" s="305">
        <v>8859459</v>
      </c>
      <c r="M85" s="306"/>
      <c r="N85" s="66">
        <v>682049</v>
      </c>
      <c r="O85" s="69" t="s">
        <v>229</v>
      </c>
    </row>
    <row r="86" spans="1:15" ht="12.75" customHeight="1">
      <c r="A86" s="70"/>
      <c r="B86" s="70"/>
      <c r="C86" s="70"/>
      <c r="D86" s="70"/>
      <c r="E86" s="244"/>
      <c r="F86" s="70"/>
      <c r="G86" s="71"/>
      <c r="H86" s="71"/>
      <c r="I86" s="71"/>
      <c r="J86" s="70"/>
      <c r="K86" s="70"/>
      <c r="L86" s="307"/>
      <c r="M86" s="307"/>
      <c r="N86" s="70"/>
      <c r="O86" s="70"/>
    </row>
    <row r="87" spans="1:15" ht="12.75" customHeight="1">
      <c r="A87" s="302"/>
      <c r="B87" s="302"/>
      <c r="C87" s="302"/>
      <c r="D87" s="302"/>
      <c r="E87" s="302"/>
      <c r="F87" s="302"/>
      <c r="G87" s="302"/>
      <c r="H87" s="302"/>
      <c r="I87" s="302"/>
      <c r="J87" s="302"/>
      <c r="K87" s="302"/>
      <c r="L87" s="302"/>
      <c r="M87" s="302"/>
      <c r="N87" s="302"/>
      <c r="O87" s="302"/>
    </row>
    <row r="88" spans="1:15" ht="12.75" customHeight="1">
      <c r="A88" s="308" t="s">
        <v>621</v>
      </c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</row>
    <row r="89" spans="1:15" ht="12.75" customHeight="1">
      <c r="A89" s="302" t="s">
        <v>622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</row>
    <row r="90" spans="1:15" ht="12.75" customHeight="1">
      <c r="A90" s="302" t="s">
        <v>227</v>
      </c>
      <c r="B90" s="302"/>
      <c r="C90" s="302"/>
      <c r="D90" s="302"/>
      <c r="E90" s="302"/>
      <c r="F90" s="302"/>
      <c r="G90" s="302"/>
      <c r="H90" s="302"/>
      <c r="I90" s="302"/>
      <c r="J90" s="302"/>
      <c r="K90" s="302"/>
      <c r="L90" s="302"/>
      <c r="M90" s="302"/>
      <c r="N90" s="302"/>
      <c r="O90" s="302"/>
    </row>
    <row r="91" spans="1:15" ht="7.5" customHeight="1">
      <c r="A91" s="302" t="s">
        <v>226</v>
      </c>
      <c r="B91" s="302"/>
      <c r="C91" s="302"/>
      <c r="D91" s="302"/>
      <c r="E91" s="302"/>
      <c r="F91" s="302"/>
      <c r="G91" s="302"/>
      <c r="H91" s="302"/>
      <c r="I91" s="302"/>
      <c r="J91" s="302"/>
      <c r="K91" s="302"/>
      <c r="L91" s="302"/>
      <c r="M91" s="302"/>
      <c r="N91" s="302"/>
      <c r="O91" s="302"/>
    </row>
    <row r="92" spans="1:15" ht="21" customHeight="1">
      <c r="A92" s="302" t="s">
        <v>241</v>
      </c>
      <c r="B92" s="302"/>
      <c r="C92" s="302"/>
      <c r="D92" s="30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</row>
    <row r="93" spans="1:15" ht="12.75">
      <c r="A93" s="302" t="s">
        <v>224</v>
      </c>
      <c r="B93" s="302"/>
      <c r="C93" s="302"/>
      <c r="D93" s="30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</row>
    <row r="94" spans="1:15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</row>
  </sheetData>
  <sheetProtection/>
  <mergeCells count="96">
    <mergeCell ref="A2:M2"/>
    <mergeCell ref="A4:A9"/>
    <mergeCell ref="D4:D9"/>
    <mergeCell ref="F5:F9"/>
    <mergeCell ref="F4:N4"/>
    <mergeCell ref="H6:H9"/>
    <mergeCell ref="G5:N5"/>
    <mergeCell ref="I6:I9"/>
    <mergeCell ref="J6:J9"/>
    <mergeCell ref="L6:M9"/>
    <mergeCell ref="J1:O1"/>
    <mergeCell ref="M3:O3"/>
    <mergeCell ref="A84:C84"/>
    <mergeCell ref="A85:C85"/>
    <mergeCell ref="A83:D83"/>
    <mergeCell ref="B4:B9"/>
    <mergeCell ref="C4:C9"/>
    <mergeCell ref="G6:G9"/>
    <mergeCell ref="E4:E9"/>
    <mergeCell ref="O4:O9"/>
    <mergeCell ref="L28:M28"/>
    <mergeCell ref="L23:M23"/>
    <mergeCell ref="L24:M24"/>
    <mergeCell ref="L25:M25"/>
    <mergeCell ref="N6:N9"/>
    <mergeCell ref="K7:K9"/>
    <mergeCell ref="L10:M10"/>
    <mergeCell ref="L11:M11"/>
    <mergeCell ref="L12:M12"/>
    <mergeCell ref="L13:M13"/>
    <mergeCell ref="L44:M44"/>
    <mergeCell ref="L45:M45"/>
    <mergeCell ref="L37:M37"/>
    <mergeCell ref="L32:M32"/>
    <mergeCell ref="L33:M33"/>
    <mergeCell ref="L34:M34"/>
    <mergeCell ref="L35:M35"/>
    <mergeCell ref="L36:M36"/>
    <mergeCell ref="L61:M61"/>
    <mergeCell ref="L62:M62"/>
    <mergeCell ref="L63:M63"/>
    <mergeCell ref="L64:M64"/>
    <mergeCell ref="L56:M56"/>
    <mergeCell ref="L57:M57"/>
    <mergeCell ref="L58:M58"/>
    <mergeCell ref="L59:M59"/>
    <mergeCell ref="L60:M60"/>
    <mergeCell ref="L81:M81"/>
    <mergeCell ref="L71:M71"/>
    <mergeCell ref="L72:M72"/>
    <mergeCell ref="L73:M73"/>
    <mergeCell ref="L74:M74"/>
    <mergeCell ref="L75:M75"/>
    <mergeCell ref="A93:O93"/>
    <mergeCell ref="A87:O87"/>
    <mergeCell ref="A88:O88"/>
    <mergeCell ref="A89:O89"/>
    <mergeCell ref="A90:O90"/>
    <mergeCell ref="L76:M76"/>
    <mergeCell ref="L77:M77"/>
    <mergeCell ref="L78:M78"/>
    <mergeCell ref="L79:M79"/>
    <mergeCell ref="L80:M80"/>
    <mergeCell ref="A91:O91"/>
    <mergeCell ref="A92:O92"/>
    <mergeCell ref="L82:M82"/>
    <mergeCell ref="L83:M83"/>
    <mergeCell ref="L84:M84"/>
    <mergeCell ref="L85:M85"/>
    <mergeCell ref="L86:M86"/>
    <mergeCell ref="L17:M17"/>
    <mergeCell ref="L18:M18"/>
    <mergeCell ref="L19:M19"/>
    <mergeCell ref="L14:M14"/>
    <mergeCell ref="L15:M15"/>
    <mergeCell ref="L16:M16"/>
    <mergeCell ref="L20:M20"/>
    <mergeCell ref="L21:M21"/>
    <mergeCell ref="L22:M22"/>
    <mergeCell ref="L53:M53"/>
    <mergeCell ref="L38:M38"/>
    <mergeCell ref="L41:M41"/>
    <mergeCell ref="L49:M49"/>
    <mergeCell ref="L47:M47"/>
    <mergeCell ref="L48:M48"/>
    <mergeCell ref="L46:M46"/>
    <mergeCell ref="L68:M68"/>
    <mergeCell ref="L69:M69"/>
    <mergeCell ref="L70:M70"/>
    <mergeCell ref="L27:M27"/>
    <mergeCell ref="L26:M26"/>
    <mergeCell ref="L65:M65"/>
    <mergeCell ref="L66:M66"/>
    <mergeCell ref="L67:M67"/>
    <mergeCell ref="L29:M29"/>
    <mergeCell ref="L50:M50"/>
  </mergeCells>
  <printOptions/>
  <pageMargins left="0.7086614173228347" right="0.7086614173228347" top="0.7480314960629921" bottom="0.7480314960629921" header="0.31496062992125984" footer="0.31496062992125984"/>
  <pageSetup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41"/>
  <sheetViews>
    <sheetView view="pageLayout" workbookViewId="0" topLeftCell="A1">
      <selection activeCell="P8" sqref="P8"/>
    </sheetView>
  </sheetViews>
  <sheetFormatPr defaultColWidth="9.33203125" defaultRowHeight="12.75"/>
  <cols>
    <col min="1" max="1" width="4.83203125" style="3" customWidth="1"/>
    <col min="2" max="2" width="6.5" style="3" customWidth="1"/>
    <col min="3" max="3" width="7.5" style="3" customWidth="1"/>
    <col min="4" max="4" width="20.83203125" style="3" customWidth="1"/>
    <col min="5" max="5" width="12" style="3" customWidth="1"/>
    <col min="6" max="6" width="11.16015625" style="3" customWidth="1"/>
    <col min="7" max="7" width="12.33203125" style="3" customWidth="1"/>
    <col min="8" max="8" width="8.83203125" style="3" customWidth="1"/>
    <col min="9" max="9" width="7" style="3" customWidth="1"/>
    <col min="10" max="10" width="11.5" style="3" customWidth="1"/>
    <col min="11" max="11" width="9.66015625" style="3" customWidth="1"/>
    <col min="12" max="12" width="9.83203125" style="3" customWidth="1"/>
    <col min="13" max="16384" width="9.33203125" style="3" customWidth="1"/>
  </cols>
  <sheetData>
    <row r="1" spans="1:12" ht="18">
      <c r="A1" s="330" t="s">
        <v>489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1"/>
    </row>
    <row r="2" spans="1:12" ht="18">
      <c r="A2" s="72"/>
      <c r="B2" s="72"/>
      <c r="C2" s="72"/>
      <c r="D2" s="72"/>
      <c r="E2" s="72"/>
      <c r="F2" s="72"/>
      <c r="G2" s="72"/>
      <c r="H2" s="72"/>
      <c r="I2" s="72"/>
      <c r="J2" s="72"/>
      <c r="K2" s="331" t="s">
        <v>0</v>
      </c>
      <c r="L2" s="331"/>
    </row>
    <row r="3" spans="1:12" ht="10.5" customHeight="1">
      <c r="A3" s="328" t="s">
        <v>189</v>
      </c>
      <c r="B3" s="328" t="s">
        <v>1</v>
      </c>
      <c r="C3" s="328" t="s">
        <v>240</v>
      </c>
      <c r="D3" s="329" t="s">
        <v>239</v>
      </c>
      <c r="E3" s="329" t="s">
        <v>238</v>
      </c>
      <c r="F3" s="329"/>
      <c r="G3" s="329"/>
      <c r="H3" s="329"/>
      <c r="I3" s="329"/>
      <c r="J3" s="329"/>
      <c r="K3" s="329"/>
      <c r="L3" s="329" t="s">
        <v>209</v>
      </c>
    </row>
    <row r="4" spans="1:12" s="16" customFormat="1" ht="19.5" customHeight="1">
      <c r="A4" s="328"/>
      <c r="B4" s="328"/>
      <c r="C4" s="328"/>
      <c r="D4" s="329"/>
      <c r="E4" s="329" t="s">
        <v>490</v>
      </c>
      <c r="F4" s="329" t="s">
        <v>237</v>
      </c>
      <c r="G4" s="329"/>
      <c r="H4" s="329"/>
      <c r="I4" s="329"/>
      <c r="J4" s="329"/>
      <c r="K4" s="329"/>
      <c r="L4" s="329"/>
    </row>
    <row r="5" spans="1:12" s="16" customFormat="1" ht="19.5" customHeight="1">
      <c r="A5" s="328"/>
      <c r="B5" s="328"/>
      <c r="C5" s="328"/>
      <c r="D5" s="329"/>
      <c r="E5" s="329"/>
      <c r="F5" s="335" t="s">
        <v>236</v>
      </c>
      <c r="G5" s="322" t="s">
        <v>623</v>
      </c>
      <c r="H5" s="338" t="s">
        <v>235</v>
      </c>
      <c r="I5" s="73" t="s">
        <v>147</v>
      </c>
      <c r="J5" s="335" t="s">
        <v>234</v>
      </c>
      <c r="K5" s="338" t="s">
        <v>233</v>
      </c>
      <c r="L5" s="329"/>
    </row>
    <row r="6" spans="1:12" s="16" customFormat="1" ht="19.5" customHeight="1">
      <c r="A6" s="328"/>
      <c r="B6" s="328"/>
      <c r="C6" s="328"/>
      <c r="D6" s="329"/>
      <c r="E6" s="329"/>
      <c r="F6" s="336"/>
      <c r="G6" s="323"/>
      <c r="H6" s="336"/>
      <c r="I6" s="339" t="s">
        <v>232</v>
      </c>
      <c r="J6" s="336"/>
      <c r="K6" s="336"/>
      <c r="L6" s="329"/>
    </row>
    <row r="7" spans="1:12" s="16" customFormat="1" ht="29.25" customHeight="1">
      <c r="A7" s="328"/>
      <c r="B7" s="328"/>
      <c r="C7" s="328"/>
      <c r="D7" s="329"/>
      <c r="E7" s="329"/>
      <c r="F7" s="336"/>
      <c r="G7" s="323"/>
      <c r="H7" s="336"/>
      <c r="I7" s="339"/>
      <c r="J7" s="336"/>
      <c r="K7" s="336"/>
      <c r="L7" s="329"/>
    </row>
    <row r="8" spans="1:12" s="16" customFormat="1" ht="29.25" customHeight="1">
      <c r="A8" s="328"/>
      <c r="B8" s="328"/>
      <c r="C8" s="328"/>
      <c r="D8" s="329"/>
      <c r="E8" s="329"/>
      <c r="F8" s="337"/>
      <c r="G8" s="324"/>
      <c r="H8" s="337"/>
      <c r="I8" s="339"/>
      <c r="J8" s="337"/>
      <c r="K8" s="337"/>
      <c r="L8" s="329"/>
    </row>
    <row r="9" spans="1:12" s="16" customFormat="1" ht="15.75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</row>
    <row r="10" spans="1:12" ht="57" customHeight="1">
      <c r="A10" s="64" t="s">
        <v>176</v>
      </c>
      <c r="B10" s="64">
        <v>600</v>
      </c>
      <c r="C10" s="64">
        <v>60014</v>
      </c>
      <c r="D10" s="75" t="s">
        <v>513</v>
      </c>
      <c r="E10" s="76">
        <v>100000</v>
      </c>
      <c r="F10" s="76">
        <v>100000</v>
      </c>
      <c r="G10" s="76">
        <v>0</v>
      </c>
      <c r="H10" s="76">
        <v>0</v>
      </c>
      <c r="I10" s="76">
        <v>0</v>
      </c>
      <c r="J10" s="75" t="s">
        <v>261</v>
      </c>
      <c r="K10" s="77">
        <v>0</v>
      </c>
      <c r="L10" s="78" t="s">
        <v>230</v>
      </c>
    </row>
    <row r="11" spans="1:12" ht="57" customHeight="1">
      <c r="A11" s="64" t="s">
        <v>174</v>
      </c>
      <c r="B11" s="64">
        <v>600</v>
      </c>
      <c r="C11" s="64">
        <v>60014</v>
      </c>
      <c r="D11" s="75" t="s">
        <v>514</v>
      </c>
      <c r="E11" s="76">
        <v>250000</v>
      </c>
      <c r="F11" s="76">
        <v>250000</v>
      </c>
      <c r="G11" s="76">
        <v>0</v>
      </c>
      <c r="H11" s="76">
        <v>0</v>
      </c>
      <c r="I11" s="76">
        <v>0</v>
      </c>
      <c r="J11" s="75" t="s">
        <v>261</v>
      </c>
      <c r="K11" s="77">
        <v>0</v>
      </c>
      <c r="L11" s="78" t="s">
        <v>230</v>
      </c>
    </row>
    <row r="12" spans="1:12" ht="80.25" customHeight="1">
      <c r="A12" s="64" t="s">
        <v>172</v>
      </c>
      <c r="B12" s="64">
        <v>600</v>
      </c>
      <c r="C12" s="64">
        <v>60014</v>
      </c>
      <c r="D12" s="79" t="s">
        <v>440</v>
      </c>
      <c r="E12" s="76">
        <v>416848</v>
      </c>
      <c r="F12" s="76">
        <v>159540</v>
      </c>
      <c r="G12" s="76">
        <v>257308</v>
      </c>
      <c r="H12" s="76">
        <v>0</v>
      </c>
      <c r="I12" s="76">
        <v>0</v>
      </c>
      <c r="J12" s="75" t="s">
        <v>402</v>
      </c>
      <c r="K12" s="77">
        <v>0</v>
      </c>
      <c r="L12" s="78" t="s">
        <v>230</v>
      </c>
    </row>
    <row r="13" spans="1:12" ht="105" customHeight="1">
      <c r="A13" s="64" t="s">
        <v>170</v>
      </c>
      <c r="B13" s="64">
        <v>600</v>
      </c>
      <c r="C13" s="64">
        <v>60014</v>
      </c>
      <c r="D13" s="79" t="s">
        <v>441</v>
      </c>
      <c r="E13" s="76">
        <v>287825</v>
      </c>
      <c r="F13" s="76">
        <v>0</v>
      </c>
      <c r="G13" s="76">
        <v>287825</v>
      </c>
      <c r="H13" s="76">
        <v>0</v>
      </c>
      <c r="I13" s="76">
        <v>0</v>
      </c>
      <c r="J13" s="75" t="s">
        <v>402</v>
      </c>
      <c r="K13" s="77">
        <v>0</v>
      </c>
      <c r="L13" s="78" t="s">
        <v>230</v>
      </c>
    </row>
    <row r="14" spans="1:12" ht="92.25" customHeight="1">
      <c r="A14" s="64" t="s">
        <v>167</v>
      </c>
      <c r="B14" s="64">
        <v>600</v>
      </c>
      <c r="C14" s="64">
        <v>60014</v>
      </c>
      <c r="D14" s="75" t="s">
        <v>515</v>
      </c>
      <c r="E14" s="76">
        <v>431098</v>
      </c>
      <c r="F14" s="76">
        <v>431098</v>
      </c>
      <c r="G14" s="76">
        <v>0</v>
      </c>
      <c r="H14" s="76">
        <v>0</v>
      </c>
      <c r="I14" s="76">
        <v>0</v>
      </c>
      <c r="J14" s="75" t="s">
        <v>402</v>
      </c>
      <c r="K14" s="77">
        <v>0</v>
      </c>
      <c r="L14" s="78" t="s">
        <v>230</v>
      </c>
    </row>
    <row r="15" spans="1:12" ht="96" customHeight="1">
      <c r="A15" s="64" t="s">
        <v>165</v>
      </c>
      <c r="B15" s="64">
        <v>600</v>
      </c>
      <c r="C15" s="64">
        <v>60014</v>
      </c>
      <c r="D15" s="75" t="s">
        <v>516</v>
      </c>
      <c r="E15" s="76">
        <v>234907</v>
      </c>
      <c r="F15" s="76">
        <v>234907</v>
      </c>
      <c r="G15" s="76">
        <v>0</v>
      </c>
      <c r="H15" s="76">
        <v>0</v>
      </c>
      <c r="I15" s="76">
        <v>0</v>
      </c>
      <c r="J15" s="75" t="s">
        <v>261</v>
      </c>
      <c r="K15" s="77">
        <v>0</v>
      </c>
      <c r="L15" s="78" t="s">
        <v>230</v>
      </c>
    </row>
    <row r="16" spans="1:12" ht="101.25" customHeight="1">
      <c r="A16" s="64" t="s">
        <v>163</v>
      </c>
      <c r="B16" s="64">
        <v>600</v>
      </c>
      <c r="C16" s="64">
        <v>60014</v>
      </c>
      <c r="D16" s="75" t="s">
        <v>517</v>
      </c>
      <c r="E16" s="76">
        <v>53384</v>
      </c>
      <c r="F16" s="76">
        <v>53384</v>
      </c>
      <c r="G16" s="76">
        <v>0</v>
      </c>
      <c r="H16" s="76">
        <v>0</v>
      </c>
      <c r="I16" s="76">
        <v>0</v>
      </c>
      <c r="J16" s="75" t="s">
        <v>261</v>
      </c>
      <c r="K16" s="77">
        <v>0</v>
      </c>
      <c r="L16" s="78" t="s">
        <v>230</v>
      </c>
    </row>
    <row r="17" spans="1:12" ht="60" customHeight="1">
      <c r="A17" s="64" t="s">
        <v>180</v>
      </c>
      <c r="B17" s="64">
        <v>710</v>
      </c>
      <c r="C17" s="64">
        <v>71012</v>
      </c>
      <c r="D17" s="75" t="s">
        <v>519</v>
      </c>
      <c r="E17" s="76">
        <v>50000</v>
      </c>
      <c r="F17" s="76">
        <v>50000</v>
      </c>
      <c r="G17" s="76">
        <v>0</v>
      </c>
      <c r="H17" s="76">
        <v>0</v>
      </c>
      <c r="I17" s="76">
        <v>0</v>
      </c>
      <c r="J17" s="75" t="s">
        <v>231</v>
      </c>
      <c r="K17" s="77">
        <v>0</v>
      </c>
      <c r="L17" s="78" t="s">
        <v>204</v>
      </c>
    </row>
    <row r="18" spans="1:12" ht="60" customHeight="1">
      <c r="A18" s="64" t="s">
        <v>179</v>
      </c>
      <c r="B18" s="64">
        <v>750</v>
      </c>
      <c r="C18" s="64">
        <v>75020</v>
      </c>
      <c r="D18" s="75" t="s">
        <v>524</v>
      </c>
      <c r="E18" s="76">
        <f>F18</f>
        <v>30000</v>
      </c>
      <c r="F18" s="76">
        <v>30000</v>
      </c>
      <c r="G18" s="76">
        <v>0</v>
      </c>
      <c r="H18" s="76">
        <v>0</v>
      </c>
      <c r="I18" s="76">
        <v>0</v>
      </c>
      <c r="J18" s="75" t="s">
        <v>231</v>
      </c>
      <c r="K18" s="77">
        <v>0</v>
      </c>
      <c r="L18" s="78" t="s">
        <v>204</v>
      </c>
    </row>
    <row r="19" spans="1:12" ht="69" customHeight="1">
      <c r="A19" s="64" t="s">
        <v>283</v>
      </c>
      <c r="B19" s="64">
        <v>801</v>
      </c>
      <c r="C19" s="64">
        <v>80195</v>
      </c>
      <c r="D19" s="75" t="s">
        <v>488</v>
      </c>
      <c r="E19" s="76">
        <v>300000</v>
      </c>
      <c r="F19" s="76">
        <v>300000</v>
      </c>
      <c r="G19" s="76">
        <v>0</v>
      </c>
      <c r="H19" s="76">
        <v>0</v>
      </c>
      <c r="I19" s="76">
        <v>0</v>
      </c>
      <c r="J19" s="75" t="s">
        <v>231</v>
      </c>
      <c r="K19" s="77">
        <v>0</v>
      </c>
      <c r="L19" s="78" t="s">
        <v>218</v>
      </c>
    </row>
    <row r="20" spans="1:12" ht="39">
      <c r="A20" s="64" t="s">
        <v>307</v>
      </c>
      <c r="B20" s="64">
        <v>801</v>
      </c>
      <c r="C20" s="64">
        <v>80120</v>
      </c>
      <c r="D20" s="75" t="s">
        <v>521</v>
      </c>
      <c r="E20" s="76">
        <f>F20</f>
        <v>367205</v>
      </c>
      <c r="F20" s="76">
        <v>367205</v>
      </c>
      <c r="G20" s="76">
        <v>0</v>
      </c>
      <c r="H20" s="76">
        <v>0</v>
      </c>
      <c r="I20" s="76">
        <v>0</v>
      </c>
      <c r="J20" s="75" t="s">
        <v>231</v>
      </c>
      <c r="K20" s="77">
        <v>0</v>
      </c>
      <c r="L20" s="78" t="s">
        <v>204</v>
      </c>
    </row>
    <row r="21" spans="1:12" ht="40.5" customHeight="1">
      <c r="A21" s="64" t="s">
        <v>306</v>
      </c>
      <c r="B21" s="64">
        <v>801</v>
      </c>
      <c r="C21" s="64">
        <v>80120</v>
      </c>
      <c r="D21" s="75" t="s">
        <v>522</v>
      </c>
      <c r="E21" s="76">
        <f>F21</f>
        <v>93898</v>
      </c>
      <c r="F21" s="76">
        <v>93898</v>
      </c>
      <c r="G21" s="76">
        <v>0</v>
      </c>
      <c r="H21" s="76">
        <v>0</v>
      </c>
      <c r="I21" s="76">
        <v>0</v>
      </c>
      <c r="J21" s="75" t="s">
        <v>231</v>
      </c>
      <c r="K21" s="77">
        <v>0</v>
      </c>
      <c r="L21" s="78" t="s">
        <v>204</v>
      </c>
    </row>
    <row r="22" spans="1:12" ht="39.75" customHeight="1">
      <c r="A22" s="64" t="s">
        <v>300</v>
      </c>
      <c r="B22" s="64">
        <v>852</v>
      </c>
      <c r="C22" s="64">
        <v>85202</v>
      </c>
      <c r="D22" s="75" t="s">
        <v>505</v>
      </c>
      <c r="E22" s="76">
        <v>70000</v>
      </c>
      <c r="F22" s="76">
        <v>70000</v>
      </c>
      <c r="G22" s="76">
        <v>0</v>
      </c>
      <c r="H22" s="76">
        <v>0</v>
      </c>
      <c r="I22" s="76">
        <v>0</v>
      </c>
      <c r="J22" s="75" t="s">
        <v>423</v>
      </c>
      <c r="K22" s="76">
        <v>0</v>
      </c>
      <c r="L22" s="78" t="s">
        <v>422</v>
      </c>
    </row>
    <row r="23" spans="1:12" ht="55.5" customHeight="1">
      <c r="A23" s="64" t="s">
        <v>301</v>
      </c>
      <c r="B23" s="64">
        <v>852</v>
      </c>
      <c r="C23" s="64">
        <v>85202</v>
      </c>
      <c r="D23" s="75" t="s">
        <v>505</v>
      </c>
      <c r="E23" s="76">
        <v>40000</v>
      </c>
      <c r="F23" s="76">
        <v>40000</v>
      </c>
      <c r="G23" s="76">
        <v>0</v>
      </c>
      <c r="H23" s="76">
        <v>0</v>
      </c>
      <c r="I23" s="76">
        <v>0</v>
      </c>
      <c r="J23" s="75" t="s">
        <v>423</v>
      </c>
      <c r="K23" s="76">
        <v>0</v>
      </c>
      <c r="L23" s="78" t="s">
        <v>487</v>
      </c>
    </row>
    <row r="24" spans="1:12" ht="39">
      <c r="A24" s="64" t="s">
        <v>309</v>
      </c>
      <c r="B24" s="64">
        <v>853</v>
      </c>
      <c r="C24" s="64">
        <v>85311</v>
      </c>
      <c r="D24" s="75" t="s">
        <v>510</v>
      </c>
      <c r="E24" s="76">
        <v>70000</v>
      </c>
      <c r="F24" s="76">
        <v>70000</v>
      </c>
      <c r="G24" s="76">
        <v>0</v>
      </c>
      <c r="H24" s="76">
        <v>0</v>
      </c>
      <c r="I24" s="76">
        <v>0</v>
      </c>
      <c r="J24" s="75" t="s">
        <v>261</v>
      </c>
      <c r="K24" s="77">
        <v>0</v>
      </c>
      <c r="L24" s="78" t="s">
        <v>422</v>
      </c>
    </row>
    <row r="25" spans="1:12" ht="39">
      <c r="A25" s="64" t="s">
        <v>413</v>
      </c>
      <c r="B25" s="64">
        <v>853</v>
      </c>
      <c r="C25" s="64">
        <v>85333</v>
      </c>
      <c r="D25" s="75" t="s">
        <v>507</v>
      </c>
      <c r="E25" s="76">
        <v>80000</v>
      </c>
      <c r="F25" s="76">
        <v>80000</v>
      </c>
      <c r="G25" s="76">
        <v>0</v>
      </c>
      <c r="H25" s="76">
        <v>0</v>
      </c>
      <c r="I25" s="76">
        <v>0</v>
      </c>
      <c r="J25" s="75" t="s">
        <v>261</v>
      </c>
      <c r="K25" s="77">
        <v>0</v>
      </c>
      <c r="L25" s="78" t="s">
        <v>506</v>
      </c>
    </row>
    <row r="26" spans="1:12" ht="90.75" customHeight="1">
      <c r="A26" s="64" t="s">
        <v>437</v>
      </c>
      <c r="B26" s="64">
        <v>900</v>
      </c>
      <c r="C26" s="64">
        <v>90019</v>
      </c>
      <c r="D26" s="75" t="s">
        <v>523</v>
      </c>
      <c r="E26" s="76">
        <v>100000</v>
      </c>
      <c r="F26" s="76">
        <v>100000</v>
      </c>
      <c r="G26" s="76">
        <v>0</v>
      </c>
      <c r="H26" s="76">
        <v>0</v>
      </c>
      <c r="I26" s="76">
        <v>0</v>
      </c>
      <c r="J26" s="75" t="s">
        <v>261</v>
      </c>
      <c r="K26" s="77">
        <v>0</v>
      </c>
      <c r="L26" s="78" t="s">
        <v>204</v>
      </c>
    </row>
    <row r="27" spans="1:12" ht="50.25" customHeight="1">
      <c r="A27" s="64" t="s">
        <v>438</v>
      </c>
      <c r="B27" s="64">
        <v>921</v>
      </c>
      <c r="C27" s="64">
        <v>92195</v>
      </c>
      <c r="D27" s="75" t="s">
        <v>520</v>
      </c>
      <c r="E27" s="76">
        <v>61500</v>
      </c>
      <c r="F27" s="76">
        <v>61500</v>
      </c>
      <c r="G27" s="76">
        <v>0</v>
      </c>
      <c r="H27" s="76">
        <v>0</v>
      </c>
      <c r="I27" s="76">
        <v>0</v>
      </c>
      <c r="J27" s="75" t="s">
        <v>402</v>
      </c>
      <c r="K27" s="77">
        <v>0</v>
      </c>
      <c r="L27" s="78" t="s">
        <v>204</v>
      </c>
    </row>
    <row r="28" spans="1:12" ht="37.5" customHeight="1">
      <c r="A28" s="332" t="s">
        <v>486</v>
      </c>
      <c r="B28" s="333"/>
      <c r="C28" s="333"/>
      <c r="D28" s="334"/>
      <c r="E28" s="80">
        <f>SUM(E10:E27)</f>
        <v>3036665</v>
      </c>
      <c r="F28" s="80">
        <f>SUM(F10:F27)</f>
        <v>2491532</v>
      </c>
      <c r="G28" s="80">
        <f>SUM(G10:G27)</f>
        <v>545133</v>
      </c>
      <c r="H28" s="80">
        <f>SUM(H10:H27)</f>
        <v>0</v>
      </c>
      <c r="I28" s="80">
        <f>SUM(I10:I27)</f>
        <v>0</v>
      </c>
      <c r="J28" s="81">
        <v>0</v>
      </c>
      <c r="K28" s="80">
        <f>SUM(K10:K27)</f>
        <v>0</v>
      </c>
      <c r="L28" s="82" t="s">
        <v>229</v>
      </c>
    </row>
    <row r="29" spans="1:12" ht="16.5" customHeight="1">
      <c r="A29" s="16"/>
      <c r="B29" s="16"/>
      <c r="C29" s="16"/>
      <c r="D29" s="16"/>
      <c r="E29" s="83"/>
      <c r="F29" s="16"/>
      <c r="G29" s="16"/>
      <c r="H29" s="16"/>
      <c r="I29" s="16"/>
      <c r="J29" s="16"/>
      <c r="K29" s="16"/>
      <c r="L29" s="16"/>
    </row>
    <row r="30" spans="1:12" ht="12.75">
      <c r="A30" s="16" t="s">
        <v>228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12.75">
      <c r="A31" s="16" t="s">
        <v>227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2.75">
      <c r="A32" s="16" t="s">
        <v>226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2.75">
      <c r="A33" s="16" t="s">
        <v>225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2.75">
      <c r="A34" s="16" t="s">
        <v>224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2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2.75">
      <c r="A38" s="16"/>
      <c r="B38" s="16"/>
      <c r="C38" s="16"/>
      <c r="D38" s="16"/>
      <c r="E38" s="29"/>
      <c r="F38" s="16"/>
      <c r="G38" s="16"/>
      <c r="H38" s="16"/>
      <c r="I38" s="16"/>
      <c r="J38" s="16"/>
      <c r="K38" s="16"/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1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</sheetData>
  <sheetProtection/>
  <mergeCells count="17">
    <mergeCell ref="A28:D28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orientation="portrait" paperSize="9" scale="97" r:id="rId1"/>
  <headerFooter alignWithMargins="0">
    <oddHeader>&amp;R&amp;9Załącznik nr &amp;A
do uchwały Rady Powiatu w Opatowie nr LII.88.2021
z dnia 29 grudnia 2021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PageLayoutView="0" workbookViewId="0" topLeftCell="A1">
      <selection activeCell="T8" sqref="T8"/>
    </sheetView>
  </sheetViews>
  <sheetFormatPr defaultColWidth="9.33203125" defaultRowHeight="12.75"/>
  <cols>
    <col min="1" max="1" width="4.66015625" style="9" customWidth="1"/>
    <col min="2" max="2" width="23.66015625" style="9" customWidth="1"/>
    <col min="3" max="3" width="10.66015625" style="9" customWidth="1"/>
    <col min="4" max="4" width="12" style="9" customWidth="1"/>
    <col min="5" max="5" width="7" style="9" customWidth="1"/>
    <col min="6" max="6" width="8.83203125" style="9" customWidth="1"/>
    <col min="7" max="7" width="19" style="9" customWidth="1"/>
    <col min="8" max="8" width="12.33203125" style="9" customWidth="1"/>
    <col min="9" max="9" width="12.66015625" style="9" customWidth="1"/>
    <col min="10" max="16384" width="9.33203125" style="9" customWidth="1"/>
  </cols>
  <sheetData>
    <row r="1" spans="1:9" ht="40.5" customHeight="1">
      <c r="A1" s="26"/>
      <c r="B1" s="26"/>
      <c r="C1" s="26"/>
      <c r="D1" s="26"/>
      <c r="E1" s="26"/>
      <c r="F1" s="26"/>
      <c r="G1" s="340" t="s">
        <v>658</v>
      </c>
      <c r="H1" s="340"/>
      <c r="I1" s="340"/>
    </row>
    <row r="2" spans="1:9" ht="12.75">
      <c r="A2" s="341" t="s">
        <v>468</v>
      </c>
      <c r="B2" s="341"/>
      <c r="C2" s="341"/>
      <c r="D2" s="341"/>
      <c r="E2" s="341"/>
      <c r="F2" s="341"/>
      <c r="G2" s="341"/>
      <c r="H2" s="341"/>
      <c r="I2" s="341"/>
    </row>
    <row r="3" spans="1:9" ht="12.75">
      <c r="A3" s="341"/>
      <c r="B3" s="341"/>
      <c r="C3" s="341"/>
      <c r="D3" s="341"/>
      <c r="E3" s="341"/>
      <c r="F3" s="341"/>
      <c r="G3" s="341"/>
      <c r="H3" s="341"/>
      <c r="I3" s="341"/>
    </row>
    <row r="4" spans="1:9" ht="12.75">
      <c r="A4" s="341"/>
      <c r="B4" s="341"/>
      <c r="C4" s="341"/>
      <c r="D4" s="341"/>
      <c r="E4" s="341"/>
      <c r="F4" s="341"/>
      <c r="G4" s="341"/>
      <c r="H4" s="341"/>
      <c r="I4" s="341"/>
    </row>
    <row r="5" spans="1:9" ht="12.75">
      <c r="A5" s="84"/>
      <c r="B5" s="84"/>
      <c r="C5" s="84"/>
      <c r="D5" s="84"/>
      <c r="E5" s="84"/>
      <c r="F5" s="84"/>
      <c r="G5" s="84"/>
      <c r="H5" s="84"/>
      <c r="I5" s="84"/>
    </row>
    <row r="6" spans="1:9" ht="22.5" customHeight="1">
      <c r="A6" s="342" t="s">
        <v>212</v>
      </c>
      <c r="B6" s="342" t="s">
        <v>211</v>
      </c>
      <c r="C6" s="342" t="s">
        <v>210</v>
      </c>
      <c r="D6" s="342" t="s">
        <v>209</v>
      </c>
      <c r="E6" s="342" t="s">
        <v>1</v>
      </c>
      <c r="F6" s="342" t="s">
        <v>2</v>
      </c>
      <c r="G6" s="342" t="s">
        <v>208</v>
      </c>
      <c r="H6" s="342"/>
      <c r="I6" s="342" t="s">
        <v>469</v>
      </c>
    </row>
    <row r="7" spans="1:9" ht="52.5" customHeight="1">
      <c r="A7" s="342"/>
      <c r="B7" s="342"/>
      <c r="C7" s="342"/>
      <c r="D7" s="342"/>
      <c r="E7" s="342"/>
      <c r="F7" s="342"/>
      <c r="G7" s="85" t="s">
        <v>207</v>
      </c>
      <c r="H7" s="85" t="s">
        <v>206</v>
      </c>
      <c r="I7" s="342"/>
    </row>
    <row r="8" spans="1:9" ht="12.75">
      <c r="A8" s="86">
        <v>1</v>
      </c>
      <c r="B8" s="86">
        <v>2</v>
      </c>
      <c r="C8" s="86">
        <v>3</v>
      </c>
      <c r="D8" s="86">
        <v>4</v>
      </c>
      <c r="E8" s="86">
        <v>5</v>
      </c>
      <c r="F8" s="86">
        <v>6</v>
      </c>
      <c r="G8" s="86">
        <v>7</v>
      </c>
      <c r="H8" s="86">
        <v>8</v>
      </c>
      <c r="I8" s="86">
        <v>9</v>
      </c>
    </row>
    <row r="9" spans="1:9" ht="44.25" customHeight="1">
      <c r="A9" s="354" t="s">
        <v>176</v>
      </c>
      <c r="B9" s="87" t="s">
        <v>267</v>
      </c>
      <c r="C9" s="373" t="s">
        <v>474</v>
      </c>
      <c r="D9" s="373" t="s">
        <v>204</v>
      </c>
      <c r="E9" s="343" t="s">
        <v>36</v>
      </c>
      <c r="F9" s="343" t="s">
        <v>268</v>
      </c>
      <c r="G9" s="88" t="s">
        <v>203</v>
      </c>
      <c r="H9" s="89">
        <f>H10+H14</f>
        <v>3002600</v>
      </c>
      <c r="I9" s="90">
        <f>I10+I14</f>
        <v>820410</v>
      </c>
    </row>
    <row r="10" spans="1:9" ht="27" customHeight="1">
      <c r="A10" s="355"/>
      <c r="B10" s="87" t="s">
        <v>266</v>
      </c>
      <c r="C10" s="374"/>
      <c r="D10" s="374"/>
      <c r="E10" s="344"/>
      <c r="F10" s="344"/>
      <c r="G10" s="88" t="s">
        <v>201</v>
      </c>
      <c r="H10" s="89">
        <f>H11+H12+H13</f>
        <v>18000</v>
      </c>
      <c r="I10" s="90">
        <f>I11+I12+I13</f>
        <v>18000</v>
      </c>
    </row>
    <row r="11" spans="1:9" ht="15" customHeight="1">
      <c r="A11" s="355"/>
      <c r="B11" s="370" t="s">
        <v>305</v>
      </c>
      <c r="C11" s="374"/>
      <c r="D11" s="374"/>
      <c r="E11" s="344"/>
      <c r="F11" s="344"/>
      <c r="G11" s="91" t="s">
        <v>199</v>
      </c>
      <c r="H11" s="92">
        <v>2700</v>
      </c>
      <c r="I11" s="93">
        <v>2700</v>
      </c>
    </row>
    <row r="12" spans="1:9" ht="24.75" customHeight="1">
      <c r="A12" s="355"/>
      <c r="B12" s="371"/>
      <c r="C12" s="374"/>
      <c r="D12" s="374"/>
      <c r="E12" s="344"/>
      <c r="F12" s="344"/>
      <c r="G12" s="94" t="s">
        <v>198</v>
      </c>
      <c r="H12" s="92">
        <v>0</v>
      </c>
      <c r="I12" s="93">
        <v>0</v>
      </c>
    </row>
    <row r="13" spans="1:9" ht="36" customHeight="1">
      <c r="A13" s="355"/>
      <c r="B13" s="371"/>
      <c r="C13" s="374"/>
      <c r="D13" s="374"/>
      <c r="E13" s="344"/>
      <c r="F13" s="344"/>
      <c r="G13" s="94" t="s">
        <v>197</v>
      </c>
      <c r="H13" s="92">
        <v>15300</v>
      </c>
      <c r="I13" s="93">
        <v>15300</v>
      </c>
    </row>
    <row r="14" spans="1:9" ht="14.25" customHeight="1">
      <c r="A14" s="355"/>
      <c r="B14" s="371"/>
      <c r="C14" s="374"/>
      <c r="D14" s="374"/>
      <c r="E14" s="344"/>
      <c r="F14" s="344"/>
      <c r="G14" s="88" t="s">
        <v>200</v>
      </c>
      <c r="H14" s="89">
        <f>H15+H16+H17+H18</f>
        <v>2984600</v>
      </c>
      <c r="I14" s="89">
        <f>I15+I16+I17+I18</f>
        <v>802410</v>
      </c>
    </row>
    <row r="15" spans="1:9" ht="16.5" customHeight="1">
      <c r="A15" s="355"/>
      <c r="B15" s="371"/>
      <c r="C15" s="374"/>
      <c r="D15" s="374"/>
      <c r="E15" s="344"/>
      <c r="F15" s="344"/>
      <c r="G15" s="91" t="s">
        <v>199</v>
      </c>
      <c r="H15" s="92">
        <v>447690</v>
      </c>
      <c r="I15" s="92">
        <v>120361</v>
      </c>
    </row>
    <row r="16" spans="1:9" ht="24.75" customHeight="1">
      <c r="A16" s="355"/>
      <c r="B16" s="371"/>
      <c r="C16" s="374"/>
      <c r="D16" s="374"/>
      <c r="E16" s="344"/>
      <c r="F16" s="344"/>
      <c r="G16" s="94" t="s">
        <v>198</v>
      </c>
      <c r="H16" s="92">
        <v>0</v>
      </c>
      <c r="I16" s="92">
        <v>0</v>
      </c>
    </row>
    <row r="17" spans="1:9" ht="36" customHeight="1">
      <c r="A17" s="355"/>
      <c r="B17" s="371"/>
      <c r="C17" s="374"/>
      <c r="D17" s="374"/>
      <c r="E17" s="344"/>
      <c r="F17" s="344"/>
      <c r="G17" s="94" t="s">
        <v>197</v>
      </c>
      <c r="H17" s="92">
        <v>2536910</v>
      </c>
      <c r="I17" s="92">
        <v>682049</v>
      </c>
    </row>
    <row r="18" spans="1:9" ht="48.75" customHeight="1">
      <c r="A18" s="356"/>
      <c r="B18" s="372"/>
      <c r="C18" s="375"/>
      <c r="D18" s="375"/>
      <c r="E18" s="345"/>
      <c r="F18" s="345"/>
      <c r="G18" s="87" t="s">
        <v>196</v>
      </c>
      <c r="H18" s="92">
        <v>0</v>
      </c>
      <c r="I18" s="92">
        <v>0</v>
      </c>
    </row>
    <row r="19" spans="1:9" ht="17.25" customHeight="1">
      <c r="A19" s="346" t="s">
        <v>174</v>
      </c>
      <c r="B19" s="349" t="s">
        <v>267</v>
      </c>
      <c r="C19" s="95" t="s">
        <v>450</v>
      </c>
      <c r="D19" s="349" t="s">
        <v>204</v>
      </c>
      <c r="E19" s="96">
        <v>801</v>
      </c>
      <c r="F19" s="96">
        <v>80102</v>
      </c>
      <c r="G19" s="97" t="s">
        <v>203</v>
      </c>
      <c r="H19" s="89">
        <f>SUM(H20+H24)</f>
        <v>383803</v>
      </c>
      <c r="I19" s="89">
        <f>SUM(I20+I24)</f>
        <v>116918</v>
      </c>
    </row>
    <row r="20" spans="1:9" ht="18.75" customHeight="1">
      <c r="A20" s="347"/>
      <c r="B20" s="350"/>
      <c r="C20" s="98"/>
      <c r="D20" s="352"/>
      <c r="E20" s="99"/>
      <c r="F20" s="99"/>
      <c r="G20" s="97" t="s">
        <v>201</v>
      </c>
      <c r="H20" s="89">
        <f>SUM(H21:H23)</f>
        <v>383803</v>
      </c>
      <c r="I20" s="89">
        <f>SUM(I21:I23)</f>
        <v>116918</v>
      </c>
    </row>
    <row r="21" spans="1:9" ht="18.75" customHeight="1">
      <c r="A21" s="347"/>
      <c r="B21" s="350"/>
      <c r="C21" s="98"/>
      <c r="D21" s="352"/>
      <c r="E21" s="99"/>
      <c r="F21" s="99"/>
      <c r="G21" s="100" t="s">
        <v>199</v>
      </c>
      <c r="H21" s="92">
        <v>0</v>
      </c>
      <c r="I21" s="92">
        <v>0</v>
      </c>
    </row>
    <row r="22" spans="1:9" ht="26.25" customHeight="1">
      <c r="A22" s="347"/>
      <c r="B22" s="351"/>
      <c r="C22" s="98"/>
      <c r="D22" s="352"/>
      <c r="E22" s="99"/>
      <c r="F22" s="99"/>
      <c r="G22" s="101" t="s">
        <v>198</v>
      </c>
      <c r="H22" s="92">
        <v>20453</v>
      </c>
      <c r="I22" s="92">
        <v>6226</v>
      </c>
    </row>
    <row r="23" spans="1:9" ht="39" customHeight="1">
      <c r="A23" s="347"/>
      <c r="B23" s="95" t="s">
        <v>426</v>
      </c>
      <c r="C23" s="98"/>
      <c r="D23" s="352"/>
      <c r="E23" s="99"/>
      <c r="F23" s="99"/>
      <c r="G23" s="101" t="s">
        <v>197</v>
      </c>
      <c r="H23" s="92">
        <v>363350</v>
      </c>
      <c r="I23" s="92">
        <v>110692</v>
      </c>
    </row>
    <row r="24" spans="1:9" ht="22.5" customHeight="1">
      <c r="A24" s="347"/>
      <c r="B24" s="352" t="s">
        <v>448</v>
      </c>
      <c r="C24" s="98"/>
      <c r="D24" s="352"/>
      <c r="E24" s="99"/>
      <c r="F24" s="99"/>
      <c r="G24" s="97" t="s">
        <v>200</v>
      </c>
      <c r="H24" s="89">
        <f>SUM(H25:H28)</f>
        <v>0</v>
      </c>
      <c r="I24" s="89">
        <f>SUM(I25:I28)</f>
        <v>0</v>
      </c>
    </row>
    <row r="25" spans="1:9" ht="27.75" customHeight="1">
      <c r="A25" s="347"/>
      <c r="B25" s="352"/>
      <c r="C25" s="98"/>
      <c r="D25" s="352"/>
      <c r="E25" s="99"/>
      <c r="F25" s="99"/>
      <c r="G25" s="100" t="s">
        <v>199</v>
      </c>
      <c r="H25" s="92">
        <v>0</v>
      </c>
      <c r="I25" s="92">
        <v>0</v>
      </c>
    </row>
    <row r="26" spans="1:9" ht="26.25" customHeight="1">
      <c r="A26" s="347"/>
      <c r="B26" s="352"/>
      <c r="C26" s="98"/>
      <c r="D26" s="352"/>
      <c r="E26" s="99"/>
      <c r="F26" s="99"/>
      <c r="G26" s="101" t="s">
        <v>198</v>
      </c>
      <c r="H26" s="92">
        <v>0</v>
      </c>
      <c r="I26" s="92">
        <v>0</v>
      </c>
    </row>
    <row r="27" spans="1:9" ht="36" customHeight="1">
      <c r="A27" s="347"/>
      <c r="B27" s="352" t="s">
        <v>449</v>
      </c>
      <c r="C27" s="98"/>
      <c r="D27" s="352"/>
      <c r="E27" s="99"/>
      <c r="F27" s="99"/>
      <c r="G27" s="101" t="s">
        <v>197</v>
      </c>
      <c r="H27" s="92">
        <v>0</v>
      </c>
      <c r="I27" s="92">
        <v>0</v>
      </c>
    </row>
    <row r="28" spans="1:9" ht="48.75" customHeight="1">
      <c r="A28" s="348"/>
      <c r="B28" s="353"/>
      <c r="C28" s="102"/>
      <c r="D28" s="353"/>
      <c r="E28" s="103"/>
      <c r="F28" s="103"/>
      <c r="G28" s="104" t="s">
        <v>196</v>
      </c>
      <c r="H28" s="92">
        <v>0</v>
      </c>
      <c r="I28" s="92">
        <v>0</v>
      </c>
    </row>
    <row r="29" spans="1:9" ht="19.5" customHeight="1">
      <c r="A29" s="105"/>
      <c r="B29" s="88" t="s">
        <v>202</v>
      </c>
      <c r="C29" s="359"/>
      <c r="D29" s="360"/>
      <c r="E29" s="360"/>
      <c r="F29" s="360"/>
      <c r="G29" s="361"/>
      <c r="H29" s="89">
        <f>H30+H35</f>
        <v>3386403</v>
      </c>
      <c r="I29" s="89">
        <f>I30+I35</f>
        <v>937328</v>
      </c>
    </row>
    <row r="30" spans="1:9" ht="21.75" customHeight="1">
      <c r="A30" s="106"/>
      <c r="B30" s="88" t="s">
        <v>201</v>
      </c>
      <c r="C30" s="359"/>
      <c r="D30" s="360"/>
      <c r="E30" s="360"/>
      <c r="F30" s="360"/>
      <c r="G30" s="361"/>
      <c r="H30" s="90">
        <f aca="true" t="shared" si="0" ref="H30:I33">H10+H20</f>
        <v>401803</v>
      </c>
      <c r="I30" s="90">
        <f t="shared" si="0"/>
        <v>134918</v>
      </c>
    </row>
    <row r="31" spans="1:9" ht="18" customHeight="1">
      <c r="A31" s="106"/>
      <c r="B31" s="91" t="s">
        <v>199</v>
      </c>
      <c r="C31" s="362"/>
      <c r="D31" s="363"/>
      <c r="E31" s="363"/>
      <c r="F31" s="363"/>
      <c r="G31" s="364"/>
      <c r="H31" s="93">
        <f t="shared" si="0"/>
        <v>2700</v>
      </c>
      <c r="I31" s="93">
        <f t="shared" si="0"/>
        <v>2700</v>
      </c>
    </row>
    <row r="32" spans="1:9" ht="19.5" customHeight="1">
      <c r="A32" s="106"/>
      <c r="B32" s="91" t="s">
        <v>198</v>
      </c>
      <c r="C32" s="362"/>
      <c r="D32" s="363"/>
      <c r="E32" s="363"/>
      <c r="F32" s="363"/>
      <c r="G32" s="364"/>
      <c r="H32" s="93">
        <f t="shared" si="0"/>
        <v>20453</v>
      </c>
      <c r="I32" s="93">
        <f t="shared" si="0"/>
        <v>6226</v>
      </c>
    </row>
    <row r="33" spans="1:9" ht="32.25" customHeight="1">
      <c r="A33" s="106"/>
      <c r="B33" s="94" t="s">
        <v>197</v>
      </c>
      <c r="C33" s="362"/>
      <c r="D33" s="363"/>
      <c r="E33" s="363"/>
      <c r="F33" s="363"/>
      <c r="G33" s="364"/>
      <c r="H33" s="93">
        <f t="shared" si="0"/>
        <v>378650</v>
      </c>
      <c r="I33" s="93">
        <f t="shared" si="0"/>
        <v>125992</v>
      </c>
    </row>
    <row r="34" spans="1:9" ht="32.25" customHeight="1">
      <c r="A34" s="106"/>
      <c r="B34" s="87" t="s">
        <v>196</v>
      </c>
      <c r="C34" s="362"/>
      <c r="D34" s="363"/>
      <c r="E34" s="363"/>
      <c r="F34" s="363"/>
      <c r="G34" s="364"/>
      <c r="H34" s="90">
        <v>0</v>
      </c>
      <c r="I34" s="90">
        <v>0</v>
      </c>
    </row>
    <row r="35" spans="1:9" ht="16.5" customHeight="1">
      <c r="A35" s="106"/>
      <c r="B35" s="107" t="s">
        <v>200</v>
      </c>
      <c r="C35" s="359"/>
      <c r="D35" s="360"/>
      <c r="E35" s="360"/>
      <c r="F35" s="360"/>
      <c r="G35" s="361"/>
      <c r="H35" s="90">
        <f aca="true" t="shared" si="1" ref="H35:I39">H14+H24</f>
        <v>2984600</v>
      </c>
      <c r="I35" s="90">
        <f t="shared" si="1"/>
        <v>802410</v>
      </c>
    </row>
    <row r="36" spans="1:9" ht="18.75" customHeight="1">
      <c r="A36" s="106"/>
      <c r="B36" s="108" t="s">
        <v>199</v>
      </c>
      <c r="C36" s="362"/>
      <c r="D36" s="363"/>
      <c r="E36" s="363"/>
      <c r="F36" s="363"/>
      <c r="G36" s="364"/>
      <c r="H36" s="93">
        <f t="shared" si="1"/>
        <v>447690</v>
      </c>
      <c r="I36" s="93">
        <f t="shared" si="1"/>
        <v>120361</v>
      </c>
    </row>
    <row r="37" spans="1:9" ht="20.25" customHeight="1">
      <c r="A37" s="106"/>
      <c r="B37" s="108" t="s">
        <v>198</v>
      </c>
      <c r="C37" s="362"/>
      <c r="D37" s="365"/>
      <c r="E37" s="365"/>
      <c r="F37" s="365"/>
      <c r="G37" s="366"/>
      <c r="H37" s="93">
        <f t="shared" si="1"/>
        <v>0</v>
      </c>
      <c r="I37" s="93">
        <f t="shared" si="1"/>
        <v>0</v>
      </c>
    </row>
    <row r="38" spans="1:9" ht="32.25" customHeight="1">
      <c r="A38" s="106"/>
      <c r="B38" s="109" t="s">
        <v>197</v>
      </c>
      <c r="C38" s="362"/>
      <c r="D38" s="365"/>
      <c r="E38" s="365"/>
      <c r="F38" s="365"/>
      <c r="G38" s="366"/>
      <c r="H38" s="93">
        <f t="shared" si="1"/>
        <v>2536910</v>
      </c>
      <c r="I38" s="93">
        <f t="shared" si="1"/>
        <v>682049</v>
      </c>
    </row>
    <row r="39" spans="1:9" ht="33" customHeight="1">
      <c r="A39" s="106"/>
      <c r="B39" s="110" t="s">
        <v>196</v>
      </c>
      <c r="C39" s="368"/>
      <c r="D39" s="369"/>
      <c r="E39" s="369"/>
      <c r="F39" s="369"/>
      <c r="G39" s="369"/>
      <c r="H39" s="93">
        <f t="shared" si="1"/>
        <v>0</v>
      </c>
      <c r="I39" s="93">
        <f t="shared" si="1"/>
        <v>0</v>
      </c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 customHeight="1" hidden="1">
      <c r="A41" s="23"/>
      <c r="B41" s="367"/>
      <c r="C41" s="367"/>
      <c r="D41" s="367"/>
      <c r="E41" s="367"/>
      <c r="F41" s="367"/>
      <c r="G41" s="367"/>
      <c r="H41" s="367"/>
      <c r="I41" s="367"/>
    </row>
    <row r="42" spans="1:9" ht="8.25" customHeight="1">
      <c r="A42" s="357"/>
      <c r="B42" s="358"/>
      <c r="C42" s="358"/>
      <c r="D42" s="358"/>
      <c r="E42" s="358"/>
      <c r="F42" s="358"/>
      <c r="G42" s="358"/>
      <c r="H42" s="358"/>
      <c r="I42" s="358"/>
    </row>
    <row r="43" spans="1:9" ht="39" customHeight="1">
      <c r="A43" s="357"/>
      <c r="B43" s="358"/>
      <c r="C43" s="358"/>
      <c r="D43" s="358"/>
      <c r="E43" s="358"/>
      <c r="F43" s="358"/>
      <c r="G43" s="358"/>
      <c r="H43" s="358"/>
      <c r="I43" s="358"/>
    </row>
    <row r="44" spans="1:9" ht="12.75" customHeight="1" hidden="1">
      <c r="A44" s="357"/>
      <c r="B44" s="358"/>
      <c r="C44" s="358"/>
      <c r="D44" s="358"/>
      <c r="E44" s="358"/>
      <c r="F44" s="358"/>
      <c r="G44" s="358"/>
      <c r="H44" s="358"/>
      <c r="I44" s="358"/>
    </row>
    <row r="45" spans="1:9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2.75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2.75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2.75">
      <c r="A49" s="26"/>
      <c r="B49" s="26"/>
      <c r="C49" s="26"/>
      <c r="D49" s="26"/>
      <c r="E49" s="26"/>
      <c r="F49" s="26"/>
      <c r="G49" s="26"/>
      <c r="H49" s="26"/>
      <c r="I49" s="26"/>
    </row>
  </sheetData>
  <sheetProtection/>
  <mergeCells count="35">
    <mergeCell ref="C34:G34"/>
    <mergeCell ref="C30:G30"/>
    <mergeCell ref="C29:G29"/>
    <mergeCell ref="F9:F18"/>
    <mergeCell ref="B11:B18"/>
    <mergeCell ref="C9:C18"/>
    <mergeCell ref="D9:D18"/>
    <mergeCell ref="C31:G31"/>
    <mergeCell ref="C32:G32"/>
    <mergeCell ref="C33:G33"/>
    <mergeCell ref="A42:A44"/>
    <mergeCell ref="B42:I44"/>
    <mergeCell ref="C35:G35"/>
    <mergeCell ref="C36:G36"/>
    <mergeCell ref="C37:G37"/>
    <mergeCell ref="B41:I41"/>
    <mergeCell ref="C38:G38"/>
    <mergeCell ref="C39:G39"/>
    <mergeCell ref="E9:E18"/>
    <mergeCell ref="A19:A28"/>
    <mergeCell ref="B19:B22"/>
    <mergeCell ref="D19:D28"/>
    <mergeCell ref="B24:B26"/>
    <mergeCell ref="B27:B28"/>
    <mergeCell ref="A9:A18"/>
    <mergeCell ref="G1:I1"/>
    <mergeCell ref="A2:I4"/>
    <mergeCell ref="A6:A7"/>
    <mergeCell ref="B6:B7"/>
    <mergeCell ref="C6:C7"/>
    <mergeCell ref="I6:I7"/>
    <mergeCell ref="E6:E7"/>
    <mergeCell ref="F6:F7"/>
    <mergeCell ref="G6:H6"/>
    <mergeCell ref="D6:D7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view="pageLayout" workbookViewId="0" topLeftCell="A1">
      <selection activeCell="G8" sqref="G8"/>
    </sheetView>
  </sheetViews>
  <sheetFormatPr defaultColWidth="9.33203125" defaultRowHeight="12.75"/>
  <cols>
    <col min="1" max="1" width="9.33203125" style="2" customWidth="1"/>
    <col min="2" max="2" width="69.33203125" style="2" customWidth="1"/>
    <col min="3" max="3" width="18" style="2" customWidth="1"/>
    <col min="4" max="4" width="19.5" style="2" customWidth="1"/>
    <col min="5" max="16384" width="9.33203125" style="2" customWidth="1"/>
  </cols>
  <sheetData>
    <row r="1" spans="1:4" ht="12.75">
      <c r="A1" s="27"/>
      <c r="B1" s="27"/>
      <c r="C1" s="27"/>
      <c r="D1" s="27"/>
    </row>
    <row r="2" spans="1:4" ht="18">
      <c r="A2" s="377" t="s">
        <v>500</v>
      </c>
      <c r="B2" s="377"/>
      <c r="C2" s="377"/>
      <c r="D2" s="377"/>
    </row>
    <row r="3" spans="1:4" ht="12.75">
      <c r="A3" s="111"/>
      <c r="B3" s="112"/>
      <c r="C3" s="112"/>
      <c r="D3" s="112"/>
    </row>
    <row r="4" spans="1:8" ht="12.75">
      <c r="A4" s="112"/>
      <c r="B4" s="112"/>
      <c r="C4" s="112"/>
      <c r="D4" s="113" t="s">
        <v>0</v>
      </c>
      <c r="H4" s="11"/>
    </row>
    <row r="5" spans="1:4" ht="12.75">
      <c r="A5" s="378" t="s">
        <v>189</v>
      </c>
      <c r="B5" s="378" t="s">
        <v>188</v>
      </c>
      <c r="C5" s="379" t="s">
        <v>421</v>
      </c>
      <c r="D5" s="380" t="s">
        <v>501</v>
      </c>
    </row>
    <row r="6" spans="1:4" ht="12.75">
      <c r="A6" s="378"/>
      <c r="B6" s="378"/>
      <c r="C6" s="378"/>
      <c r="D6" s="380"/>
    </row>
    <row r="7" spans="1:4" ht="12.75">
      <c r="A7" s="378"/>
      <c r="B7" s="378"/>
      <c r="C7" s="378"/>
      <c r="D7" s="380"/>
    </row>
    <row r="8" spans="1:4" ht="12.75">
      <c r="A8" s="114">
        <v>1</v>
      </c>
      <c r="B8" s="114">
        <v>2</v>
      </c>
      <c r="C8" s="114">
        <v>3</v>
      </c>
      <c r="D8" s="114">
        <v>4</v>
      </c>
    </row>
    <row r="9" spans="1:4" ht="12.75">
      <c r="A9" s="381" t="s">
        <v>187</v>
      </c>
      <c r="B9" s="381"/>
      <c r="C9" s="116"/>
      <c r="D9" s="117">
        <v>9183623</v>
      </c>
    </row>
    <row r="10" spans="1:4" ht="12.75">
      <c r="A10" s="118" t="s">
        <v>176</v>
      </c>
      <c r="B10" s="119" t="s">
        <v>624</v>
      </c>
      <c r="C10" s="114" t="s">
        <v>186</v>
      </c>
      <c r="D10" s="120">
        <v>0</v>
      </c>
    </row>
    <row r="11" spans="1:4" ht="22.5">
      <c r="A11" s="121" t="s">
        <v>175</v>
      </c>
      <c r="B11" s="122" t="s">
        <v>375</v>
      </c>
      <c r="C11" s="123" t="s">
        <v>186</v>
      </c>
      <c r="D11" s="120">
        <v>0</v>
      </c>
    </row>
    <row r="12" spans="1:4" ht="12.75">
      <c r="A12" s="118" t="s">
        <v>174</v>
      </c>
      <c r="B12" s="122" t="s">
        <v>625</v>
      </c>
      <c r="C12" s="114" t="s">
        <v>186</v>
      </c>
      <c r="D12" s="120">
        <v>0</v>
      </c>
    </row>
    <row r="13" spans="1:4" ht="22.5">
      <c r="A13" s="118" t="s">
        <v>172</v>
      </c>
      <c r="B13" s="122" t="s">
        <v>420</v>
      </c>
      <c r="C13" s="114" t="s">
        <v>185</v>
      </c>
      <c r="D13" s="120">
        <v>0</v>
      </c>
    </row>
    <row r="14" spans="1:4" ht="22.5">
      <c r="A14" s="118" t="s">
        <v>170</v>
      </c>
      <c r="B14" s="122" t="s">
        <v>419</v>
      </c>
      <c r="C14" s="114" t="s">
        <v>418</v>
      </c>
      <c r="D14" s="120">
        <v>0</v>
      </c>
    </row>
    <row r="15" spans="1:4" ht="12.75">
      <c r="A15" s="118" t="s">
        <v>167</v>
      </c>
      <c r="B15" s="122" t="s">
        <v>417</v>
      </c>
      <c r="C15" s="114" t="s">
        <v>376</v>
      </c>
      <c r="D15" s="120">
        <v>0</v>
      </c>
    </row>
    <row r="16" spans="1:4" ht="22.5">
      <c r="A16" s="118" t="s">
        <v>377</v>
      </c>
      <c r="B16" s="122" t="s">
        <v>375</v>
      </c>
      <c r="C16" s="114" t="s">
        <v>376</v>
      </c>
      <c r="D16" s="120">
        <v>0</v>
      </c>
    </row>
    <row r="17" spans="1:4" ht="22.5">
      <c r="A17" s="118" t="s">
        <v>165</v>
      </c>
      <c r="B17" s="122" t="s">
        <v>626</v>
      </c>
      <c r="C17" s="114" t="s">
        <v>181</v>
      </c>
      <c r="D17" s="120">
        <v>0</v>
      </c>
    </row>
    <row r="18" spans="1:4" ht="22.5">
      <c r="A18" s="118" t="s">
        <v>406</v>
      </c>
      <c r="B18" s="122" t="s">
        <v>378</v>
      </c>
      <c r="C18" s="114" t="s">
        <v>181</v>
      </c>
      <c r="D18" s="120">
        <v>0</v>
      </c>
    </row>
    <row r="19" spans="1:4" ht="22.5">
      <c r="A19" s="118" t="s">
        <v>163</v>
      </c>
      <c r="B19" s="122" t="s">
        <v>627</v>
      </c>
      <c r="C19" s="114" t="s">
        <v>181</v>
      </c>
      <c r="D19" s="120">
        <v>0</v>
      </c>
    </row>
    <row r="20" spans="1:4" ht="22.5">
      <c r="A20" s="121" t="s">
        <v>180</v>
      </c>
      <c r="B20" s="122" t="s">
        <v>628</v>
      </c>
      <c r="C20" s="124" t="s">
        <v>416</v>
      </c>
      <c r="D20" s="120">
        <v>0</v>
      </c>
    </row>
    <row r="21" spans="1:4" ht="22.5">
      <c r="A21" s="118" t="s">
        <v>179</v>
      </c>
      <c r="B21" s="122" t="s">
        <v>629</v>
      </c>
      <c r="C21" s="114" t="s">
        <v>182</v>
      </c>
      <c r="D21" s="120">
        <v>6752127</v>
      </c>
    </row>
    <row r="22" spans="1:4" ht="12.75">
      <c r="A22" s="118" t="s">
        <v>283</v>
      </c>
      <c r="B22" s="122" t="s">
        <v>630</v>
      </c>
      <c r="C22" s="114" t="s">
        <v>265</v>
      </c>
      <c r="D22" s="120">
        <v>0</v>
      </c>
    </row>
    <row r="23" spans="1:4" ht="12.75">
      <c r="A23" s="118" t="s">
        <v>307</v>
      </c>
      <c r="B23" s="125" t="s">
        <v>184</v>
      </c>
      <c r="C23" s="114" t="s">
        <v>183</v>
      </c>
      <c r="D23" s="120">
        <v>0</v>
      </c>
    </row>
    <row r="24" spans="1:4" ht="45">
      <c r="A24" s="118" t="s">
        <v>306</v>
      </c>
      <c r="B24" s="122" t="s">
        <v>631</v>
      </c>
      <c r="C24" s="126" t="s">
        <v>415</v>
      </c>
      <c r="D24" s="120">
        <v>2431496</v>
      </c>
    </row>
    <row r="25" spans="1:4" ht="33.75">
      <c r="A25" s="118" t="s">
        <v>300</v>
      </c>
      <c r="B25" s="122" t="s">
        <v>632</v>
      </c>
      <c r="C25" s="126" t="s">
        <v>414</v>
      </c>
      <c r="D25" s="120">
        <v>0</v>
      </c>
    </row>
    <row r="26" spans="1:4" ht="12.75">
      <c r="A26" s="118" t="s">
        <v>301</v>
      </c>
      <c r="B26" s="127" t="s">
        <v>178</v>
      </c>
      <c r="C26" s="114" t="s">
        <v>166</v>
      </c>
      <c r="D26" s="120">
        <v>0</v>
      </c>
    </row>
    <row r="27" spans="1:4" ht="12.75">
      <c r="A27" s="118" t="s">
        <v>309</v>
      </c>
      <c r="B27" s="127" t="s">
        <v>379</v>
      </c>
      <c r="C27" s="114" t="s">
        <v>380</v>
      </c>
      <c r="D27" s="120">
        <v>0</v>
      </c>
    </row>
    <row r="28" spans="1:4" ht="12.75">
      <c r="A28" s="118" t="s">
        <v>413</v>
      </c>
      <c r="B28" s="122" t="s">
        <v>412</v>
      </c>
      <c r="C28" s="114" t="s">
        <v>403</v>
      </c>
      <c r="D28" s="120">
        <v>0</v>
      </c>
    </row>
    <row r="29" spans="1:4" ht="12.75">
      <c r="A29" s="376" t="s">
        <v>177</v>
      </c>
      <c r="B29" s="376"/>
      <c r="C29" s="116"/>
      <c r="D29" s="117">
        <f>SUM(D30:D36)</f>
        <v>0</v>
      </c>
    </row>
    <row r="30" spans="1:4" ht="12.75">
      <c r="A30" s="128" t="s">
        <v>176</v>
      </c>
      <c r="B30" s="127" t="s">
        <v>633</v>
      </c>
      <c r="C30" s="116" t="s">
        <v>173</v>
      </c>
      <c r="D30" s="120">
        <v>0</v>
      </c>
    </row>
    <row r="31" spans="1:4" ht="22.5">
      <c r="A31" s="128" t="s">
        <v>175</v>
      </c>
      <c r="B31" s="129" t="s">
        <v>381</v>
      </c>
      <c r="C31" s="116" t="s">
        <v>173</v>
      </c>
      <c r="D31" s="120">
        <v>0</v>
      </c>
    </row>
    <row r="32" spans="1:4" ht="12.75">
      <c r="A32" s="128" t="s">
        <v>174</v>
      </c>
      <c r="B32" s="125" t="s">
        <v>411</v>
      </c>
      <c r="C32" s="116" t="s">
        <v>173</v>
      </c>
      <c r="D32" s="120">
        <v>0</v>
      </c>
    </row>
    <row r="33" spans="1:4" ht="22.5">
      <c r="A33" s="128" t="s">
        <v>382</v>
      </c>
      <c r="B33" s="129" t="s">
        <v>410</v>
      </c>
      <c r="C33" s="116" t="s">
        <v>171</v>
      </c>
      <c r="D33" s="120">
        <v>0</v>
      </c>
    </row>
    <row r="34" spans="1:4" ht="22.5">
      <c r="A34" s="128" t="s">
        <v>170</v>
      </c>
      <c r="B34" s="129" t="s">
        <v>409</v>
      </c>
      <c r="C34" s="116" t="s">
        <v>408</v>
      </c>
      <c r="D34" s="120">
        <v>0</v>
      </c>
    </row>
    <row r="35" spans="1:4" ht="12.75">
      <c r="A35" s="128" t="s">
        <v>167</v>
      </c>
      <c r="B35" s="129" t="s">
        <v>407</v>
      </c>
      <c r="C35" s="116" t="s">
        <v>383</v>
      </c>
      <c r="D35" s="120">
        <v>0</v>
      </c>
    </row>
    <row r="36" spans="1:4" ht="22.5">
      <c r="A36" s="128" t="s">
        <v>377</v>
      </c>
      <c r="B36" s="129" t="s">
        <v>381</v>
      </c>
      <c r="C36" s="116" t="s">
        <v>383</v>
      </c>
      <c r="D36" s="120">
        <v>0</v>
      </c>
    </row>
    <row r="37" spans="1:4" ht="22.5">
      <c r="A37" s="128" t="s">
        <v>165</v>
      </c>
      <c r="B37" s="122" t="s">
        <v>634</v>
      </c>
      <c r="C37" s="116" t="s">
        <v>164</v>
      </c>
      <c r="D37" s="120">
        <v>0</v>
      </c>
    </row>
    <row r="38" spans="1:4" ht="22.5">
      <c r="A38" s="128" t="s">
        <v>406</v>
      </c>
      <c r="B38" s="129" t="s">
        <v>384</v>
      </c>
      <c r="C38" s="116" t="s">
        <v>164</v>
      </c>
      <c r="D38" s="120">
        <v>0</v>
      </c>
    </row>
    <row r="39" spans="1:4" ht="22.5">
      <c r="A39" s="128" t="s">
        <v>163</v>
      </c>
      <c r="B39" s="129" t="s">
        <v>635</v>
      </c>
      <c r="C39" s="116" t="s">
        <v>164</v>
      </c>
      <c r="D39" s="120">
        <v>0</v>
      </c>
    </row>
    <row r="40" spans="1:4" ht="12.75">
      <c r="A40" s="128" t="s">
        <v>180</v>
      </c>
      <c r="B40" s="122" t="s">
        <v>636</v>
      </c>
      <c r="C40" s="126" t="s">
        <v>405</v>
      </c>
      <c r="D40" s="120">
        <v>0</v>
      </c>
    </row>
    <row r="41" spans="1:4" ht="12.75">
      <c r="A41" s="128" t="s">
        <v>179</v>
      </c>
      <c r="B41" s="125" t="s">
        <v>169</v>
      </c>
      <c r="C41" s="116" t="s">
        <v>168</v>
      </c>
      <c r="D41" s="120">
        <v>0</v>
      </c>
    </row>
    <row r="42" spans="1:4" ht="12.75">
      <c r="A42" s="130" t="s">
        <v>283</v>
      </c>
      <c r="B42" s="125" t="s">
        <v>385</v>
      </c>
      <c r="C42" s="116" t="s">
        <v>166</v>
      </c>
      <c r="D42" s="120">
        <v>0</v>
      </c>
    </row>
    <row r="43" spans="1:4" ht="12.75">
      <c r="A43" s="130" t="s">
        <v>307</v>
      </c>
      <c r="B43" s="122" t="s">
        <v>404</v>
      </c>
      <c r="C43" s="116" t="s">
        <v>403</v>
      </c>
      <c r="D43" s="120">
        <v>0</v>
      </c>
    </row>
    <row r="44" spans="1:4" ht="12.75">
      <c r="A44" s="26"/>
      <c r="B44" s="26"/>
      <c r="C44" s="26"/>
      <c r="D44" s="26"/>
    </row>
    <row r="45" spans="1:4" ht="12.75">
      <c r="A45" s="26"/>
      <c r="B45" s="26"/>
      <c r="C45" s="26"/>
      <c r="D45" s="26"/>
    </row>
    <row r="46" spans="1:4" ht="12.75">
      <c r="A46" s="26"/>
      <c r="B46" s="26"/>
      <c r="C46" s="26"/>
      <c r="D46" s="26"/>
    </row>
    <row r="47" spans="1:4" ht="12.75">
      <c r="A47" s="26"/>
      <c r="B47" s="26"/>
      <c r="C47" s="26"/>
      <c r="D47" s="26"/>
    </row>
    <row r="48" spans="1:4" ht="12.75">
      <c r="A48" s="26"/>
      <c r="B48" s="26"/>
      <c r="C48" s="26"/>
      <c r="D48" s="26"/>
    </row>
    <row r="49" spans="1:4" ht="12.75">
      <c r="A49" s="26"/>
      <c r="B49" s="26"/>
      <c r="C49" s="26"/>
      <c r="D49" s="26"/>
    </row>
    <row r="50" spans="1:4" ht="12.75">
      <c r="A50" s="26"/>
      <c r="B50" s="26"/>
      <c r="C50" s="26"/>
      <c r="D50" s="26"/>
    </row>
    <row r="51" spans="1:4" ht="12.75">
      <c r="A51" s="26"/>
      <c r="B51" s="26"/>
      <c r="C51" s="26"/>
      <c r="D51" s="26"/>
    </row>
    <row r="52" spans="1:4" ht="12.75">
      <c r="A52" s="26"/>
      <c r="B52" s="26"/>
      <c r="C52" s="26"/>
      <c r="D52" s="26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86" r:id="rId1"/>
  <headerFooter alignWithMargins="0">
    <oddHeader>&amp;RZałącznik nr &amp;A
do uchwały Rady Powiatu w Opatowie nr LII.88.2021
z dnia  29 grudnia 2021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R43"/>
  <sheetViews>
    <sheetView view="pageLayout" zoomScale="90" zoomScalePageLayoutView="90" workbookViewId="0" topLeftCell="A1">
      <selection activeCell="V12" sqref="V12:W12"/>
    </sheetView>
  </sheetViews>
  <sheetFormatPr defaultColWidth="9.33203125" defaultRowHeight="12.75"/>
  <cols>
    <col min="1" max="1" width="5.66015625" style="3" customWidth="1"/>
    <col min="2" max="2" width="11" style="3" customWidth="1"/>
    <col min="3" max="3" width="8.66015625" style="3" customWidth="1"/>
    <col min="4" max="4" width="15" style="3" customWidth="1"/>
    <col min="5" max="5" width="16.83203125" style="3" customWidth="1"/>
    <col min="6" max="6" width="14.16015625" style="3" customWidth="1"/>
    <col min="7" max="7" width="14.33203125" style="3" customWidth="1"/>
    <col min="8" max="8" width="14.5" style="3" customWidth="1"/>
    <col min="9" max="9" width="10.66015625" style="3" customWidth="1"/>
    <col min="10" max="10" width="12.66015625" style="3" customWidth="1"/>
    <col min="11" max="11" width="10.83203125" style="2" customWidth="1"/>
    <col min="12" max="12" width="15" style="2" customWidth="1"/>
    <col min="13" max="14" width="12.33203125" style="2" bestFit="1" customWidth="1"/>
    <col min="15" max="15" width="12.16015625" style="2" customWidth="1"/>
    <col min="16" max="16384" width="9.33203125" style="2" customWidth="1"/>
  </cols>
  <sheetData>
    <row r="1" spans="1:17" ht="36" customHeight="1">
      <c r="A1" s="392" t="s">
        <v>471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10"/>
    </row>
    <row r="2" spans="1:16" ht="18">
      <c r="A2" s="131"/>
      <c r="B2" s="131"/>
      <c r="C2" s="131"/>
      <c r="D2" s="131"/>
      <c r="E2" s="131"/>
      <c r="F2" s="131"/>
      <c r="G2" s="131"/>
      <c r="H2" s="31"/>
      <c r="I2" s="31"/>
      <c r="J2" s="31"/>
      <c r="K2" s="26"/>
      <c r="L2" s="26"/>
      <c r="M2" s="26"/>
      <c r="N2" s="26"/>
      <c r="O2" s="26"/>
      <c r="P2" s="26"/>
    </row>
    <row r="3" spans="1:16" s="7" customFormat="1" ht="18.75" customHeight="1">
      <c r="A3" s="14"/>
      <c r="B3" s="14"/>
      <c r="C3" s="14"/>
      <c r="D3" s="14"/>
      <c r="E3" s="14"/>
      <c r="F3" s="14"/>
      <c r="G3" s="13"/>
      <c r="H3" s="13"/>
      <c r="I3" s="13"/>
      <c r="J3" s="13"/>
      <c r="K3" s="13"/>
      <c r="L3" s="12"/>
      <c r="M3" s="12"/>
      <c r="N3" s="12"/>
      <c r="O3" s="12"/>
      <c r="P3" s="132" t="s">
        <v>162</v>
      </c>
    </row>
    <row r="4" spans="1:16" s="7" customFormat="1" ht="12.75">
      <c r="A4" s="393" t="s">
        <v>1</v>
      </c>
      <c r="B4" s="393" t="s">
        <v>2</v>
      </c>
      <c r="C4" s="393" t="s">
        <v>3</v>
      </c>
      <c r="D4" s="393" t="s">
        <v>161</v>
      </c>
      <c r="E4" s="382" t="s">
        <v>470</v>
      </c>
      <c r="F4" s="388" t="s">
        <v>145</v>
      </c>
      <c r="G4" s="396"/>
      <c r="H4" s="396"/>
      <c r="I4" s="396"/>
      <c r="J4" s="396"/>
      <c r="K4" s="396"/>
      <c r="L4" s="396"/>
      <c r="M4" s="396"/>
      <c r="N4" s="396"/>
      <c r="O4" s="396"/>
      <c r="P4" s="389"/>
    </row>
    <row r="5" spans="1:16" s="7" customFormat="1" ht="12.75">
      <c r="A5" s="394"/>
      <c r="B5" s="394"/>
      <c r="C5" s="394"/>
      <c r="D5" s="394"/>
      <c r="E5" s="383"/>
      <c r="F5" s="382" t="s">
        <v>160</v>
      </c>
      <c r="G5" s="390" t="s">
        <v>145</v>
      </c>
      <c r="H5" s="390"/>
      <c r="I5" s="390"/>
      <c r="J5" s="390"/>
      <c r="K5" s="390"/>
      <c r="L5" s="382" t="s">
        <v>159</v>
      </c>
      <c r="M5" s="385" t="s">
        <v>145</v>
      </c>
      <c r="N5" s="386"/>
      <c r="O5" s="386"/>
      <c r="P5" s="387"/>
    </row>
    <row r="6" spans="1:16" s="7" customFormat="1" ht="25.5" customHeight="1">
      <c r="A6" s="394"/>
      <c r="B6" s="394"/>
      <c r="C6" s="394"/>
      <c r="D6" s="394"/>
      <c r="E6" s="383"/>
      <c r="F6" s="383"/>
      <c r="G6" s="388" t="s">
        <v>158</v>
      </c>
      <c r="H6" s="389"/>
      <c r="I6" s="382" t="s">
        <v>157</v>
      </c>
      <c r="J6" s="382" t="s">
        <v>156</v>
      </c>
      <c r="K6" s="382" t="s">
        <v>155</v>
      </c>
      <c r="L6" s="383"/>
      <c r="M6" s="388" t="s">
        <v>148</v>
      </c>
      <c r="N6" s="133" t="s">
        <v>147</v>
      </c>
      <c r="O6" s="390" t="s">
        <v>154</v>
      </c>
      <c r="P6" s="390" t="s">
        <v>153</v>
      </c>
    </row>
    <row r="7" spans="1:16" s="7" customFormat="1" ht="84">
      <c r="A7" s="395"/>
      <c r="B7" s="395"/>
      <c r="C7" s="395"/>
      <c r="D7" s="395"/>
      <c r="E7" s="384"/>
      <c r="F7" s="384"/>
      <c r="G7" s="136" t="s">
        <v>141</v>
      </c>
      <c r="H7" s="136" t="s">
        <v>152</v>
      </c>
      <c r="I7" s="384"/>
      <c r="J7" s="384"/>
      <c r="K7" s="384"/>
      <c r="L7" s="384"/>
      <c r="M7" s="390"/>
      <c r="N7" s="134" t="s">
        <v>142</v>
      </c>
      <c r="O7" s="390"/>
      <c r="P7" s="390"/>
    </row>
    <row r="8" spans="1:16" s="7" customFormat="1" ht="10.5" customHeight="1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2">
        <v>16</v>
      </c>
    </row>
    <row r="9" spans="1:16" s="7" customFormat="1" ht="13.5">
      <c r="A9" s="137" t="s">
        <v>12</v>
      </c>
      <c r="B9" s="138"/>
      <c r="C9" s="139"/>
      <c r="D9" s="140">
        <f>SUM(D10:D10)</f>
        <v>90000</v>
      </c>
      <c r="E9" s="140">
        <f>SUM(E10:E10)</f>
        <v>90000</v>
      </c>
      <c r="F9" s="140">
        <f>SUM(F10:F10)</f>
        <v>90000</v>
      </c>
      <c r="G9" s="140">
        <f>SUM(G10:G10)</f>
        <v>0</v>
      </c>
      <c r="H9" s="140">
        <f>SUM(H10:H10)</f>
        <v>90000</v>
      </c>
      <c r="I9" s="140">
        <v>0</v>
      </c>
      <c r="J9" s="140">
        <v>0</v>
      </c>
      <c r="K9" s="140">
        <v>0</v>
      </c>
      <c r="L9" s="140">
        <f>SUM(L10:L10)</f>
        <v>0</v>
      </c>
      <c r="M9" s="140">
        <f>SUM(M10:M10)</f>
        <v>0</v>
      </c>
      <c r="N9" s="140">
        <f>SUM(N10:N10)</f>
        <v>0</v>
      </c>
      <c r="O9" s="140">
        <v>0</v>
      </c>
      <c r="P9" s="140">
        <v>0</v>
      </c>
    </row>
    <row r="10" spans="1:16" s="7" customFormat="1" ht="12.75">
      <c r="A10" s="141" t="s">
        <v>12</v>
      </c>
      <c r="B10" s="142" t="s">
        <v>15</v>
      </c>
      <c r="C10" s="143">
        <v>2110</v>
      </c>
      <c r="D10" s="144">
        <v>90000</v>
      </c>
      <c r="E10" s="144">
        <f>F10+L10</f>
        <v>90000</v>
      </c>
      <c r="F10" s="144">
        <f>H10</f>
        <v>90000</v>
      </c>
      <c r="G10" s="145">
        <v>0</v>
      </c>
      <c r="H10" s="145">
        <v>90000</v>
      </c>
      <c r="I10" s="145">
        <v>0</v>
      </c>
      <c r="J10" s="145">
        <v>0</v>
      </c>
      <c r="K10" s="145">
        <f>-T10</f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</row>
    <row r="11" spans="1:16" s="7" customFormat="1" ht="13.5">
      <c r="A11" s="146">
        <v>600</v>
      </c>
      <c r="B11" s="147"/>
      <c r="C11" s="139"/>
      <c r="D11" s="140">
        <f aca="true" t="shared" si="0" ref="D11:N11">SUM(D12:D12)</f>
        <v>1870</v>
      </c>
      <c r="E11" s="140">
        <f t="shared" si="0"/>
        <v>1870</v>
      </c>
      <c r="F11" s="140">
        <f t="shared" si="0"/>
        <v>1870</v>
      </c>
      <c r="G11" s="140">
        <f t="shared" si="0"/>
        <v>1870</v>
      </c>
      <c r="H11" s="140">
        <f t="shared" si="0"/>
        <v>0</v>
      </c>
      <c r="I11" s="140">
        <f t="shared" si="0"/>
        <v>0</v>
      </c>
      <c r="J11" s="140">
        <f t="shared" si="0"/>
        <v>0</v>
      </c>
      <c r="K11" s="140">
        <f t="shared" si="0"/>
        <v>0</v>
      </c>
      <c r="L11" s="140">
        <f t="shared" si="0"/>
        <v>0</v>
      </c>
      <c r="M11" s="140">
        <f t="shared" si="0"/>
        <v>0</v>
      </c>
      <c r="N11" s="140">
        <f t="shared" si="0"/>
        <v>0</v>
      </c>
      <c r="O11" s="140">
        <f>O13+O15</f>
        <v>0</v>
      </c>
      <c r="P11" s="140">
        <f>P13+P15</f>
        <v>0</v>
      </c>
    </row>
    <row r="12" spans="1:16" s="7" customFormat="1" ht="12.75">
      <c r="A12" s="148">
        <v>600</v>
      </c>
      <c r="B12" s="149">
        <v>60095</v>
      </c>
      <c r="C12" s="143">
        <v>2110</v>
      </c>
      <c r="D12" s="144">
        <v>1870</v>
      </c>
      <c r="E12" s="144">
        <f>SUM(F12)</f>
        <v>1870</v>
      </c>
      <c r="F12" s="144">
        <f>SUM(G12:H12)</f>
        <v>1870</v>
      </c>
      <c r="G12" s="145">
        <v>1870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f>SUM(O12+Q12+R12)</f>
        <v>0</v>
      </c>
      <c r="O12" s="145">
        <v>0</v>
      </c>
      <c r="P12" s="145">
        <v>0</v>
      </c>
    </row>
    <row r="13" spans="1:16" s="7" customFormat="1" ht="13.5">
      <c r="A13" s="137" t="s">
        <v>31</v>
      </c>
      <c r="B13" s="150"/>
      <c r="C13" s="139"/>
      <c r="D13" s="140">
        <f aca="true" t="shared" si="1" ref="D13:P13">SUM(D14)</f>
        <v>72000</v>
      </c>
      <c r="E13" s="140">
        <f t="shared" si="1"/>
        <v>72000</v>
      </c>
      <c r="F13" s="140">
        <f t="shared" si="1"/>
        <v>72000</v>
      </c>
      <c r="G13" s="140">
        <f t="shared" si="1"/>
        <v>48856</v>
      </c>
      <c r="H13" s="140">
        <f t="shared" si="1"/>
        <v>23144</v>
      </c>
      <c r="I13" s="140">
        <f t="shared" si="1"/>
        <v>0</v>
      </c>
      <c r="J13" s="140">
        <f t="shared" si="1"/>
        <v>0</v>
      </c>
      <c r="K13" s="140">
        <f t="shared" si="1"/>
        <v>0</v>
      </c>
      <c r="L13" s="140">
        <f t="shared" si="1"/>
        <v>0</v>
      </c>
      <c r="M13" s="140">
        <f t="shared" si="1"/>
        <v>0</v>
      </c>
      <c r="N13" s="140">
        <v>0</v>
      </c>
      <c r="O13" s="140">
        <f t="shared" si="1"/>
        <v>0</v>
      </c>
      <c r="P13" s="140">
        <f t="shared" si="1"/>
        <v>0</v>
      </c>
    </row>
    <row r="14" spans="1:18" s="7" customFormat="1" ht="12.75">
      <c r="A14" s="148">
        <v>700</v>
      </c>
      <c r="B14" s="149">
        <v>70005</v>
      </c>
      <c r="C14" s="143">
        <v>2110</v>
      </c>
      <c r="D14" s="144">
        <v>72000</v>
      </c>
      <c r="E14" s="144">
        <f>SUM(F14)</f>
        <v>72000</v>
      </c>
      <c r="F14" s="144">
        <f>SUM(G14:H14)</f>
        <v>72000</v>
      </c>
      <c r="G14" s="145">
        <v>48856</v>
      </c>
      <c r="H14" s="145">
        <v>23144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f>SUM(O14+Q14+R14)</f>
        <v>0</v>
      </c>
      <c r="O14" s="145">
        <v>0</v>
      </c>
      <c r="P14" s="145">
        <v>0</v>
      </c>
      <c r="Q14" s="5"/>
      <c r="R14" s="5"/>
    </row>
    <row r="15" spans="1:18" s="7" customFormat="1" ht="13.5">
      <c r="A15" s="146">
        <v>710</v>
      </c>
      <c r="B15" s="147"/>
      <c r="C15" s="139"/>
      <c r="D15" s="140">
        <f aca="true" t="shared" si="2" ref="D15:P15">SUM(D16:D17)</f>
        <v>747000</v>
      </c>
      <c r="E15" s="140">
        <f t="shared" si="2"/>
        <v>747000</v>
      </c>
      <c r="F15" s="140">
        <f t="shared" si="2"/>
        <v>747000</v>
      </c>
      <c r="G15" s="140">
        <f t="shared" si="2"/>
        <v>518000</v>
      </c>
      <c r="H15" s="140">
        <f t="shared" si="2"/>
        <v>229000</v>
      </c>
      <c r="I15" s="140">
        <f t="shared" si="2"/>
        <v>0</v>
      </c>
      <c r="J15" s="140">
        <f t="shared" si="2"/>
        <v>0</v>
      </c>
      <c r="K15" s="140">
        <f t="shared" si="2"/>
        <v>0</v>
      </c>
      <c r="L15" s="140">
        <f t="shared" si="2"/>
        <v>0</v>
      </c>
      <c r="M15" s="140">
        <f t="shared" si="2"/>
        <v>0</v>
      </c>
      <c r="N15" s="140">
        <f t="shared" si="2"/>
        <v>0</v>
      </c>
      <c r="O15" s="140">
        <f t="shared" si="2"/>
        <v>0</v>
      </c>
      <c r="P15" s="140">
        <f t="shared" si="2"/>
        <v>0</v>
      </c>
      <c r="Q15" s="8"/>
      <c r="R15" s="8"/>
    </row>
    <row r="16" spans="1:18" s="7" customFormat="1" ht="12.75">
      <c r="A16" s="148">
        <v>710</v>
      </c>
      <c r="B16" s="149">
        <v>71012</v>
      </c>
      <c r="C16" s="143">
        <v>2110</v>
      </c>
      <c r="D16" s="144">
        <v>371000</v>
      </c>
      <c r="E16" s="144">
        <f>SUM(N16+F16)</f>
        <v>371000</v>
      </c>
      <c r="F16" s="144">
        <f>SUM(G16:K16)</f>
        <v>371000</v>
      </c>
      <c r="G16" s="145">
        <v>210000</v>
      </c>
      <c r="H16" s="145">
        <v>161000</v>
      </c>
      <c r="I16" s="145">
        <v>0</v>
      </c>
      <c r="J16" s="145">
        <v>0</v>
      </c>
      <c r="K16" s="145">
        <v>0</v>
      </c>
      <c r="L16" s="145">
        <v>0</v>
      </c>
      <c r="M16" s="145">
        <v>0</v>
      </c>
      <c r="N16" s="145">
        <f>SUM(O16+Q16+R16)</f>
        <v>0</v>
      </c>
      <c r="O16" s="145">
        <v>0</v>
      </c>
      <c r="P16" s="145">
        <v>0</v>
      </c>
      <c r="Q16" s="5"/>
      <c r="R16" s="5"/>
    </row>
    <row r="17" spans="1:16" s="7" customFormat="1" ht="12.75">
      <c r="A17" s="148">
        <v>710</v>
      </c>
      <c r="B17" s="149">
        <v>71015</v>
      </c>
      <c r="C17" s="143">
        <v>2110</v>
      </c>
      <c r="D17" s="144">
        <v>376000</v>
      </c>
      <c r="E17" s="144">
        <f>SUM(F17)</f>
        <v>376000</v>
      </c>
      <c r="F17" s="144">
        <f>SUM(G17:H17)</f>
        <v>376000</v>
      </c>
      <c r="G17" s="145">
        <v>308000</v>
      </c>
      <c r="H17" s="145">
        <v>68000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f>SUM(O17+Q17+R17)</f>
        <v>0</v>
      </c>
      <c r="O17" s="145">
        <v>0</v>
      </c>
      <c r="P17" s="145">
        <v>0</v>
      </c>
    </row>
    <row r="18" spans="1:16" s="7" customFormat="1" ht="13.5">
      <c r="A18" s="146">
        <v>750</v>
      </c>
      <c r="B18" s="147"/>
      <c r="C18" s="139"/>
      <c r="D18" s="140">
        <f aca="true" t="shared" si="3" ref="D18:P18">SUM(D19:D19)</f>
        <v>25200</v>
      </c>
      <c r="E18" s="140">
        <f t="shared" si="3"/>
        <v>25200</v>
      </c>
      <c r="F18" s="140">
        <f t="shared" si="3"/>
        <v>25200</v>
      </c>
      <c r="G18" s="140">
        <f t="shared" si="3"/>
        <v>17383</v>
      </c>
      <c r="H18" s="140">
        <f t="shared" si="3"/>
        <v>7817</v>
      </c>
      <c r="I18" s="140">
        <f t="shared" si="3"/>
        <v>0</v>
      </c>
      <c r="J18" s="140">
        <f t="shared" si="3"/>
        <v>0</v>
      </c>
      <c r="K18" s="140">
        <f t="shared" si="3"/>
        <v>0</v>
      </c>
      <c r="L18" s="140">
        <f t="shared" si="3"/>
        <v>0</v>
      </c>
      <c r="M18" s="140">
        <f t="shared" si="3"/>
        <v>0</v>
      </c>
      <c r="N18" s="140">
        <f t="shared" si="3"/>
        <v>0</v>
      </c>
      <c r="O18" s="140">
        <f t="shared" si="3"/>
        <v>0</v>
      </c>
      <c r="P18" s="140">
        <f t="shared" si="3"/>
        <v>0</v>
      </c>
    </row>
    <row r="19" spans="1:16" s="7" customFormat="1" ht="12.75">
      <c r="A19" s="148">
        <v>750</v>
      </c>
      <c r="B19" s="149">
        <v>75045</v>
      </c>
      <c r="C19" s="143">
        <v>2110</v>
      </c>
      <c r="D19" s="144">
        <v>25200</v>
      </c>
      <c r="E19" s="144">
        <f>SUM(F19)</f>
        <v>25200</v>
      </c>
      <c r="F19" s="144">
        <f>SUM(G19:H19)</f>
        <v>25200</v>
      </c>
      <c r="G19" s="145">
        <v>17383</v>
      </c>
      <c r="H19" s="145">
        <v>7817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f>SUM(O19+Q19+R19)</f>
        <v>0</v>
      </c>
      <c r="O19" s="145">
        <v>0</v>
      </c>
      <c r="P19" s="145">
        <v>0</v>
      </c>
    </row>
    <row r="20" spans="1:16" s="6" customFormat="1" ht="14.25" customHeight="1">
      <c r="A20" s="146">
        <v>754</v>
      </c>
      <c r="B20" s="147"/>
      <c r="C20" s="139"/>
      <c r="D20" s="140">
        <f>SUM(D21:D21)</f>
        <v>4935767</v>
      </c>
      <c r="E20" s="140">
        <f>E21</f>
        <v>4935767</v>
      </c>
      <c r="F20" s="140">
        <f aca="true" t="shared" si="4" ref="F20:K22">SUM(F21)</f>
        <v>4935767</v>
      </c>
      <c r="G20" s="140">
        <f t="shared" si="4"/>
        <v>4515730</v>
      </c>
      <c r="H20" s="140">
        <f t="shared" si="4"/>
        <v>231437</v>
      </c>
      <c r="I20" s="140">
        <f t="shared" si="4"/>
        <v>0</v>
      </c>
      <c r="J20" s="140">
        <f t="shared" si="4"/>
        <v>188600</v>
      </c>
      <c r="K20" s="140">
        <f t="shared" si="4"/>
        <v>0</v>
      </c>
      <c r="L20" s="140">
        <f>SUM(L21:L21)</f>
        <v>0</v>
      </c>
      <c r="M20" s="140">
        <f>SUM(M21:M21)</f>
        <v>0</v>
      </c>
      <c r="N20" s="140">
        <f>SUM(N21)</f>
        <v>0</v>
      </c>
      <c r="O20" s="140">
        <f>SUM(O21)</f>
        <v>0</v>
      </c>
      <c r="P20" s="140">
        <f>SUM(P21)</f>
        <v>0</v>
      </c>
    </row>
    <row r="21" spans="1:16" ht="12.75" customHeight="1">
      <c r="A21" s="148">
        <v>754</v>
      </c>
      <c r="B21" s="149">
        <v>75411</v>
      </c>
      <c r="C21" s="143">
        <v>2110</v>
      </c>
      <c r="D21" s="144">
        <v>4935767</v>
      </c>
      <c r="E21" s="144">
        <f>SUM(F21)</f>
        <v>4935767</v>
      </c>
      <c r="F21" s="144">
        <f>SUM(G21:J21)</f>
        <v>4935767</v>
      </c>
      <c r="G21" s="145">
        <v>4515730</v>
      </c>
      <c r="H21" s="145">
        <v>231437</v>
      </c>
      <c r="I21" s="145">
        <v>0</v>
      </c>
      <c r="J21" s="145">
        <v>188600</v>
      </c>
      <c r="K21" s="145">
        <v>0</v>
      </c>
      <c r="L21" s="145">
        <v>0</v>
      </c>
      <c r="M21" s="145">
        <v>0</v>
      </c>
      <c r="N21" s="145">
        <f>SUM(O21+Q21+R21)</f>
        <v>0</v>
      </c>
      <c r="O21" s="145">
        <v>0</v>
      </c>
      <c r="P21" s="145"/>
    </row>
    <row r="22" spans="1:16" ht="12.75" customHeight="1">
      <c r="A22" s="146">
        <v>755</v>
      </c>
      <c r="B22" s="147"/>
      <c r="C22" s="139"/>
      <c r="D22" s="140">
        <f>SUM(D23:D23)</f>
        <v>132000</v>
      </c>
      <c r="E22" s="140">
        <f>E23</f>
        <v>132000</v>
      </c>
      <c r="F22" s="140">
        <f t="shared" si="4"/>
        <v>132000</v>
      </c>
      <c r="G22" s="140">
        <f t="shared" si="4"/>
        <v>30030</v>
      </c>
      <c r="H22" s="140">
        <f t="shared" si="4"/>
        <v>37950</v>
      </c>
      <c r="I22" s="140">
        <f t="shared" si="4"/>
        <v>64020</v>
      </c>
      <c r="J22" s="140">
        <f t="shared" si="4"/>
        <v>0</v>
      </c>
      <c r="K22" s="140">
        <f t="shared" si="4"/>
        <v>0</v>
      </c>
      <c r="L22" s="140">
        <f>SUM(L23:L23)</f>
        <v>0</v>
      </c>
      <c r="M22" s="140">
        <f>SUM(M23:M23)</f>
        <v>0</v>
      </c>
      <c r="N22" s="140">
        <f>SUM(N23)</f>
        <v>0</v>
      </c>
      <c r="O22" s="140">
        <f>SUM(O23)</f>
        <v>0</v>
      </c>
      <c r="P22" s="140">
        <f>SUM(P23)</f>
        <v>0</v>
      </c>
    </row>
    <row r="23" spans="1:16" ht="17.25" customHeight="1">
      <c r="A23" s="148">
        <v>755</v>
      </c>
      <c r="B23" s="149">
        <v>75515</v>
      </c>
      <c r="C23" s="143">
        <v>2110</v>
      </c>
      <c r="D23" s="144">
        <v>132000</v>
      </c>
      <c r="E23" s="144">
        <f>SUM(F23)</f>
        <v>132000</v>
      </c>
      <c r="F23" s="144">
        <f>SUM(G23:J23)</f>
        <v>132000</v>
      </c>
      <c r="G23" s="145">
        <v>30030</v>
      </c>
      <c r="H23" s="145">
        <v>37950</v>
      </c>
      <c r="I23" s="145">
        <v>64020</v>
      </c>
      <c r="J23" s="145">
        <v>0</v>
      </c>
      <c r="K23" s="145">
        <v>0</v>
      </c>
      <c r="L23" s="145">
        <v>0</v>
      </c>
      <c r="M23" s="145">
        <v>0</v>
      </c>
      <c r="N23" s="145">
        <f>SUM(O23+Q23+R23)</f>
        <v>0</v>
      </c>
      <c r="O23" s="145">
        <v>0</v>
      </c>
      <c r="P23" s="145"/>
    </row>
    <row r="24" spans="1:16" ht="13.5">
      <c r="A24" s="146">
        <v>851</v>
      </c>
      <c r="B24" s="151"/>
      <c r="C24" s="139"/>
      <c r="D24" s="152">
        <f>D25</f>
        <v>2397521</v>
      </c>
      <c r="E24" s="152">
        <f aca="true" t="shared" si="5" ref="E24:P26">SUM(E25)</f>
        <v>2397521</v>
      </c>
      <c r="F24" s="152">
        <f t="shared" si="5"/>
        <v>2397521</v>
      </c>
      <c r="G24" s="152">
        <f t="shared" si="5"/>
        <v>0</v>
      </c>
      <c r="H24" s="152">
        <f t="shared" si="5"/>
        <v>2397521</v>
      </c>
      <c r="I24" s="152">
        <f t="shared" si="5"/>
        <v>0</v>
      </c>
      <c r="J24" s="152">
        <f t="shared" si="5"/>
        <v>0</v>
      </c>
      <c r="K24" s="152">
        <f t="shared" si="5"/>
        <v>0</v>
      </c>
      <c r="L24" s="152">
        <f t="shared" si="5"/>
        <v>0</v>
      </c>
      <c r="M24" s="152">
        <f>SUM(M25)</f>
        <v>0</v>
      </c>
      <c r="N24" s="152">
        <f t="shared" si="5"/>
        <v>0</v>
      </c>
      <c r="O24" s="152">
        <f t="shared" si="5"/>
        <v>0</v>
      </c>
      <c r="P24" s="152">
        <f t="shared" si="5"/>
        <v>0</v>
      </c>
    </row>
    <row r="25" spans="1:17" ht="12.75">
      <c r="A25" s="148">
        <v>851</v>
      </c>
      <c r="B25" s="149">
        <v>85156</v>
      </c>
      <c r="C25" s="143">
        <v>2110</v>
      </c>
      <c r="D25" s="145">
        <v>2397521</v>
      </c>
      <c r="E25" s="144">
        <f>SUM(H25)</f>
        <v>2397521</v>
      </c>
      <c r="F25" s="144">
        <f>SUM(H25)</f>
        <v>2397521</v>
      </c>
      <c r="G25" s="145">
        <v>0</v>
      </c>
      <c r="H25" s="145">
        <v>2397521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f>SUM(O25+Q25+R25)</f>
        <v>0</v>
      </c>
      <c r="O25" s="145">
        <v>0</v>
      </c>
      <c r="P25" s="145">
        <v>0</v>
      </c>
      <c r="Q25" s="5"/>
    </row>
    <row r="26" spans="1:17" ht="13.5">
      <c r="A26" s="146">
        <v>852</v>
      </c>
      <c r="B26" s="151"/>
      <c r="C26" s="139"/>
      <c r="D26" s="152">
        <f>D27</f>
        <v>1583040</v>
      </c>
      <c r="E26" s="152">
        <f t="shared" si="5"/>
        <v>1583040</v>
      </c>
      <c r="F26" s="152">
        <f t="shared" si="5"/>
        <v>1583040</v>
      </c>
      <c r="G26" s="152">
        <f t="shared" si="5"/>
        <v>1067559</v>
      </c>
      <c r="H26" s="152">
        <f t="shared" si="5"/>
        <v>515181</v>
      </c>
      <c r="I26" s="152">
        <f t="shared" si="5"/>
        <v>0</v>
      </c>
      <c r="J26" s="152">
        <f t="shared" si="5"/>
        <v>300</v>
      </c>
      <c r="K26" s="152">
        <f t="shared" si="5"/>
        <v>0</v>
      </c>
      <c r="L26" s="152">
        <f t="shared" si="5"/>
        <v>0</v>
      </c>
      <c r="M26" s="152">
        <f>SUM(M27)</f>
        <v>0</v>
      </c>
      <c r="N26" s="152">
        <f t="shared" si="5"/>
        <v>0</v>
      </c>
      <c r="O26" s="152">
        <f t="shared" si="5"/>
        <v>0</v>
      </c>
      <c r="P26" s="152">
        <f t="shared" si="5"/>
        <v>0</v>
      </c>
      <c r="Q26" s="5"/>
    </row>
    <row r="27" spans="1:17" ht="12.75">
      <c r="A27" s="148">
        <v>852</v>
      </c>
      <c r="B27" s="149">
        <v>85203</v>
      </c>
      <c r="C27" s="143">
        <v>2110</v>
      </c>
      <c r="D27" s="145">
        <v>1583040</v>
      </c>
      <c r="E27" s="144">
        <f>SUM(F27)</f>
        <v>1583040</v>
      </c>
      <c r="F27" s="144">
        <f>SUM(G27:J27)</f>
        <v>1583040</v>
      </c>
      <c r="G27" s="145">
        <v>1067559</v>
      </c>
      <c r="H27" s="145">
        <v>515181</v>
      </c>
      <c r="I27" s="145">
        <v>0</v>
      </c>
      <c r="J27" s="145">
        <v>300</v>
      </c>
      <c r="K27" s="145">
        <v>0</v>
      </c>
      <c r="L27" s="145">
        <v>0</v>
      </c>
      <c r="M27" s="145">
        <v>0</v>
      </c>
      <c r="N27" s="145">
        <f>SUM(O27+Q27+R27)</f>
        <v>0</v>
      </c>
      <c r="O27" s="145">
        <v>0</v>
      </c>
      <c r="P27" s="145">
        <v>0</v>
      </c>
      <c r="Q27" s="5"/>
    </row>
    <row r="28" spans="1:16" ht="13.5">
      <c r="A28" s="146">
        <v>853</v>
      </c>
      <c r="B28" s="151"/>
      <c r="C28" s="139"/>
      <c r="D28" s="152">
        <f>SUM(D29)</f>
        <v>710000</v>
      </c>
      <c r="E28" s="152">
        <f>E29</f>
        <v>710000</v>
      </c>
      <c r="F28" s="152">
        <f>F29</f>
        <v>710000</v>
      </c>
      <c r="G28" s="152">
        <f>G29</f>
        <v>562400</v>
      </c>
      <c r="H28" s="152">
        <f>H29</f>
        <v>147600</v>
      </c>
      <c r="I28" s="152">
        <f aca="true" t="shared" si="6" ref="I28:P28">SUM(I29)</f>
        <v>0</v>
      </c>
      <c r="J28" s="152">
        <f t="shared" si="6"/>
        <v>0</v>
      </c>
      <c r="K28" s="152">
        <f t="shared" si="6"/>
        <v>0</v>
      </c>
      <c r="L28" s="152">
        <f t="shared" si="6"/>
        <v>0</v>
      </c>
      <c r="M28" s="152">
        <f t="shared" si="6"/>
        <v>0</v>
      </c>
      <c r="N28" s="152">
        <f t="shared" si="6"/>
        <v>0</v>
      </c>
      <c r="O28" s="152">
        <f t="shared" si="6"/>
        <v>0</v>
      </c>
      <c r="P28" s="152">
        <f t="shared" si="6"/>
        <v>0</v>
      </c>
    </row>
    <row r="29" spans="1:16" ht="12.75">
      <c r="A29" s="148">
        <v>853</v>
      </c>
      <c r="B29" s="149">
        <v>85321</v>
      </c>
      <c r="C29" s="143">
        <v>2110</v>
      </c>
      <c r="D29" s="145">
        <v>710000</v>
      </c>
      <c r="E29" s="144">
        <f>SUM(H29+G29+E37)</f>
        <v>710000</v>
      </c>
      <c r="F29" s="145">
        <f>SUM(G29:K29)</f>
        <v>710000</v>
      </c>
      <c r="G29" s="145">
        <v>562400</v>
      </c>
      <c r="H29" s="145">
        <v>147600</v>
      </c>
      <c r="I29" s="145">
        <v>0</v>
      </c>
      <c r="J29" s="145">
        <v>0</v>
      </c>
      <c r="K29" s="145">
        <v>0</v>
      </c>
      <c r="L29" s="145">
        <v>0</v>
      </c>
      <c r="M29" s="145">
        <f>SUM(N29+P29+Q29)</f>
        <v>0</v>
      </c>
      <c r="N29" s="145">
        <v>0</v>
      </c>
      <c r="O29" s="145">
        <v>0</v>
      </c>
      <c r="P29" s="145">
        <v>0</v>
      </c>
    </row>
    <row r="30" spans="1:16" ht="13.5">
      <c r="A30" s="146">
        <v>855</v>
      </c>
      <c r="B30" s="151"/>
      <c r="C30" s="139"/>
      <c r="D30" s="152">
        <f aca="true" t="shared" si="7" ref="D30:P30">SUM(D31:D32)</f>
        <v>233097</v>
      </c>
      <c r="E30" s="152">
        <f t="shared" si="7"/>
        <v>233097</v>
      </c>
      <c r="F30" s="152">
        <f t="shared" si="7"/>
        <v>233097</v>
      </c>
      <c r="G30" s="152">
        <f t="shared" si="7"/>
        <v>2170</v>
      </c>
      <c r="H30" s="152">
        <f t="shared" si="7"/>
        <v>37</v>
      </c>
      <c r="I30" s="152">
        <f t="shared" si="7"/>
        <v>0</v>
      </c>
      <c r="J30" s="152">
        <f t="shared" si="7"/>
        <v>230890</v>
      </c>
      <c r="K30" s="152">
        <f t="shared" si="7"/>
        <v>0</v>
      </c>
      <c r="L30" s="152">
        <f t="shared" si="7"/>
        <v>0</v>
      </c>
      <c r="M30" s="152">
        <f t="shared" si="7"/>
        <v>0</v>
      </c>
      <c r="N30" s="152">
        <f t="shared" si="7"/>
        <v>0</v>
      </c>
      <c r="O30" s="152">
        <f t="shared" si="7"/>
        <v>0</v>
      </c>
      <c r="P30" s="152">
        <f t="shared" si="7"/>
        <v>0</v>
      </c>
    </row>
    <row r="31" spans="1:16" ht="12.75">
      <c r="A31" s="148">
        <v>855</v>
      </c>
      <c r="B31" s="149">
        <v>85508</v>
      </c>
      <c r="C31" s="143">
        <v>2160</v>
      </c>
      <c r="D31" s="145">
        <v>83727</v>
      </c>
      <c r="E31" s="144">
        <f>SUM(H31+G31+J31)</f>
        <v>83727</v>
      </c>
      <c r="F31" s="145">
        <f>SUM(G31:K31)</f>
        <v>83727</v>
      </c>
      <c r="G31" s="145">
        <v>800</v>
      </c>
      <c r="H31" s="145">
        <v>37</v>
      </c>
      <c r="I31" s="145">
        <v>0</v>
      </c>
      <c r="J31" s="145">
        <v>82890</v>
      </c>
      <c r="K31" s="145">
        <v>0</v>
      </c>
      <c r="L31" s="145">
        <v>0</v>
      </c>
      <c r="M31" s="145">
        <f>SUM(N31+P31+Q31)</f>
        <v>0</v>
      </c>
      <c r="N31" s="145">
        <v>0</v>
      </c>
      <c r="O31" s="145">
        <v>0</v>
      </c>
      <c r="P31" s="145">
        <v>0</v>
      </c>
    </row>
    <row r="32" spans="1:16" ht="12.75">
      <c r="A32" s="148">
        <v>855</v>
      </c>
      <c r="B32" s="149">
        <v>85510</v>
      </c>
      <c r="C32" s="143">
        <v>2160</v>
      </c>
      <c r="D32" s="145">
        <v>149370</v>
      </c>
      <c r="E32" s="144">
        <f>SUM(H32+G32+J32)</f>
        <v>149370</v>
      </c>
      <c r="F32" s="145">
        <f>SUM(G32:K32)</f>
        <v>149370</v>
      </c>
      <c r="G32" s="145">
        <v>1370</v>
      </c>
      <c r="H32" s="145">
        <v>0</v>
      </c>
      <c r="I32" s="145">
        <v>0</v>
      </c>
      <c r="J32" s="145">
        <v>148000</v>
      </c>
      <c r="K32" s="145">
        <v>0</v>
      </c>
      <c r="L32" s="145">
        <v>0</v>
      </c>
      <c r="M32" s="145">
        <f>SUM(N32+P32+Q32)</f>
        <v>0</v>
      </c>
      <c r="N32" s="145">
        <v>0</v>
      </c>
      <c r="O32" s="145">
        <v>0</v>
      </c>
      <c r="P32" s="145">
        <v>0</v>
      </c>
    </row>
    <row r="33" spans="1:16" ht="14.25">
      <c r="A33" s="391" t="s">
        <v>151</v>
      </c>
      <c r="B33" s="391"/>
      <c r="C33" s="391"/>
      <c r="D33" s="153">
        <f>SUM(D9+D11+D13+D15+D18+D20+D22+D24+D26+D28+D30)</f>
        <v>10927495</v>
      </c>
      <c r="E33" s="153">
        <f aca="true" t="shared" si="8" ref="E33:P33">SUM(E9+E11+E13+E15+E18+E20+E22+E24+E26+E28+E30)</f>
        <v>10927495</v>
      </c>
      <c r="F33" s="153">
        <f t="shared" si="8"/>
        <v>10927495</v>
      </c>
      <c r="G33" s="153">
        <f t="shared" si="8"/>
        <v>6763998</v>
      </c>
      <c r="H33" s="153">
        <f t="shared" si="8"/>
        <v>3679687</v>
      </c>
      <c r="I33" s="153">
        <f t="shared" si="8"/>
        <v>64020</v>
      </c>
      <c r="J33" s="153">
        <f t="shared" si="8"/>
        <v>419790</v>
      </c>
      <c r="K33" s="153">
        <f t="shared" si="8"/>
        <v>0</v>
      </c>
      <c r="L33" s="153">
        <f t="shared" si="8"/>
        <v>0</v>
      </c>
      <c r="M33" s="153">
        <f t="shared" si="8"/>
        <v>0</v>
      </c>
      <c r="N33" s="153">
        <f t="shared" si="8"/>
        <v>0</v>
      </c>
      <c r="O33" s="153">
        <f t="shared" si="8"/>
        <v>0</v>
      </c>
      <c r="P33" s="153">
        <f t="shared" si="8"/>
        <v>0</v>
      </c>
    </row>
    <row r="34" spans="1:16" ht="12.75">
      <c r="A34" s="31"/>
      <c r="B34" s="31"/>
      <c r="C34" s="31"/>
      <c r="D34" s="31"/>
      <c r="E34" s="32"/>
      <c r="F34" s="31"/>
      <c r="G34" s="31"/>
      <c r="H34" s="31"/>
      <c r="I34" s="31"/>
      <c r="J34" s="31"/>
      <c r="K34" s="26"/>
      <c r="L34" s="26"/>
      <c r="M34" s="26"/>
      <c r="N34" s="26"/>
      <c r="O34" s="26"/>
      <c r="P34" s="26"/>
    </row>
    <row r="35" spans="1:16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26"/>
      <c r="L35" s="26"/>
      <c r="M35" s="26"/>
      <c r="N35" s="26"/>
      <c r="O35" s="26"/>
      <c r="P35" s="26"/>
    </row>
    <row r="36" spans="1:16" ht="12.75">
      <c r="A36" s="31"/>
      <c r="B36" s="31"/>
      <c r="C36" s="31"/>
      <c r="D36" s="31"/>
      <c r="E36" s="31"/>
      <c r="F36" s="31"/>
      <c r="G36" s="33"/>
      <c r="H36" s="33"/>
      <c r="I36" s="31"/>
      <c r="J36" s="31"/>
      <c r="K36" s="26"/>
      <c r="L36" s="26"/>
      <c r="M36" s="26"/>
      <c r="N36" s="26"/>
      <c r="O36" s="26"/>
      <c r="P36" s="26"/>
    </row>
    <row r="37" spans="1:16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9"/>
      <c r="L37" s="9"/>
      <c r="M37" s="9"/>
      <c r="N37" s="9"/>
      <c r="O37" s="9"/>
      <c r="P37" s="9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4"/>
    </row>
  </sheetData>
  <sheetProtection/>
  <mergeCells count="19">
    <mergeCell ref="A33:C33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  <mergeCell ref="O6:O7"/>
    <mergeCell ref="P6:P7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&amp;RZałącznik nr &amp;A
do uchwały Rady Powiatu w Opatowie Nr LII.88.2021 
z dnia 29 grudnia 2021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10"/>
  <sheetViews>
    <sheetView view="pageLayout" workbookViewId="0" topLeftCell="A1">
      <selection activeCell="O20" sqref="O20"/>
    </sheetView>
  </sheetViews>
  <sheetFormatPr defaultColWidth="9.33203125" defaultRowHeight="12.75"/>
  <cols>
    <col min="1" max="1" width="6.16015625" style="13" customWidth="1"/>
    <col min="2" max="2" width="9" style="13" customWidth="1"/>
    <col min="3" max="3" width="7.16015625" style="13" customWidth="1"/>
    <col min="4" max="4" width="12.16015625" style="13" customWidth="1"/>
    <col min="5" max="5" width="11.83203125" style="13" customWidth="1"/>
    <col min="6" max="6" width="11.66015625" style="13" customWidth="1"/>
    <col min="7" max="7" width="14.33203125" style="13" customWidth="1"/>
    <col min="8" max="8" width="12.66015625" style="13" customWidth="1"/>
    <col min="9" max="9" width="8.33203125" style="13" customWidth="1"/>
    <col min="10" max="10" width="12" style="13" customWidth="1"/>
    <col min="11" max="11" width="9.83203125" style="13" customWidth="1"/>
    <col min="12" max="12" width="11.16015625" style="12" customWidth="1"/>
    <col min="13" max="13" width="10.83203125" style="12" customWidth="1"/>
    <col min="14" max="14" width="10.33203125" style="12" customWidth="1"/>
    <col min="15" max="15" width="9.33203125" style="12" customWidth="1"/>
    <col min="16" max="16" width="11.83203125" style="12" customWidth="1"/>
    <col min="17" max="16384" width="9.33203125" style="12" customWidth="1"/>
  </cols>
  <sheetData>
    <row r="1" spans="1:16" ht="39.75" customHeight="1">
      <c r="A1" s="407" t="s">
        <v>472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8.75">
      <c r="A2" s="154"/>
      <c r="B2" s="154"/>
      <c r="C2" s="154"/>
      <c r="D2" s="154"/>
      <c r="E2" s="154"/>
      <c r="F2" s="154"/>
      <c r="G2" s="154"/>
      <c r="H2" s="154"/>
      <c r="I2" s="155"/>
      <c r="J2" s="155"/>
      <c r="K2" s="155"/>
      <c r="L2" s="34"/>
      <c r="M2" s="34"/>
      <c r="N2" s="34"/>
      <c r="O2" s="34"/>
      <c r="P2" s="34"/>
    </row>
    <row r="3" spans="1:16" ht="12.75">
      <c r="A3" s="156"/>
      <c r="B3" s="156"/>
      <c r="C3" s="156"/>
      <c r="D3" s="156"/>
      <c r="E3" s="156"/>
      <c r="F3" s="156"/>
      <c r="G3" s="155"/>
      <c r="H3" s="155"/>
      <c r="I3" s="155"/>
      <c r="J3" s="155"/>
      <c r="K3" s="155"/>
      <c r="L3" s="34"/>
      <c r="M3" s="34"/>
      <c r="N3" s="34"/>
      <c r="O3" s="34"/>
      <c r="P3" s="157" t="s">
        <v>162</v>
      </c>
    </row>
    <row r="4" spans="1:16" ht="12.75">
      <c r="A4" s="402" t="s">
        <v>1</v>
      </c>
      <c r="B4" s="402" t="s">
        <v>2</v>
      </c>
      <c r="C4" s="402" t="s">
        <v>3</v>
      </c>
      <c r="D4" s="402" t="s">
        <v>161</v>
      </c>
      <c r="E4" s="402" t="s">
        <v>470</v>
      </c>
      <c r="F4" s="400" t="s">
        <v>145</v>
      </c>
      <c r="G4" s="405"/>
      <c r="H4" s="405"/>
      <c r="I4" s="405"/>
      <c r="J4" s="405"/>
      <c r="K4" s="405"/>
      <c r="L4" s="405"/>
      <c r="M4" s="405"/>
      <c r="N4" s="405"/>
      <c r="O4" s="405"/>
      <c r="P4" s="401"/>
    </row>
    <row r="5" spans="1:16" ht="12.75">
      <c r="A5" s="403"/>
      <c r="B5" s="403"/>
      <c r="C5" s="403"/>
      <c r="D5" s="403"/>
      <c r="E5" s="403"/>
      <c r="F5" s="402" t="s">
        <v>160</v>
      </c>
      <c r="G5" s="406" t="s">
        <v>145</v>
      </c>
      <c r="H5" s="406"/>
      <c r="I5" s="406"/>
      <c r="J5" s="406"/>
      <c r="K5" s="406"/>
      <c r="L5" s="402" t="s">
        <v>159</v>
      </c>
      <c r="M5" s="408" t="s">
        <v>145</v>
      </c>
      <c r="N5" s="409"/>
      <c r="O5" s="409"/>
      <c r="P5" s="410"/>
    </row>
    <row r="6" spans="1:16" ht="23.25" customHeight="1">
      <c r="A6" s="403"/>
      <c r="B6" s="403"/>
      <c r="C6" s="403"/>
      <c r="D6" s="403"/>
      <c r="E6" s="403"/>
      <c r="F6" s="403"/>
      <c r="G6" s="400" t="s">
        <v>158</v>
      </c>
      <c r="H6" s="401"/>
      <c r="I6" s="402" t="s">
        <v>157</v>
      </c>
      <c r="J6" s="402" t="s">
        <v>156</v>
      </c>
      <c r="K6" s="402" t="s">
        <v>155</v>
      </c>
      <c r="L6" s="403"/>
      <c r="M6" s="400" t="s">
        <v>148</v>
      </c>
      <c r="N6" s="158" t="s">
        <v>147</v>
      </c>
      <c r="O6" s="406" t="s">
        <v>154</v>
      </c>
      <c r="P6" s="406" t="s">
        <v>153</v>
      </c>
    </row>
    <row r="7" spans="1:16" ht="115.5">
      <c r="A7" s="404"/>
      <c r="B7" s="404"/>
      <c r="C7" s="404"/>
      <c r="D7" s="404"/>
      <c r="E7" s="404"/>
      <c r="F7" s="404"/>
      <c r="G7" s="159" t="s">
        <v>141</v>
      </c>
      <c r="H7" s="159" t="s">
        <v>152</v>
      </c>
      <c r="I7" s="404"/>
      <c r="J7" s="404"/>
      <c r="K7" s="404"/>
      <c r="L7" s="404"/>
      <c r="M7" s="406"/>
      <c r="N7" s="151" t="s">
        <v>142</v>
      </c>
      <c r="O7" s="406"/>
      <c r="P7" s="406"/>
    </row>
    <row r="8" spans="1:16" ht="9" customHeight="1">
      <c r="A8" s="160">
        <v>1</v>
      </c>
      <c r="B8" s="160">
        <v>2</v>
      </c>
      <c r="C8" s="160">
        <v>3</v>
      </c>
      <c r="D8" s="160">
        <v>4</v>
      </c>
      <c r="E8" s="160">
        <v>5</v>
      </c>
      <c r="F8" s="160">
        <v>6</v>
      </c>
      <c r="G8" s="160">
        <v>7</v>
      </c>
      <c r="H8" s="160">
        <v>8</v>
      </c>
      <c r="I8" s="160">
        <v>9</v>
      </c>
      <c r="J8" s="160">
        <v>10</v>
      </c>
      <c r="K8" s="160">
        <v>11</v>
      </c>
      <c r="L8" s="160">
        <v>12</v>
      </c>
      <c r="M8" s="160">
        <v>13</v>
      </c>
      <c r="N8" s="160">
        <v>14</v>
      </c>
      <c r="O8" s="160">
        <v>15</v>
      </c>
      <c r="P8" s="160">
        <v>16</v>
      </c>
    </row>
    <row r="9" spans="1:16" ht="19.5" customHeight="1">
      <c r="A9" s="148">
        <v>750</v>
      </c>
      <c r="B9" s="148">
        <v>75045</v>
      </c>
      <c r="C9" s="161">
        <v>2120</v>
      </c>
      <c r="D9" s="162">
        <v>21000</v>
      </c>
      <c r="E9" s="162">
        <f>SUM(F9)</f>
        <v>21000</v>
      </c>
      <c r="F9" s="162">
        <f>SUM(G9:J9)</f>
        <v>21000</v>
      </c>
      <c r="G9" s="163">
        <v>0</v>
      </c>
      <c r="H9" s="164">
        <v>13000</v>
      </c>
      <c r="I9" s="164">
        <v>0</v>
      </c>
      <c r="J9" s="164">
        <v>8000</v>
      </c>
      <c r="K9" s="164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</row>
    <row r="10" spans="1:16" s="14" customFormat="1" ht="24.75" customHeight="1">
      <c r="A10" s="397" t="s">
        <v>151</v>
      </c>
      <c r="B10" s="398"/>
      <c r="C10" s="399"/>
      <c r="D10" s="166">
        <f aca="true" t="shared" si="0" ref="D10:P10">SUM(D9:D9)</f>
        <v>21000</v>
      </c>
      <c r="E10" s="166">
        <f t="shared" si="0"/>
        <v>21000</v>
      </c>
      <c r="F10" s="166">
        <f t="shared" si="0"/>
        <v>21000</v>
      </c>
      <c r="G10" s="166">
        <f t="shared" si="0"/>
        <v>0</v>
      </c>
      <c r="H10" s="166">
        <f t="shared" si="0"/>
        <v>13000</v>
      </c>
      <c r="I10" s="166">
        <f t="shared" si="0"/>
        <v>0</v>
      </c>
      <c r="J10" s="166">
        <f t="shared" si="0"/>
        <v>8000</v>
      </c>
      <c r="K10" s="166">
        <f t="shared" si="0"/>
        <v>0</v>
      </c>
      <c r="L10" s="166">
        <f t="shared" si="0"/>
        <v>0</v>
      </c>
      <c r="M10" s="166">
        <f t="shared" si="0"/>
        <v>0</v>
      </c>
      <c r="N10" s="166">
        <f t="shared" si="0"/>
        <v>0</v>
      </c>
      <c r="O10" s="166">
        <f t="shared" si="0"/>
        <v>0</v>
      </c>
      <c r="P10" s="166">
        <f t="shared" si="0"/>
        <v>0</v>
      </c>
    </row>
  </sheetData>
  <sheetProtection/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10:C10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rintOptions horizontalCentered="1"/>
  <pageMargins left="0.3937007874015748" right="0.3937007874015748" top="1.141732283464567" bottom="0.7874015748031497" header="0.5118110236220472" footer="0.5118110236220472"/>
  <pageSetup orientation="landscape" paperSize="9" r:id="rId1"/>
  <headerFooter alignWithMargins="0">
    <oddHeader>&amp;RZałącznik nr &amp;A
do uchwały Rady Powiatu w Opatowie nr LII.88.2021 
z dnia 29 grudnia 2021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view="pageLayout" zoomScale="78" zoomScalePageLayoutView="78" workbookViewId="0" topLeftCell="A1">
      <selection activeCell="S13" sqref="S13"/>
    </sheetView>
  </sheetViews>
  <sheetFormatPr defaultColWidth="9.33203125" defaultRowHeight="12.75"/>
  <cols>
    <col min="1" max="1" width="32.16015625" style="18" customWidth="1"/>
    <col min="2" max="2" width="4.66015625" style="18" customWidth="1"/>
    <col min="3" max="3" width="6.83203125" style="18" customWidth="1"/>
    <col min="4" max="4" width="9.16015625" style="18" customWidth="1"/>
    <col min="5" max="5" width="13.33203125" style="18" customWidth="1"/>
    <col min="6" max="6" width="14.5" style="18" customWidth="1"/>
    <col min="7" max="7" width="13.66015625" style="18" customWidth="1"/>
    <col min="8" max="8" width="11.16015625" style="18" customWidth="1"/>
    <col min="9" max="9" width="13.16015625" style="18" customWidth="1"/>
    <col min="10" max="10" width="12.5" style="18" customWidth="1"/>
    <col min="11" max="12" width="9.83203125" style="18" customWidth="1"/>
    <col min="13" max="13" width="7.5" style="18" customWidth="1"/>
    <col min="14" max="14" width="9" style="18" customWidth="1"/>
    <col min="15" max="15" width="13.83203125" style="18" customWidth="1"/>
    <col min="16" max="16" width="14.33203125" style="17" customWidth="1"/>
    <col min="17" max="17" width="12.5" style="17" customWidth="1"/>
    <col min="18" max="18" width="8.83203125" style="17" customWidth="1"/>
    <col min="19" max="19" width="11.5" style="17" customWidth="1"/>
    <col min="20" max="20" width="9.33203125" style="17" customWidth="1"/>
    <col min="21" max="21" width="10.83203125" style="17" bestFit="1" customWidth="1"/>
    <col min="22" max="16384" width="9.33203125" style="17" customWidth="1"/>
  </cols>
  <sheetData>
    <row r="1" spans="1:19" ht="18.75" customHeight="1">
      <c r="A1" s="411" t="s">
        <v>491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</row>
    <row r="2" spans="1:19" ht="18.75" customHeight="1">
      <c r="A2" s="41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</row>
    <row r="3" spans="1:19" ht="12.75">
      <c r="A3" s="14"/>
      <c r="B3" s="14"/>
      <c r="C3" s="14"/>
      <c r="D3" s="14"/>
      <c r="E3" s="14"/>
      <c r="F3" s="14"/>
      <c r="G3" s="14"/>
      <c r="H3" s="13"/>
      <c r="I3" s="13"/>
      <c r="J3" s="13"/>
      <c r="K3" s="13"/>
      <c r="L3" s="13"/>
      <c r="M3" s="13"/>
      <c r="N3" s="13"/>
      <c r="O3" s="13"/>
      <c r="P3" s="12"/>
      <c r="Q3" s="12"/>
      <c r="R3" s="12"/>
      <c r="S3" s="132" t="s">
        <v>162</v>
      </c>
    </row>
    <row r="4" spans="1:19" s="22" customFormat="1" ht="11.25">
      <c r="A4" s="393" t="s">
        <v>258</v>
      </c>
      <c r="B4" s="382" t="s">
        <v>1</v>
      </c>
      <c r="C4" s="382" t="s">
        <v>2</v>
      </c>
      <c r="D4" s="393" t="s">
        <v>3</v>
      </c>
      <c r="E4" s="393" t="s">
        <v>257</v>
      </c>
      <c r="F4" s="393" t="s">
        <v>256</v>
      </c>
      <c r="G4" s="413" t="s">
        <v>145</v>
      </c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5"/>
    </row>
    <row r="5" spans="1:19" s="22" customFormat="1" ht="11.25">
      <c r="A5" s="394"/>
      <c r="B5" s="383"/>
      <c r="C5" s="383"/>
      <c r="D5" s="394"/>
      <c r="E5" s="394"/>
      <c r="F5" s="394"/>
      <c r="G5" s="393" t="s">
        <v>160</v>
      </c>
      <c r="H5" s="342" t="s">
        <v>145</v>
      </c>
      <c r="I5" s="342"/>
      <c r="J5" s="342"/>
      <c r="K5" s="342"/>
      <c r="L5" s="342"/>
      <c r="M5" s="342"/>
      <c r="N5" s="342"/>
      <c r="O5" s="393" t="s">
        <v>159</v>
      </c>
      <c r="P5" s="416" t="s">
        <v>145</v>
      </c>
      <c r="Q5" s="417"/>
      <c r="R5" s="417"/>
      <c r="S5" s="418"/>
    </row>
    <row r="6" spans="1:19" s="22" customFormat="1" ht="11.25">
      <c r="A6" s="394"/>
      <c r="B6" s="383"/>
      <c r="C6" s="383"/>
      <c r="D6" s="394"/>
      <c r="E6" s="394"/>
      <c r="F6" s="394"/>
      <c r="G6" s="394"/>
      <c r="H6" s="413" t="s">
        <v>158</v>
      </c>
      <c r="I6" s="415"/>
      <c r="J6" s="393" t="s">
        <v>157</v>
      </c>
      <c r="K6" s="393" t="s">
        <v>156</v>
      </c>
      <c r="L6" s="393" t="s">
        <v>155</v>
      </c>
      <c r="M6" s="393" t="s">
        <v>255</v>
      </c>
      <c r="N6" s="393" t="s">
        <v>254</v>
      </c>
      <c r="O6" s="394"/>
      <c r="P6" s="413" t="s">
        <v>148</v>
      </c>
      <c r="Q6" s="167" t="s">
        <v>147</v>
      </c>
      <c r="R6" s="342" t="s">
        <v>154</v>
      </c>
      <c r="S6" s="342" t="s">
        <v>253</v>
      </c>
    </row>
    <row r="7" spans="1:19" s="22" customFormat="1" ht="94.5">
      <c r="A7" s="395"/>
      <c r="B7" s="384"/>
      <c r="C7" s="384"/>
      <c r="D7" s="395"/>
      <c r="E7" s="395"/>
      <c r="F7" s="395"/>
      <c r="G7" s="395"/>
      <c r="H7" s="135" t="s">
        <v>141</v>
      </c>
      <c r="I7" s="135" t="s">
        <v>152</v>
      </c>
      <c r="J7" s="395"/>
      <c r="K7" s="395"/>
      <c r="L7" s="395"/>
      <c r="M7" s="395"/>
      <c r="N7" s="395"/>
      <c r="O7" s="395"/>
      <c r="P7" s="342"/>
      <c r="Q7" s="85" t="s">
        <v>142</v>
      </c>
      <c r="R7" s="342"/>
      <c r="S7" s="342"/>
    </row>
    <row r="8" spans="1:19" ht="12" customHeight="1">
      <c r="A8" s="168">
        <v>1</v>
      </c>
      <c r="B8" s="168">
        <v>2</v>
      </c>
      <c r="C8" s="168">
        <v>3</v>
      </c>
      <c r="D8" s="168">
        <v>4</v>
      </c>
      <c r="E8" s="168">
        <v>5</v>
      </c>
      <c r="F8" s="168">
        <v>6</v>
      </c>
      <c r="G8" s="168">
        <v>7</v>
      </c>
      <c r="H8" s="168">
        <v>8</v>
      </c>
      <c r="I8" s="168">
        <v>9</v>
      </c>
      <c r="J8" s="168">
        <v>10</v>
      </c>
      <c r="K8" s="168">
        <v>11</v>
      </c>
      <c r="L8" s="168">
        <v>12</v>
      </c>
      <c r="M8" s="168">
        <v>13</v>
      </c>
      <c r="N8" s="168">
        <v>14</v>
      </c>
      <c r="O8" s="168">
        <v>15</v>
      </c>
      <c r="P8" s="168">
        <v>16</v>
      </c>
      <c r="Q8" s="168">
        <v>17</v>
      </c>
      <c r="R8" s="168">
        <v>18</v>
      </c>
      <c r="S8" s="168">
        <v>19</v>
      </c>
    </row>
    <row r="9" spans="1:21" ht="48.75" customHeight="1">
      <c r="A9" s="419" t="s">
        <v>252</v>
      </c>
      <c r="B9" s="419"/>
      <c r="C9" s="419"/>
      <c r="D9" s="169"/>
      <c r="E9" s="170">
        <f aca="true" t="shared" si="0" ref="E9:S9">SUM(E10:E18)</f>
        <v>4639024</v>
      </c>
      <c r="F9" s="170">
        <f t="shared" si="0"/>
        <v>672280</v>
      </c>
      <c r="G9" s="170">
        <f t="shared" si="0"/>
        <v>672280</v>
      </c>
      <c r="H9" s="170">
        <f t="shared" si="0"/>
        <v>0</v>
      </c>
      <c r="I9" s="170">
        <f t="shared" si="0"/>
        <v>160800</v>
      </c>
      <c r="J9" s="170">
        <f t="shared" si="0"/>
        <v>511480</v>
      </c>
      <c r="K9" s="170">
        <f t="shared" si="0"/>
        <v>0</v>
      </c>
      <c r="L9" s="170">
        <f t="shared" si="0"/>
        <v>0</v>
      </c>
      <c r="M9" s="170">
        <f t="shared" si="0"/>
        <v>0</v>
      </c>
      <c r="N9" s="170">
        <f t="shared" si="0"/>
        <v>0</v>
      </c>
      <c r="O9" s="170">
        <f t="shared" si="0"/>
        <v>0</v>
      </c>
      <c r="P9" s="170">
        <f t="shared" si="0"/>
        <v>0</v>
      </c>
      <c r="Q9" s="170">
        <f t="shared" si="0"/>
        <v>0</v>
      </c>
      <c r="R9" s="170">
        <f t="shared" si="0"/>
        <v>0</v>
      </c>
      <c r="S9" s="170">
        <f t="shared" si="0"/>
        <v>0</v>
      </c>
      <c r="U9" s="21"/>
    </row>
    <row r="10" spans="1:19" s="20" customFormat="1" ht="20.25" customHeight="1">
      <c r="A10" s="171" t="s">
        <v>436</v>
      </c>
      <c r="B10" s="172">
        <v>600</v>
      </c>
      <c r="C10" s="172">
        <v>60004</v>
      </c>
      <c r="D10" s="142" t="s">
        <v>518</v>
      </c>
      <c r="E10" s="162">
        <v>150000</v>
      </c>
      <c r="F10" s="162">
        <f aca="true" t="shared" si="1" ref="F10:F18">G10</f>
        <v>150000</v>
      </c>
      <c r="G10" s="173">
        <f aca="true" t="shared" si="2" ref="G10:G18">H10+I10+J10+K10+L10+M10+N10</f>
        <v>150000</v>
      </c>
      <c r="H10" s="173">
        <v>0</v>
      </c>
      <c r="I10" s="173">
        <v>150000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</row>
    <row r="11" spans="1:19" s="20" customFormat="1" ht="20.25" customHeight="1">
      <c r="A11" s="174" t="s">
        <v>249</v>
      </c>
      <c r="B11" s="175">
        <v>853</v>
      </c>
      <c r="C11" s="175">
        <v>85321</v>
      </c>
      <c r="D11" s="176">
        <v>2320</v>
      </c>
      <c r="E11" s="162">
        <v>10800</v>
      </c>
      <c r="F11" s="173">
        <f>G11</f>
        <v>10800</v>
      </c>
      <c r="G11" s="173">
        <f>H11+I11+J11+K11+L11+M11+N11</f>
        <v>10800</v>
      </c>
      <c r="H11" s="173">
        <v>0</v>
      </c>
      <c r="I11" s="173">
        <v>10800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</row>
    <row r="12" spans="1:19" s="20" customFormat="1" ht="20.25" customHeight="1">
      <c r="A12" s="174" t="s">
        <v>248</v>
      </c>
      <c r="B12" s="175">
        <v>853</v>
      </c>
      <c r="C12" s="175">
        <v>85311</v>
      </c>
      <c r="D12" s="176" t="s">
        <v>89</v>
      </c>
      <c r="E12" s="173">
        <v>185712</v>
      </c>
      <c r="F12" s="173">
        <f t="shared" si="1"/>
        <v>27984</v>
      </c>
      <c r="G12" s="173">
        <f t="shared" si="2"/>
        <v>27984</v>
      </c>
      <c r="H12" s="173">
        <v>0</v>
      </c>
      <c r="I12" s="173">
        <v>0</v>
      </c>
      <c r="J12" s="173">
        <v>27984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0</v>
      </c>
      <c r="S12" s="173">
        <v>0</v>
      </c>
    </row>
    <row r="13" spans="1:19" ht="21.75" customHeight="1">
      <c r="A13" s="174" t="s">
        <v>248</v>
      </c>
      <c r="B13" s="175">
        <v>853</v>
      </c>
      <c r="C13" s="175">
        <v>85311</v>
      </c>
      <c r="D13" s="176">
        <v>2580</v>
      </c>
      <c r="E13" s="173">
        <v>0</v>
      </c>
      <c r="F13" s="173">
        <f t="shared" si="1"/>
        <v>404496</v>
      </c>
      <c r="G13" s="173">
        <f t="shared" si="2"/>
        <v>404496</v>
      </c>
      <c r="H13" s="173">
        <v>0</v>
      </c>
      <c r="I13" s="173">
        <v>0</v>
      </c>
      <c r="J13" s="173">
        <v>404496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</row>
    <row r="14" spans="1:19" ht="21.75" customHeight="1">
      <c r="A14" s="174" t="s">
        <v>250</v>
      </c>
      <c r="B14" s="175">
        <v>855</v>
      </c>
      <c r="C14" s="175">
        <v>85508</v>
      </c>
      <c r="D14" s="176" t="s">
        <v>304</v>
      </c>
      <c r="E14" s="162">
        <v>164392</v>
      </c>
      <c r="F14" s="173">
        <f>G14</f>
        <v>0</v>
      </c>
      <c r="G14" s="173">
        <f>H14+I14+J14+K14+L14+M14+N14</f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0</v>
      </c>
      <c r="Q14" s="173">
        <v>0</v>
      </c>
      <c r="R14" s="173">
        <v>0</v>
      </c>
      <c r="S14" s="173">
        <v>0</v>
      </c>
    </row>
    <row r="15" spans="1:19" ht="21.75" customHeight="1">
      <c r="A15" s="174" t="s">
        <v>250</v>
      </c>
      <c r="B15" s="175">
        <v>855</v>
      </c>
      <c r="C15" s="175">
        <v>85508</v>
      </c>
      <c r="D15" s="176">
        <v>2320</v>
      </c>
      <c r="E15" s="162">
        <v>76524</v>
      </c>
      <c r="F15" s="173">
        <f t="shared" si="1"/>
        <v>54000</v>
      </c>
      <c r="G15" s="173">
        <f t="shared" si="2"/>
        <v>54000</v>
      </c>
      <c r="H15" s="173">
        <v>0</v>
      </c>
      <c r="I15" s="173">
        <v>0</v>
      </c>
      <c r="J15" s="173">
        <v>54000</v>
      </c>
      <c r="K15" s="173">
        <v>0</v>
      </c>
      <c r="L15" s="173">
        <v>0</v>
      </c>
      <c r="M15" s="173">
        <v>0</v>
      </c>
      <c r="N15" s="173">
        <v>0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</row>
    <row r="16" spans="1:19" ht="21.75" customHeight="1">
      <c r="A16" s="174" t="s">
        <v>251</v>
      </c>
      <c r="B16" s="175">
        <v>855</v>
      </c>
      <c r="C16" s="175">
        <v>85510</v>
      </c>
      <c r="D16" s="176" t="s">
        <v>304</v>
      </c>
      <c r="E16" s="162">
        <v>599076</v>
      </c>
      <c r="F16" s="173">
        <f>G16</f>
        <v>0</v>
      </c>
      <c r="G16" s="173">
        <f>H16+I16+J16+K16+L16+M16+N16</f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  <c r="O16" s="173">
        <v>0</v>
      </c>
      <c r="P16" s="173">
        <v>0</v>
      </c>
      <c r="Q16" s="173">
        <v>0</v>
      </c>
      <c r="R16" s="173">
        <v>0</v>
      </c>
      <c r="S16" s="173">
        <v>0</v>
      </c>
    </row>
    <row r="17" spans="1:19" ht="21.75" customHeight="1">
      <c r="A17" s="174" t="s">
        <v>251</v>
      </c>
      <c r="B17" s="175">
        <v>855</v>
      </c>
      <c r="C17" s="175">
        <v>85510</v>
      </c>
      <c r="D17" s="176">
        <v>2320</v>
      </c>
      <c r="E17" s="162">
        <v>3452520</v>
      </c>
      <c r="F17" s="173">
        <f t="shared" si="1"/>
        <v>0</v>
      </c>
      <c r="G17" s="173">
        <f t="shared" si="2"/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</row>
    <row r="18" spans="1:19" ht="27.75" customHeight="1">
      <c r="A18" s="174" t="s">
        <v>247</v>
      </c>
      <c r="B18" s="175">
        <v>921</v>
      </c>
      <c r="C18" s="175">
        <v>92116</v>
      </c>
      <c r="D18" s="176">
        <v>2310</v>
      </c>
      <c r="E18" s="173">
        <v>0</v>
      </c>
      <c r="F18" s="173">
        <f t="shared" si="1"/>
        <v>25000</v>
      </c>
      <c r="G18" s="173">
        <f t="shared" si="2"/>
        <v>25000</v>
      </c>
      <c r="H18" s="173">
        <v>0</v>
      </c>
      <c r="I18" s="173">
        <v>0</v>
      </c>
      <c r="J18" s="173">
        <v>25000</v>
      </c>
      <c r="K18" s="173">
        <v>0</v>
      </c>
      <c r="L18" s="173">
        <v>0</v>
      </c>
      <c r="M18" s="173">
        <v>0</v>
      </c>
      <c r="N18" s="173">
        <v>0</v>
      </c>
      <c r="O18" s="173">
        <v>0</v>
      </c>
      <c r="P18" s="173">
        <v>0</v>
      </c>
      <c r="Q18" s="173">
        <v>0</v>
      </c>
      <c r="R18" s="173">
        <v>0</v>
      </c>
      <c r="S18" s="173">
        <v>0</v>
      </c>
    </row>
    <row r="19" spans="1:19" ht="30.75" customHeight="1">
      <c r="A19" s="412" t="s">
        <v>151</v>
      </c>
      <c r="B19" s="412"/>
      <c r="C19" s="412"/>
      <c r="D19" s="177"/>
      <c r="E19" s="170">
        <f>SUM(E9)</f>
        <v>4639024</v>
      </c>
      <c r="F19" s="170">
        <f aca="true" t="shared" si="3" ref="F19:S19">SUM(F9)</f>
        <v>672280</v>
      </c>
      <c r="G19" s="170">
        <f t="shared" si="3"/>
        <v>672280</v>
      </c>
      <c r="H19" s="170">
        <f t="shared" si="3"/>
        <v>0</v>
      </c>
      <c r="I19" s="170">
        <f t="shared" si="3"/>
        <v>160800</v>
      </c>
      <c r="J19" s="170">
        <f t="shared" si="3"/>
        <v>511480</v>
      </c>
      <c r="K19" s="170">
        <f t="shared" si="3"/>
        <v>0</v>
      </c>
      <c r="L19" s="170">
        <f t="shared" si="3"/>
        <v>0</v>
      </c>
      <c r="M19" s="170">
        <f t="shared" si="3"/>
        <v>0</v>
      </c>
      <c r="N19" s="170">
        <f t="shared" si="3"/>
        <v>0</v>
      </c>
      <c r="O19" s="170">
        <f t="shared" si="3"/>
        <v>0</v>
      </c>
      <c r="P19" s="170">
        <f t="shared" si="3"/>
        <v>0</v>
      </c>
      <c r="Q19" s="170">
        <f t="shared" si="3"/>
        <v>0</v>
      </c>
      <c r="R19" s="170">
        <f t="shared" si="3"/>
        <v>0</v>
      </c>
      <c r="S19" s="170">
        <f t="shared" si="3"/>
        <v>0</v>
      </c>
    </row>
    <row r="20" spans="1:19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12"/>
      <c r="R20" s="12"/>
      <c r="S20" s="12"/>
    </row>
    <row r="21" spans="1:19" ht="12.75">
      <c r="A21" s="13"/>
      <c r="B21" s="13"/>
      <c r="C21" s="13"/>
      <c r="D21" s="13"/>
      <c r="E21" s="35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2"/>
      <c r="Q21" s="12"/>
      <c r="R21" s="12"/>
      <c r="S21" s="12"/>
    </row>
    <row r="22" spans="1:19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"/>
      <c r="Q22" s="12"/>
      <c r="R22" s="12"/>
      <c r="S22" s="12"/>
    </row>
    <row r="23" spans="5:9" ht="12.75">
      <c r="E23" s="19"/>
      <c r="F23" s="19"/>
      <c r="G23" s="19"/>
      <c r="H23" s="19"/>
      <c r="I23" s="19"/>
    </row>
  </sheetData>
  <sheetProtection/>
  <mergeCells count="23">
    <mergeCell ref="A9:C9"/>
    <mergeCell ref="D4:D7"/>
    <mergeCell ref="H5:N5"/>
    <mergeCell ref="L6:L7"/>
    <mergeCell ref="H6:I6"/>
    <mergeCell ref="C4:C7"/>
    <mergeCell ref="A19:C19"/>
    <mergeCell ref="G4:S4"/>
    <mergeCell ref="P5:S5"/>
    <mergeCell ref="M6:M7"/>
    <mergeCell ref="P6:P7"/>
    <mergeCell ref="F4:F7"/>
    <mergeCell ref="K6:K7"/>
    <mergeCell ref="R6:R7"/>
    <mergeCell ref="N6:N7"/>
    <mergeCell ref="G5:G7"/>
    <mergeCell ref="A1:S2"/>
    <mergeCell ref="O5:O7"/>
    <mergeCell ref="A4:A7"/>
    <mergeCell ref="J6:J7"/>
    <mergeCell ref="B4:B7"/>
    <mergeCell ref="E4:E7"/>
    <mergeCell ref="S6:S7"/>
  </mergeCells>
  <printOptions horizontalCentered="1"/>
  <pageMargins left="0.2755905511811024" right="0.4724409448818898" top="1.1023622047244095" bottom="0.7874015748031497" header="0.5118110236220472" footer="0.5118110236220472"/>
  <pageSetup orientation="landscape" paperSize="9" scale="73" r:id="rId1"/>
  <headerFooter alignWithMargins="0">
    <oddHeader>&amp;RZałącznik nr &amp;A
do uchwały Rady Powiatu w Opatowie nr LII.88.2021 
z dnia 29 grudnia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2021-12-20T07:48:34Z</cp:lastPrinted>
  <dcterms:created xsi:type="dcterms:W3CDTF">2014-11-12T06:55:05Z</dcterms:created>
  <dcterms:modified xsi:type="dcterms:W3CDTF">2022-01-18T11:52:48Z</dcterms:modified>
  <cp:category/>
  <cp:version/>
  <cp:contentType/>
  <cp:contentStatus/>
</cp:coreProperties>
</file>