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<sst xmlns="http://schemas.openxmlformats.org/spreadsheetml/2006/main" count="348" uniqueCount="204">
  <si>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</si>
  <si>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</si>
  <si>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</si>
  <si>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</si>
  <si>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</si>
  <si>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</si>
  <si>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</si>
  <si>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</si>
  <si>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</si>
  <si>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</si>
  <si>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</si>
  <si>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</si>
  <si>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</si>
  <si>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</si>
  <si>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</si>
  <si>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</si>
  <si>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</si>
  <si>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</si>
  <si>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</si>
  <si>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</si>
  <si>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</si>
  <si>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</si>
  <si>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</si>
  <si>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</si>
  <si>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</si>
  <si>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</si>
  <si>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</si>
  <si>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</si>
  <si>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</si>
  <si>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</si>
  <si>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</si>
  <si>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</si>
  <si>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</si>
  <si>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</si>
  <si>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</si>
  <si>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</si>
  <si>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</si>
  <si>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</si>
  <si>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</si>
  <si>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</si>
  <si>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</si>
  <si>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</si>
  <si>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</si>
  <si>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</si>
  <si>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</si>
  <si>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</si>
  <si>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</si>
  <si>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</si>
  <si>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</si>
  <si>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</si>
  <si>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</si>
  <si>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</si>
  <si>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</si>
  <si>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</si>
  <si>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</si>
  <si>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</si>
  <si>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</si>
  <si>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</si>
  <si>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</si>
  <si>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</si>
  <si>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2021 rok</t>
  </si>
  <si>
    <t>Zmiany w planie wydatków budżetowych w 2021 roku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</si>
  <si>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</si>
  <si>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</si>
  <si>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</si>
  <si>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</si>
  <si>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</si>
  <si>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</si>
  <si>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</si>
  <si>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</si>
  <si>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</si>
  <si>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</si>
  <si>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</si>
  <si>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</si>
  <si>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</si>
  <si>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</si>
  <si>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</si>
  <si>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3 851 096,00</t>
  </si>
  <si>
    <t>3 122 343,40</t>
  </si>
  <si>
    <t>7 636 515,00</t>
  </si>
  <si>
    <t>6 973 439,40</t>
  </si>
  <si>
    <t>10 000,00</t>
  </si>
  <si>
    <t>2110</t>
  </si>
  <si>
    <t>Dotacja celowa otrzymana z budżetu państwa na zadania bieżące z zakresu administracji rządowej oraz inne zadania zlecone ustawami realizowane przez powiat</t>
  </si>
  <si>
    <t>Rolnictwo i łowiectwo</t>
  </si>
  <si>
    <t>-10 000,00</t>
  </si>
  <si>
    <t>Prace geodezyjno-urządzeniowe na potrzeby rolnictwa</t>
  </si>
  <si>
    <t>113 528 422,40</t>
  </si>
  <si>
    <t>113 518 422,40</t>
  </si>
  <si>
    <t>121 164 937,40</t>
  </si>
  <si>
    <t>121 154 937,40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</si>
  <si>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</si>
  <si>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</si>
  <si>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</si>
  <si>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</si>
  <si>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</si>
  <si>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</si>
  <si>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Razem</t>
  </si>
  <si>
    <t>Starostwo Powiatowe w Opatowie</t>
  </si>
  <si>
    <t xml:space="preserve">A. 100 000
B.
C. 
D. </t>
  </si>
  <si>
    <t>Modernizacja tarasu przy Podziemnej  Trasie Turystycznej w Opatowie</t>
  </si>
  <si>
    <t>37.</t>
  </si>
  <si>
    <t>Specjalny Ośrodek Szkolno - Wychowawczy - Centrum Autyzmu i Całościowych Zaburzeń Rozwojowych w Niemienicach</t>
  </si>
  <si>
    <t xml:space="preserve">A.      
B. 
C.
D. </t>
  </si>
  <si>
    <t>Budowa stajni dla zwierząt (alpak) w celu prowadzenia alpakoterapii</t>
  </si>
  <si>
    <t>36.</t>
  </si>
  <si>
    <t>Wykonanie lonżownika - ujeżdżalni dla koni w celu prowadzenia zajęć z hipoterapii, onoterapii i alpakoterapii</t>
  </si>
  <si>
    <t>35.</t>
  </si>
  <si>
    <t>Dom Pomocy Społecznej w Sobowie</t>
  </si>
  <si>
    <t xml:space="preserve">A. 
B.
C. 
D. </t>
  </si>
  <si>
    <t>Zakup samochodu służbowego na potrzeby WTZ przy DPS w Sobowie</t>
  </si>
  <si>
    <t>34.</t>
  </si>
  <si>
    <t>Dom Pomocy Społecznej w Czachowie</t>
  </si>
  <si>
    <t>Budowa garażu</t>
  </si>
  <si>
    <t>33.</t>
  </si>
  <si>
    <t>Budowa podziemnych pojemników do selektywnej zbiórki odpadów komunalnych</t>
  </si>
  <si>
    <t>32.</t>
  </si>
  <si>
    <t>Zakup urządzenia do treningu nóg lub ramion/górnej części tułowia Motomed.loop</t>
  </si>
  <si>
    <t>31.</t>
  </si>
  <si>
    <t>Wymiana systemu przeciwpożarowego w budynkach mieszkalnych DPS w Sobowie</t>
  </si>
  <si>
    <t>30.</t>
  </si>
  <si>
    <t>Dom Pomocy Społecznej w Zochcinku</t>
  </si>
  <si>
    <t>Zakup i montaż stacji uzdatniania wody w budynku Filii DPS w Opatowie</t>
  </si>
  <si>
    <t>29.</t>
  </si>
  <si>
    <t>Zakup serwera z oprogramowaniem</t>
  </si>
  <si>
    <t>28.</t>
  </si>
  <si>
    <t>Budowa Tężni Solankowej na terenie DPS w Zochcinku wraz z opracowaniem dokumentacji projektowej</t>
  </si>
  <si>
    <t>27.</t>
  </si>
  <si>
    <t>Wymiana pokrycia dachowego wraz z orynnowaniem na budynkach gospodarczych oraz docieplenie i wymiana okien</t>
  </si>
  <si>
    <t>26.</t>
  </si>
  <si>
    <t xml:space="preserve">A.      
B.
C.
D. </t>
  </si>
  <si>
    <t>Objęcie udziałów Szpital św. Leona Sp. z o.o. w Opatowie</t>
  </si>
  <si>
    <t>25.</t>
  </si>
  <si>
    <t>Przebudowa oraz rozbudowa istniejącego budynku użytkowego przy ul. Sempołowskiej 3 o platformę dla osób niepełnosprawnych</t>
  </si>
  <si>
    <t>24.</t>
  </si>
  <si>
    <t>Zespół Szkół Nr 2 w Opatowie</t>
  </si>
  <si>
    <t>Wykonanie dokumentacji projektowej w celu realizacji zadania ,,Przebudowa oraz rozbudowa istniejącego budynku użytkowego przy ul. Sempołowskiej 3 o platformę dla osób niepełnosprawnych''</t>
  </si>
  <si>
    <t>23.</t>
  </si>
  <si>
    <t>Wymiana pokrycia dachowego na budynku użytkowym ZS Nr 2 w Opatowie</t>
  </si>
  <si>
    <t>22.</t>
  </si>
  <si>
    <t>Zespół Szkół w Ożarowie</t>
  </si>
  <si>
    <t>Zakup pomnika Marii Skłodowskiej - Curie</t>
  </si>
  <si>
    <t>21.</t>
  </si>
  <si>
    <t>Specjalny Ośrodek Szkolno Wychowawczy w Sulejowie</t>
  </si>
  <si>
    <t xml:space="preserve">A. 30 000
B.
C. 
D. </t>
  </si>
  <si>
    <t xml:space="preserve">Laboratoria Przyszłości- nowoczesne wyposażenie szkół </t>
  </si>
  <si>
    <t>20.</t>
  </si>
  <si>
    <t>Specjalny Ośrodek Szkolno Wychowawczy w Dębnie</t>
  </si>
  <si>
    <t>19.</t>
  </si>
  <si>
    <t>Specjalny Ośrodek Szkolno Wychowawczy w Jałowęsach</t>
  </si>
  <si>
    <t>18.</t>
  </si>
  <si>
    <t>17.</t>
  </si>
  <si>
    <t>Komenda Powiatowa Państwowej Straży Pożarnej w Opatowie</t>
  </si>
  <si>
    <t xml:space="preserve">A.      
B. 115 000
C.
D. </t>
  </si>
  <si>
    <t>Zakup samochodu operacyjnego, quada z przyczepą i kamery termowizyjnej na potrzeby KPPSP w Opatowie</t>
  </si>
  <si>
    <t>16.</t>
  </si>
  <si>
    <t>Zakup i montaż kompensatora dynamicznego Lopi LKD 10+/-10kVar wraz z przekładnikami prądowymi 150/5A kl. 0,5 oraz trasami zasilającymi w rozdzielni elektrycznej SP w Opatowie</t>
  </si>
  <si>
    <t>15.</t>
  </si>
  <si>
    <t>Zakup sprzętu, urządzeń dot. sieci teleinformatycznej oraz wymiana serwera głównego i urządzeń podtrzymania zasilania</t>
  </si>
  <si>
    <t>14.</t>
  </si>
  <si>
    <t>Zakup licencji do korzystania z Systemu wideokonferencji</t>
  </si>
  <si>
    <t>13.</t>
  </si>
  <si>
    <t>Zakup urządzeń informatycznych dla Wydziału Geodezji, Kartografii, Katastru i Gospodarki Mieniem</t>
  </si>
  <si>
    <t>12.</t>
  </si>
  <si>
    <t>Wykonanie dokumentacji projektowej dla zadania pn. ,,Termomodernizacja Szpitala Św. Leona w Opatowie''</t>
  </si>
  <si>
    <t>11.</t>
  </si>
  <si>
    <t>Zarząd Dróg Powiatowych  w Opatowie</t>
  </si>
  <si>
    <t>Wykonanie dokumentacji projektowej dla zadania pn. ,,Przebudowa DP nr 0686T w m. Ciszyca, polegająca na budowie chodnika o dł. ok. 0,800 km''</t>
  </si>
  <si>
    <t>10.</t>
  </si>
  <si>
    <t>Wykonanie dokumentacji projektowej dla zadania pn. ,,Przebudowa DP nr 0703T Zochcin - Sadowie - droga krajowa nr 9 w m. Sadowie, polegająca na budowie chodnika o dł. ok. 0,800 km''</t>
  </si>
  <si>
    <t>9.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</si>
  <si>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</si>
  <si>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>8.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</si>
  <si>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</si>
  <si>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7.</t>
  </si>
  <si>
    <t>Opracowanie dokumentacji projektowej na zadanie ,,Przebudowa DP nr 0758T Bidziny - Bidziny Kolonia - Jasice Smugi - dr. woj. Nr 755 w m. Bidziny, polegająca na budowie chodnika o dł. ok. 1,240 km</t>
  </si>
  <si>
    <t>6.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</si>
  <si>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</si>
  <si>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>5.</t>
  </si>
  <si>
    <t xml:space="preserve">A. 180 886
B. 53 506
C. 
D. </t>
  </si>
  <si>
    <t>Przebudowa DP nr 0698T Rżuchów - Drzenkowice - Brzóstowa - dr. woj. nr 755, polegająca na budowie chodnika w m. Wszechświęte odc. dł. 0,635 km</t>
  </si>
  <si>
    <t>4.</t>
  </si>
  <si>
    <t>Zakup pługa odśnieżnego z osprzętowaniem przystosowanym do pracy z ciagnikiem rolniczym</t>
  </si>
  <si>
    <t>3.</t>
  </si>
  <si>
    <t>Zakup samochodu ciężarowego 2 lub 3 osiowego</t>
  </si>
  <si>
    <t>2.</t>
  </si>
  <si>
    <t>Zakup kosiarki bijakowej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</si>
  <si>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</si>
  <si>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</si>
  <si>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</si>
  <si>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</si>
  <si>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</si>
  <si>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</si>
  <si>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dochody własne jst</t>
  </si>
  <si>
    <t>w tym źródła finansowania</t>
  </si>
  <si>
    <t>rok budżetowy 2021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</si>
  <si>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</si>
  <si>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</si>
  <si>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</si>
  <si>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</si>
  <si>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</si>
  <si>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Zadania inwestycyjne roczne w 2021 r.</t>
  </si>
  <si>
    <t>Załącznik Nr 1                                                                                                          do uchwały Zarządu Powiatu w Opatowie Nr 163.123.2021                                                     z dnia 31 grudnia 2021 r</t>
  </si>
  <si>
    <t>Załącznik Nr 2                                                                                                                                        do uchwały Zarządu Powiatu w Opatowie Nr 163.123.2021                                                                             z dnia 31 grudnia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</si>
</sst>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7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7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5" fillId="27" borderId="1" applyNumberFormat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0" fillId="32" borderId="0" applyNumberFormat="0" applyBorder="0" applyAlignment="0" applyProtection="0"/>
  </cellStyleXfs>
  <cellXfs count="1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49" applyNumberFormat="1" applyFont="1" applyFill="1" applyBorder="1" applyAlignment="1" applyProtection="1">
      <alignment/>
      <protection locked="0"/>
    </xf>
    <xf numFmtId="49" fontId="8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164" fontId="4" fillId="0" borderId="0" xfId="50" applyNumberFormat="1" applyAlignment="1">
      <alignment vertical="center"/>
      <protection/>
    </xf>
    <xf numFmtId="0" fontId="71" fillId="0" borderId="0" xfId="50" applyFont="1">
      <alignment/>
      <protection/>
    </xf>
    <xf numFmtId="0" fontId="71" fillId="0" borderId="0" xfId="50" applyFont="1" applyAlignment="1">
      <alignment vertical="center"/>
      <protection/>
    </xf>
    <xf numFmtId="0" fontId="6" fillId="35" borderId="12" xfId="50" applyFont="1" applyFill="1" applyBorder="1" applyAlignment="1">
      <alignment horizontal="center" vertical="center"/>
      <protection/>
    </xf>
    <xf numFmtId="0" fontId="6" fillId="35" borderId="12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0" fontId="21" fillId="35" borderId="12" xfId="50" applyFont="1" applyFill="1" applyBorder="1" applyAlignment="1">
      <alignment horizontal="center"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>
      <alignment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6" fillId="35" borderId="12" xfId="50" applyNumberFormat="1" applyFont="1" applyFill="1" applyBorder="1" applyAlignment="1">
      <alignment horizontal="center" vertical="center" wrapText="1"/>
      <protection/>
    </xf>
    <xf numFmtId="49" fontId="7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4" fillId="35" borderId="13" xfId="50" applyFont="1" applyFill="1" applyBorder="1" applyAlignment="1">
      <alignment horizontal="center" vertical="center" wrapText="1"/>
      <protection/>
    </xf>
    <xf numFmtId="0" fontId="7" fillId="35" borderId="0" xfId="50" applyFont="1" applyFill="1">
      <alignment/>
      <protection/>
    </xf>
    <xf numFmtId="0" fontId="7" fillId="35" borderId="0" xfId="50" applyFont="1" applyFill="1" applyAlignment="1">
      <alignment vertical="center"/>
      <protection/>
    </xf>
    <xf numFmtId="0" fontId="7" fillId="35" borderId="0" xfId="50" applyFont="1" applyFill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170" fontId="15" fillId="35" borderId="12" xfId="50" applyNumberFormat="1" applyFont="1" applyFill="1" applyBorder="1" applyAlignment="1">
      <alignment vertical="center" wrapText="1"/>
      <protection/>
    </xf>
    <xf numFmtId="170" fontId="15" fillId="35" borderId="12" xfId="50" applyNumberFormat="1" applyFont="1" applyFill="1" applyBorder="1" applyAlignment="1">
      <alignment horizontal="right" vertical="center" wrapText="1"/>
      <protection/>
    </xf>
    <xf numFmtId="170" fontId="17" fillId="35" borderId="12" xfId="50" applyNumberFormat="1" applyFont="1" applyFill="1" applyBorder="1" applyAlignment="1">
      <alignment vertical="center" wrapText="1"/>
      <protection/>
    </xf>
    <xf numFmtId="170" fontId="17" fillId="35" borderId="12" xfId="50" applyNumberFormat="1" applyFont="1" applyFill="1" applyBorder="1" applyAlignment="1">
      <alignment horizontal="right" vertical="center" wrapText="1"/>
      <protection/>
    </xf>
    <xf numFmtId="170" fontId="15" fillId="35" borderId="12" xfId="50" applyNumberFormat="1" applyFont="1" applyFill="1" applyBorder="1" applyAlignment="1">
      <alignment vertical="center"/>
      <protection/>
    </xf>
    <xf numFmtId="170" fontId="17" fillId="35" borderId="12" xfId="50" applyNumberFormat="1" applyFont="1" applyFill="1" applyBorder="1" applyAlignment="1">
      <alignment vertical="center"/>
      <protection/>
    </xf>
    <xf numFmtId="0" fontId="72" fillId="36" borderId="14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39" fontId="72" fillId="36" borderId="14" xfId="0" applyNumberFormat="1" applyFont="1" applyFill="1" applyBorder="1" applyAlignment="1">
      <alignment horizontal="center" vertical="center" wrapText="1"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16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39" fontId="74" fillId="36" borderId="14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 vertical="top" wrapText="1"/>
    </xf>
    <xf numFmtId="0" fontId="4" fillId="0" borderId="0" xfId="50" applyAlignment="1">
      <alignment horizontal="center" vertical="center"/>
      <protection/>
    </xf>
    <xf numFmtId="164" fontId="20" fillId="0" borderId="0" xfId="50" applyNumberFormat="1" applyFont="1">
      <alignment/>
      <protection/>
    </xf>
    <xf numFmtId="0" fontId="4" fillId="0" borderId="0" xfId="50" applyFont="1" applyAlignment="1">
      <alignment vertical="center"/>
      <protection/>
    </xf>
    <xf numFmtId="164" fontId="20" fillId="0" borderId="0" xfId="50" applyNumberFormat="1" applyFont="1" applyAlignment="1">
      <alignment vertical="center"/>
      <protection/>
    </xf>
    <xf numFmtId="0" fontId="27" fillId="35" borderId="12" xfId="50" applyFont="1" applyFill="1" applyBorder="1" applyAlignment="1">
      <alignment horizontal="center" vertical="center"/>
      <protection/>
    </xf>
    <xf numFmtId="164" fontId="27" fillId="35" borderId="12" xfId="50" applyNumberFormat="1" applyFont="1" applyFill="1" applyBorder="1" applyAlignment="1">
      <alignment vertical="center"/>
      <protection/>
    </xf>
    <xf numFmtId="164" fontId="27" fillId="35" borderId="12" xfId="50" applyNumberFormat="1" applyFont="1" applyFill="1" applyBorder="1" applyAlignment="1">
      <alignment vertical="center" wrapText="1"/>
      <protection/>
    </xf>
    <xf numFmtId="164" fontId="29" fillId="35" borderId="12" xfId="50" applyNumberFormat="1" applyFont="1" applyFill="1" applyBorder="1" applyAlignment="1">
      <alignment horizontal="left" vertical="center" wrapText="1"/>
      <protection/>
    </xf>
    <xf numFmtId="164" fontId="29" fillId="35" borderId="12" xfId="50" applyNumberFormat="1" applyFont="1" applyFill="1" applyBorder="1" applyAlignment="1">
      <alignment vertical="center" wrapText="1"/>
      <protection/>
    </xf>
    <xf numFmtId="0" fontId="29" fillId="35" borderId="12" xfId="50" applyFont="1" applyFill="1" applyBorder="1" applyAlignment="1">
      <alignment vertical="center" wrapText="1"/>
      <protection/>
    </xf>
    <xf numFmtId="164" fontId="29" fillId="35" borderId="12" xfId="50" applyNumberFormat="1" applyFont="1" applyFill="1" applyBorder="1" applyAlignment="1">
      <alignment vertical="center"/>
      <protection/>
    </xf>
    <xf numFmtId="0" fontId="20" fillId="35" borderId="12" xfId="50" applyFont="1" applyFill="1" applyBorder="1" applyAlignment="1">
      <alignment horizontal="center" vertical="center"/>
      <protection/>
    </xf>
    <xf numFmtId="164" fontId="30" fillId="35" borderId="12" xfId="50" applyNumberFormat="1" applyFont="1" applyFill="1" applyBorder="1" applyAlignment="1">
      <alignment horizontal="left" vertical="center" wrapText="1"/>
      <protection/>
    </xf>
    <xf numFmtId="0" fontId="30" fillId="35" borderId="12" xfId="50" applyFont="1" applyFill="1" applyBorder="1" applyAlignment="1">
      <alignment vertical="center" wrapText="1"/>
      <protection/>
    </xf>
    <xf numFmtId="0" fontId="30" fillId="35" borderId="12" xfId="50" applyFont="1" applyFill="1" applyBorder="1" applyAlignment="1">
      <alignment horizontal="center" vertical="center"/>
      <protection/>
    </xf>
    <xf numFmtId="0" fontId="28" fillId="35" borderId="16" xfId="50" applyFont="1" applyFill="1" applyBorder="1" applyAlignment="1">
      <alignment horizontal="center" vertical="center" wrapText="1"/>
      <protection/>
    </xf>
    <xf numFmtId="0" fontId="25" fillId="35" borderId="0" xfId="50" applyFont="1" applyFill="1" applyAlignment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6" borderId="14" xfId="0" applyFont="1" applyFill="1" applyBorder="1" applyAlignment="1">
      <alignment horizontal="left" vertical="center" wrapText="1"/>
    </xf>
    <xf numFmtId="39" fontId="74" fillId="36" borderId="14" xfId="0" applyNumberFormat="1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39" fontId="72" fillId="36" borderId="14" xfId="0" applyNumberFormat="1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74" fillId="36" borderId="14" xfId="0" applyFont="1" applyFill="1" applyBorder="1" applyAlignment="1">
      <alignment horizontal="center" vertical="center" wrapText="1"/>
    </xf>
    <xf numFmtId="0" fontId="28" fillId="35" borderId="18" xfId="50" applyFont="1" applyFill="1" applyBorder="1" applyAlignment="1">
      <alignment horizontal="center" vertical="center"/>
      <protection/>
    </xf>
    <xf numFmtId="0" fontId="28" fillId="35" borderId="19" xfId="50" applyFont="1" applyFill="1" applyBorder="1" applyAlignment="1">
      <alignment horizontal="center" vertical="center"/>
      <protection/>
    </xf>
    <xf numFmtId="0" fontId="28" fillId="35" borderId="16" xfId="50" applyFont="1" applyFill="1" applyBorder="1" applyAlignment="1">
      <alignment horizontal="center" vertical="center"/>
      <protection/>
    </xf>
    <xf numFmtId="0" fontId="28" fillId="35" borderId="12" xfId="50" applyFont="1" applyFill="1" applyBorder="1" applyAlignment="1">
      <alignment horizontal="center" vertical="center" wrapText="1"/>
      <protection/>
    </xf>
    <xf numFmtId="0" fontId="28" fillId="35" borderId="20" xfId="50" applyFont="1" applyFill="1" applyBorder="1" applyAlignment="1">
      <alignment horizontal="center" vertical="center" wrapText="1"/>
      <protection/>
    </xf>
    <xf numFmtId="0" fontId="28" fillId="35" borderId="13" xfId="50" applyFont="1" applyFill="1" applyBorder="1" applyAlignment="1">
      <alignment horizontal="center" vertical="center" wrapText="1"/>
      <protection/>
    </xf>
    <xf numFmtId="0" fontId="28" fillId="35" borderId="15" xfId="50" applyFont="1" applyFill="1" applyBorder="1" applyAlignment="1">
      <alignment horizontal="center" vertical="center" wrapText="1"/>
      <protection/>
    </xf>
    <xf numFmtId="0" fontId="27" fillId="35" borderId="20" xfId="50" applyFont="1" applyFill="1" applyBorder="1" applyAlignment="1">
      <alignment horizontal="center" vertical="center" wrapText="1"/>
      <protection/>
    </xf>
    <xf numFmtId="0" fontId="27" fillId="35" borderId="13" xfId="50" applyFont="1" applyFill="1" applyBorder="1" applyAlignment="1">
      <alignment horizontal="center" vertical="center" wrapText="1"/>
      <protection/>
    </xf>
    <xf numFmtId="0" fontId="27" fillId="35" borderId="15" xfId="50" applyFont="1" applyFill="1" applyBorder="1" applyAlignment="1">
      <alignment horizontal="center" vertical="center" wrapText="1"/>
      <protection/>
    </xf>
    <xf numFmtId="0" fontId="28" fillId="35" borderId="21" xfId="50" applyFont="1" applyFill="1" applyBorder="1" applyAlignment="1">
      <alignment horizontal="center" vertical="center" wrapText="1"/>
      <protection/>
    </xf>
    <xf numFmtId="0" fontId="31" fillId="35" borderId="12" xfId="50" applyFont="1" applyFill="1" applyBorder="1" applyAlignment="1">
      <alignment horizontal="center" vertical="center" wrapText="1"/>
      <protection/>
    </xf>
    <xf numFmtId="0" fontId="28" fillId="35" borderId="12" xfId="50" applyFont="1" applyFill="1" applyBorder="1" applyAlignment="1">
      <alignment horizontal="center" vertical="center"/>
      <protection/>
    </xf>
    <xf numFmtId="0" fontId="25" fillId="35" borderId="0" xfId="50" applyFont="1" applyFill="1" applyAlignment="1">
      <alignment horizontal="center" vertical="center" wrapText="1"/>
      <protection/>
    </xf>
    <xf numFmtId="0" fontId="20" fillId="0" borderId="22" xfId="50" applyFont="1" applyBorder="1" applyAlignment="1">
      <alignment horizontal="center" vertical="center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26" fillId="35" borderId="0" xfId="50" applyFont="1" applyFill="1" applyAlignment="1">
      <alignment horizontal="center" vertical="center" wrapText="1"/>
      <protection/>
    </xf>
    <xf numFmtId="0" fontId="18" fillId="35" borderId="20" xfId="50" applyFont="1" applyFill="1" applyBorder="1" applyAlignment="1">
      <alignment horizontal="center" vertical="center" wrapText="1"/>
      <protection/>
    </xf>
    <xf numFmtId="0" fontId="18" fillId="35" borderId="13" xfId="50" applyFont="1" applyFill="1" applyBorder="1" applyAlignment="1">
      <alignment horizontal="center" vertical="center" wrapText="1"/>
      <protection/>
    </xf>
    <xf numFmtId="0" fontId="18" fillId="35" borderId="15" xfId="50" applyFont="1" applyFill="1" applyBorder="1" applyAlignment="1">
      <alignment horizontal="center" vertical="center" wrapText="1"/>
      <protection/>
    </xf>
    <xf numFmtId="0" fontId="15" fillId="35" borderId="20" xfId="50" applyFont="1" applyFill="1" applyBorder="1" applyAlignment="1">
      <alignment horizontal="center" vertical="center" wrapText="1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18" xfId="50" applyFont="1" applyFill="1" applyBorder="1" applyAlignment="1">
      <alignment horizontal="center" vertical="center" wrapText="1"/>
      <protection/>
    </xf>
    <xf numFmtId="0" fontId="15" fillId="35" borderId="19" xfId="50" applyFont="1" applyFill="1" applyBorder="1" applyAlignment="1">
      <alignment horizontal="center" vertical="center" wrapText="1"/>
      <protection/>
    </xf>
    <xf numFmtId="0" fontId="15" fillId="35" borderId="16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21" fillId="35" borderId="22" xfId="50" applyFont="1" applyFill="1" applyBorder="1" applyAlignment="1">
      <alignment horizontal="center"/>
      <protection/>
    </xf>
    <xf numFmtId="0" fontId="17" fillId="35" borderId="18" xfId="50" applyFont="1" applyFill="1" applyBorder="1" applyAlignment="1">
      <alignment horizontal="center" vertical="center"/>
      <protection/>
    </xf>
    <xf numFmtId="0" fontId="17" fillId="35" borderId="19" xfId="50" applyFont="1" applyFill="1" applyBorder="1" applyAlignment="1">
      <alignment horizontal="center" vertical="center"/>
      <protection/>
    </xf>
    <xf numFmtId="0" fontId="17" fillId="35" borderId="16" xfId="50" applyFont="1" applyFill="1" applyBorder="1" applyAlignment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17</xdr:row>
      <xdr:rowOff>0</xdr:rowOff>
    </xdr:from>
    <xdr:to>
      <xdr:col>8</xdr:col>
      <xdr:colOff>476250</xdr:colOff>
      <xdr:row>17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3337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476250</xdr:colOff>
      <xdr:row>17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33337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22</xdr:col>
      <xdr:colOff>57150</xdr:colOff>
      <xdr:row>17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3333750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476250</xdr:colOff>
      <xdr:row>20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38195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476250</xdr:colOff>
      <xdr:row>20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38195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20</xdr:row>
      <xdr:rowOff>0</xdr:rowOff>
    </xdr:from>
    <xdr:to>
      <xdr:col>22</xdr:col>
      <xdr:colOff>57150</xdr:colOff>
      <xdr:row>20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381952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showGridLines="0" tabSelected="1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87" t="s">
        <v>202</v>
      </c>
      <c r="L1" s="87"/>
      <c r="M1" s="87"/>
      <c r="N1" s="87"/>
      <c r="O1" s="87"/>
      <c r="P1" s="87"/>
      <c r="Q1" s="2"/>
    </row>
    <row r="2" spans="1:17" ht="25.5" customHeight="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82"/>
      <c r="P3" s="82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85" t="s">
        <v>58</v>
      </c>
      <c r="E5" s="85"/>
      <c r="F5" s="85" t="s">
        <v>2</v>
      </c>
      <c r="G5" s="85"/>
      <c r="H5" s="85"/>
      <c r="I5" s="85" t="s">
        <v>57</v>
      </c>
      <c r="J5" s="85"/>
      <c r="K5" s="7" t="s">
        <v>56</v>
      </c>
      <c r="L5" s="7" t="s">
        <v>55</v>
      </c>
      <c r="M5" s="85" t="s">
        <v>54</v>
      </c>
      <c r="N5" s="85"/>
      <c r="O5" s="85"/>
      <c r="P5" s="85"/>
      <c r="Q5" s="85"/>
    </row>
    <row r="6" spans="1:17" ht="11.25" customHeight="1">
      <c r="A6" s="5"/>
      <c r="B6" s="10" t="s">
        <v>26</v>
      </c>
      <c r="C6" s="10" t="s">
        <v>25</v>
      </c>
      <c r="D6" s="86" t="s">
        <v>24</v>
      </c>
      <c r="E6" s="86"/>
      <c r="F6" s="86" t="s">
        <v>23</v>
      </c>
      <c r="G6" s="86"/>
      <c r="H6" s="86"/>
      <c r="I6" s="86" t="s">
        <v>22</v>
      </c>
      <c r="J6" s="86"/>
      <c r="K6" s="10" t="s">
        <v>21</v>
      </c>
      <c r="L6" s="10" t="s">
        <v>20</v>
      </c>
      <c r="M6" s="86" t="s">
        <v>19</v>
      </c>
      <c r="N6" s="86"/>
      <c r="O6" s="86"/>
      <c r="P6" s="86"/>
      <c r="Q6" s="86"/>
    </row>
    <row r="7" spans="1:17" ht="18.75" customHeight="1">
      <c r="A7" s="5"/>
      <c r="B7" s="72" t="s">
        <v>53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21.75" customHeight="1">
      <c r="A8" s="5"/>
      <c r="B8" s="10" t="s">
        <v>65</v>
      </c>
      <c r="C8" s="9"/>
      <c r="D8" s="89"/>
      <c r="E8" s="89"/>
      <c r="F8" s="84" t="s">
        <v>84</v>
      </c>
      <c r="G8" s="84"/>
      <c r="H8" s="84"/>
      <c r="I8" s="83" t="s">
        <v>81</v>
      </c>
      <c r="J8" s="83"/>
      <c r="K8" s="11" t="s">
        <v>85</v>
      </c>
      <c r="L8" s="11" t="s">
        <v>48</v>
      </c>
      <c r="M8" s="83" t="s">
        <v>48</v>
      </c>
      <c r="N8" s="83"/>
      <c r="O8" s="83"/>
      <c r="P8" s="83"/>
      <c r="Q8" s="83"/>
    </row>
    <row r="9" spans="1:17" ht="29.25" customHeight="1">
      <c r="A9" s="5"/>
      <c r="B9" s="7"/>
      <c r="C9" s="9"/>
      <c r="D9" s="89"/>
      <c r="E9" s="89"/>
      <c r="F9" s="84" t="s">
        <v>49</v>
      </c>
      <c r="G9" s="84"/>
      <c r="H9" s="84"/>
      <c r="I9" s="83" t="s">
        <v>48</v>
      </c>
      <c r="J9" s="83"/>
      <c r="K9" s="11" t="s">
        <v>48</v>
      </c>
      <c r="L9" s="11" t="s">
        <v>48</v>
      </c>
      <c r="M9" s="83" t="s">
        <v>48</v>
      </c>
      <c r="N9" s="83"/>
      <c r="O9" s="83"/>
      <c r="P9" s="83"/>
      <c r="Q9" s="83"/>
    </row>
    <row r="10" spans="1:17" ht="21.75" customHeight="1">
      <c r="A10" s="5"/>
      <c r="B10" s="9"/>
      <c r="C10" s="10" t="s">
        <v>64</v>
      </c>
      <c r="D10" s="89"/>
      <c r="E10" s="89"/>
      <c r="F10" s="84" t="s">
        <v>86</v>
      </c>
      <c r="G10" s="84"/>
      <c r="H10" s="84"/>
      <c r="I10" s="83" t="s">
        <v>81</v>
      </c>
      <c r="J10" s="83"/>
      <c r="K10" s="11" t="s">
        <v>85</v>
      </c>
      <c r="L10" s="11" t="s">
        <v>48</v>
      </c>
      <c r="M10" s="83" t="s">
        <v>48</v>
      </c>
      <c r="N10" s="83"/>
      <c r="O10" s="83"/>
      <c r="P10" s="83"/>
      <c r="Q10" s="83"/>
    </row>
    <row r="11" spans="1:17" ht="27" customHeight="1">
      <c r="A11" s="5"/>
      <c r="B11" s="9"/>
      <c r="C11" s="7"/>
      <c r="D11" s="89"/>
      <c r="E11" s="89"/>
      <c r="F11" s="84" t="s">
        <v>49</v>
      </c>
      <c r="G11" s="84"/>
      <c r="H11" s="84"/>
      <c r="I11" s="83" t="s">
        <v>48</v>
      </c>
      <c r="J11" s="83"/>
      <c r="K11" s="11" t="s">
        <v>48</v>
      </c>
      <c r="L11" s="11" t="s">
        <v>48</v>
      </c>
      <c r="M11" s="83" t="s">
        <v>48</v>
      </c>
      <c r="N11" s="83"/>
      <c r="O11" s="83"/>
      <c r="P11" s="83"/>
      <c r="Q11" s="83"/>
    </row>
    <row r="12" spans="1:17" ht="35.25" customHeight="1">
      <c r="A12" s="5"/>
      <c r="B12" s="9"/>
      <c r="C12" s="9"/>
      <c r="D12" s="86" t="s">
        <v>82</v>
      </c>
      <c r="E12" s="86"/>
      <c r="F12" s="84" t="s">
        <v>83</v>
      </c>
      <c r="G12" s="84"/>
      <c r="H12" s="84"/>
      <c r="I12" s="83" t="s">
        <v>81</v>
      </c>
      <c r="J12" s="83"/>
      <c r="K12" s="11" t="s">
        <v>85</v>
      </c>
      <c r="L12" s="11" t="s">
        <v>48</v>
      </c>
      <c r="M12" s="83" t="s">
        <v>48</v>
      </c>
      <c r="N12" s="83"/>
      <c r="O12" s="83"/>
      <c r="P12" s="83"/>
      <c r="Q12" s="83"/>
    </row>
    <row r="13" spans="1:17" ht="36" customHeight="1">
      <c r="A13" s="5"/>
      <c r="B13" s="77" t="s">
        <v>53</v>
      </c>
      <c r="C13" s="77"/>
      <c r="D13" s="77"/>
      <c r="E13" s="77"/>
      <c r="F13" s="77"/>
      <c r="G13" s="77"/>
      <c r="H13" s="12" t="s">
        <v>51</v>
      </c>
      <c r="I13" s="80" t="s">
        <v>87</v>
      </c>
      <c r="J13" s="80"/>
      <c r="K13" s="13" t="s">
        <v>85</v>
      </c>
      <c r="L13" s="13" t="s">
        <v>48</v>
      </c>
      <c r="M13" s="80" t="s">
        <v>88</v>
      </c>
      <c r="N13" s="80"/>
      <c r="O13" s="80"/>
      <c r="P13" s="80"/>
      <c r="Q13" s="80"/>
    </row>
    <row r="14" spans="1:17" ht="19.5" customHeight="1">
      <c r="A14" s="5"/>
      <c r="B14" s="78"/>
      <c r="C14" s="78"/>
      <c r="D14" s="78"/>
      <c r="E14" s="78"/>
      <c r="F14" s="76" t="s">
        <v>49</v>
      </c>
      <c r="G14" s="76"/>
      <c r="H14" s="76"/>
      <c r="I14" s="81" t="s">
        <v>78</v>
      </c>
      <c r="J14" s="81"/>
      <c r="K14" s="14" t="s">
        <v>48</v>
      </c>
      <c r="L14" s="14" t="s">
        <v>48</v>
      </c>
      <c r="M14" s="81" t="s">
        <v>78</v>
      </c>
      <c r="N14" s="81"/>
      <c r="O14" s="81"/>
      <c r="P14" s="81"/>
      <c r="Q14" s="81"/>
    </row>
    <row r="15" spans="1:17" ht="30" customHeight="1">
      <c r="A15" s="5"/>
      <c r="B15" s="72" t="s">
        <v>52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22.5" customHeight="1">
      <c r="A16" s="5"/>
      <c r="B16" s="77" t="s">
        <v>52</v>
      </c>
      <c r="C16" s="77"/>
      <c r="D16" s="77"/>
      <c r="E16" s="77"/>
      <c r="F16" s="77"/>
      <c r="G16" s="77"/>
      <c r="H16" s="12" t="s">
        <v>51</v>
      </c>
      <c r="I16" s="80" t="s">
        <v>79</v>
      </c>
      <c r="J16" s="80"/>
      <c r="K16" s="13" t="s">
        <v>48</v>
      </c>
      <c r="L16" s="13" t="s">
        <v>48</v>
      </c>
      <c r="M16" s="80" t="s">
        <v>79</v>
      </c>
      <c r="N16" s="80"/>
      <c r="O16" s="80"/>
      <c r="P16" s="80"/>
      <c r="Q16" s="80"/>
    </row>
    <row r="17" spans="1:17" ht="29.25" customHeight="1">
      <c r="A17" s="5"/>
      <c r="B17" s="78"/>
      <c r="C17" s="78"/>
      <c r="D17" s="78"/>
      <c r="E17" s="78"/>
      <c r="F17" s="76" t="s">
        <v>49</v>
      </c>
      <c r="G17" s="76"/>
      <c r="H17" s="76"/>
      <c r="I17" s="81" t="s">
        <v>77</v>
      </c>
      <c r="J17" s="81"/>
      <c r="K17" s="14" t="s">
        <v>48</v>
      </c>
      <c r="L17" s="14" t="s">
        <v>48</v>
      </c>
      <c r="M17" s="81" t="s">
        <v>77</v>
      </c>
      <c r="N17" s="81"/>
      <c r="O17" s="81"/>
      <c r="P17" s="81"/>
      <c r="Q17" s="81"/>
    </row>
    <row r="18" spans="1:17" ht="24.75" customHeight="1">
      <c r="A18" s="5"/>
      <c r="B18" s="72" t="s">
        <v>50</v>
      </c>
      <c r="C18" s="72"/>
      <c r="D18" s="72"/>
      <c r="E18" s="72"/>
      <c r="F18" s="72"/>
      <c r="G18" s="72"/>
      <c r="H18" s="72"/>
      <c r="I18" s="80" t="s">
        <v>89</v>
      </c>
      <c r="J18" s="80"/>
      <c r="K18" s="13" t="s">
        <v>85</v>
      </c>
      <c r="L18" s="13" t="s">
        <v>48</v>
      </c>
      <c r="M18" s="80" t="s">
        <v>90</v>
      </c>
      <c r="N18" s="80"/>
      <c r="O18" s="80"/>
      <c r="P18" s="80"/>
      <c r="Q18" s="80"/>
    </row>
    <row r="19" spans="1:17" ht="36" customHeight="1">
      <c r="A19" s="5"/>
      <c r="B19" s="72"/>
      <c r="C19" s="72"/>
      <c r="D19" s="72"/>
      <c r="E19" s="72"/>
      <c r="F19" s="73" t="s">
        <v>49</v>
      </c>
      <c r="G19" s="73"/>
      <c r="H19" s="73"/>
      <c r="I19" s="79" t="s">
        <v>80</v>
      </c>
      <c r="J19" s="79"/>
      <c r="K19" s="15" t="s">
        <v>48</v>
      </c>
      <c r="L19" s="15" t="s">
        <v>48</v>
      </c>
      <c r="M19" s="79" t="s">
        <v>80</v>
      </c>
      <c r="N19" s="79"/>
      <c r="O19" s="79"/>
      <c r="P19" s="79"/>
      <c r="Q19" s="79"/>
    </row>
    <row r="20" spans="1:17" ht="26.25" customHeight="1">
      <c r="A20" s="5"/>
      <c r="B20" s="74" t="s">
        <v>47</v>
      </c>
      <c r="C20" s="74"/>
      <c r="D20" s="74"/>
      <c r="E20" s="74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</sheetData>
  <sheetProtection/>
  <mergeCells count="56">
    <mergeCell ref="I14:J14"/>
    <mergeCell ref="I10:J10"/>
    <mergeCell ref="M14:Q14"/>
    <mergeCell ref="D8:E8"/>
    <mergeCell ref="F8:H8"/>
    <mergeCell ref="D9:E9"/>
    <mergeCell ref="D10:E10"/>
    <mergeCell ref="F10:H10"/>
    <mergeCell ref="M10:Q10"/>
    <mergeCell ref="I9:J9"/>
    <mergeCell ref="M9:Q9"/>
    <mergeCell ref="D11:E11"/>
    <mergeCell ref="F11:H11"/>
    <mergeCell ref="I13:J13"/>
    <mergeCell ref="M12:Q12"/>
    <mergeCell ref="M13:Q13"/>
    <mergeCell ref="K1:P1"/>
    <mergeCell ref="A2:P2"/>
    <mergeCell ref="I8:J8"/>
    <mergeCell ref="D5:E5"/>
    <mergeCell ref="M5:Q5"/>
    <mergeCell ref="M6:Q6"/>
    <mergeCell ref="F6:H6"/>
    <mergeCell ref="I5:J5"/>
    <mergeCell ref="M8:Q8"/>
    <mergeCell ref="D6:E6"/>
    <mergeCell ref="O3:P3"/>
    <mergeCell ref="I11:J11"/>
    <mergeCell ref="M11:Q11"/>
    <mergeCell ref="I12:J12"/>
    <mergeCell ref="B7:Q7"/>
    <mergeCell ref="F12:H12"/>
    <mergeCell ref="F5:H5"/>
    <mergeCell ref="I6:J6"/>
    <mergeCell ref="F9:H9"/>
    <mergeCell ref="D12:E12"/>
    <mergeCell ref="F14:H14"/>
    <mergeCell ref="B13:G13"/>
    <mergeCell ref="B14:E14"/>
    <mergeCell ref="B15:Q15"/>
    <mergeCell ref="M18:Q18"/>
    <mergeCell ref="M17:Q17"/>
    <mergeCell ref="I18:J18"/>
    <mergeCell ref="I17:J17"/>
    <mergeCell ref="I16:J16"/>
    <mergeCell ref="M16:Q16"/>
    <mergeCell ref="B19:E19"/>
    <mergeCell ref="F19:H19"/>
    <mergeCell ref="B20:F20"/>
    <mergeCell ref="G20:Q20"/>
    <mergeCell ref="F17:H17"/>
    <mergeCell ref="B16:G16"/>
    <mergeCell ref="B17:E17"/>
    <mergeCell ref="B18:H18"/>
    <mergeCell ref="M19:Q19"/>
    <mergeCell ref="I19:J19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21"/>
  <sheetViews>
    <sheetView view="pageLayout" workbookViewId="0" topLeftCell="A1">
      <selection activeCell="O1" sqref="O1:W1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0" width="11" style="6" customWidth="1"/>
    <col min="11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6.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5" t="s">
        <v>203</v>
      </c>
      <c r="P1" s="95"/>
      <c r="Q1" s="95"/>
      <c r="R1" s="95"/>
      <c r="S1" s="95"/>
      <c r="T1" s="95"/>
      <c r="U1" s="95"/>
      <c r="V1" s="95"/>
      <c r="W1" s="95"/>
    </row>
    <row r="2" spans="1:23" ht="9.75" customHeight="1">
      <c r="A2" s="96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5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ht="6" customHeight="1"/>
    <row r="5" spans="1:23" ht="12.75" customHeight="1">
      <c r="A5" s="92" t="s">
        <v>0</v>
      </c>
      <c r="B5" s="92" t="s">
        <v>1</v>
      </c>
      <c r="C5" s="92" t="s">
        <v>27</v>
      </c>
      <c r="D5" s="92" t="s">
        <v>2</v>
      </c>
      <c r="E5" s="92"/>
      <c r="F5" s="92"/>
      <c r="G5" s="92"/>
      <c r="H5" s="92" t="s">
        <v>3</v>
      </c>
      <c r="I5" s="92" t="s">
        <v>28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12.75" customHeight="1">
      <c r="A6" s="92"/>
      <c r="B6" s="92"/>
      <c r="C6" s="92"/>
      <c r="D6" s="92"/>
      <c r="E6" s="92"/>
      <c r="F6" s="92"/>
      <c r="G6" s="92"/>
      <c r="H6" s="92"/>
      <c r="I6" s="92" t="s">
        <v>29</v>
      </c>
      <c r="J6" s="92" t="s">
        <v>4</v>
      </c>
      <c r="K6" s="92"/>
      <c r="L6" s="92"/>
      <c r="M6" s="92"/>
      <c r="N6" s="92"/>
      <c r="O6" s="92"/>
      <c r="P6" s="92"/>
      <c r="Q6" s="92"/>
      <c r="R6" s="92" t="s">
        <v>5</v>
      </c>
      <c r="S6" s="92" t="s">
        <v>4</v>
      </c>
      <c r="T6" s="92"/>
      <c r="U6" s="92"/>
      <c r="V6" s="92"/>
      <c r="W6" s="92"/>
    </row>
    <row r="7" spans="1:23" ht="12.75" customHeight="1">
      <c r="A7" s="92"/>
      <c r="B7" s="92"/>
      <c r="C7" s="92"/>
      <c r="D7" s="92"/>
      <c r="E7" s="92"/>
      <c r="F7" s="92"/>
      <c r="G7" s="92"/>
      <c r="H7" s="92"/>
      <c r="I7" s="92"/>
      <c r="J7" s="92" t="s">
        <v>30</v>
      </c>
      <c r="K7" s="92" t="s">
        <v>4</v>
      </c>
      <c r="L7" s="92"/>
      <c r="M7" s="92" t="s">
        <v>8</v>
      </c>
      <c r="N7" s="92" t="s">
        <v>9</v>
      </c>
      <c r="O7" s="92" t="s">
        <v>10</v>
      </c>
      <c r="P7" s="92" t="s">
        <v>31</v>
      </c>
      <c r="Q7" s="92" t="s">
        <v>32</v>
      </c>
      <c r="R7" s="92"/>
      <c r="S7" s="92" t="s">
        <v>6</v>
      </c>
      <c r="T7" s="92" t="s">
        <v>7</v>
      </c>
      <c r="U7" s="92"/>
      <c r="V7" s="92" t="s">
        <v>33</v>
      </c>
      <c r="W7" s="92" t="s">
        <v>34</v>
      </c>
    </row>
    <row r="8" spans="1:23" ht="56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47" t="s">
        <v>11</v>
      </c>
      <c r="L8" s="47" t="s">
        <v>12</v>
      </c>
      <c r="M8" s="92"/>
      <c r="N8" s="92"/>
      <c r="O8" s="92"/>
      <c r="P8" s="92"/>
      <c r="Q8" s="92"/>
      <c r="R8" s="92"/>
      <c r="S8" s="92"/>
      <c r="T8" s="92" t="s">
        <v>18</v>
      </c>
      <c r="U8" s="92"/>
      <c r="V8" s="92"/>
      <c r="W8" s="92"/>
    </row>
    <row r="9" spans="1:23" ht="8.25" customHeight="1">
      <c r="A9" s="48" t="s">
        <v>26</v>
      </c>
      <c r="B9" s="48" t="s">
        <v>25</v>
      </c>
      <c r="C9" s="48" t="s">
        <v>24</v>
      </c>
      <c r="D9" s="94" t="s">
        <v>23</v>
      </c>
      <c r="E9" s="94"/>
      <c r="F9" s="94"/>
      <c r="G9" s="94"/>
      <c r="H9" s="48" t="s">
        <v>22</v>
      </c>
      <c r="I9" s="48" t="s">
        <v>21</v>
      </c>
      <c r="J9" s="48" t="s">
        <v>20</v>
      </c>
      <c r="K9" s="48" t="s">
        <v>19</v>
      </c>
      <c r="L9" s="48" t="s">
        <v>35</v>
      </c>
      <c r="M9" s="48" t="s">
        <v>36</v>
      </c>
      <c r="N9" s="48" t="s">
        <v>37</v>
      </c>
      <c r="O9" s="48" t="s">
        <v>38</v>
      </c>
      <c r="P9" s="48" t="s">
        <v>39</v>
      </c>
      <c r="Q9" s="48" t="s">
        <v>40</v>
      </c>
      <c r="R9" s="48" t="s">
        <v>41</v>
      </c>
      <c r="S9" s="48" t="s">
        <v>42</v>
      </c>
      <c r="T9" s="94" t="s">
        <v>43</v>
      </c>
      <c r="U9" s="94"/>
      <c r="V9" s="48" t="s">
        <v>44</v>
      </c>
      <c r="W9" s="48" t="s">
        <v>45</v>
      </c>
    </row>
    <row r="10" spans="1:23" ht="12.75" customHeight="1">
      <c r="A10" s="92" t="s">
        <v>65</v>
      </c>
      <c r="B10" s="92" t="s">
        <v>46</v>
      </c>
      <c r="C10" s="92" t="s">
        <v>46</v>
      </c>
      <c r="D10" s="90" t="s">
        <v>84</v>
      </c>
      <c r="E10" s="90"/>
      <c r="F10" s="90" t="s">
        <v>13</v>
      </c>
      <c r="G10" s="90"/>
      <c r="H10" s="49">
        <v>40000</v>
      </c>
      <c r="I10" s="49">
        <v>40000</v>
      </c>
      <c r="J10" s="49">
        <v>35000</v>
      </c>
      <c r="K10" s="49">
        <v>5000</v>
      </c>
      <c r="L10" s="49">
        <v>30000</v>
      </c>
      <c r="M10" s="49">
        <v>0</v>
      </c>
      <c r="N10" s="49">
        <v>5000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93">
        <v>0</v>
      </c>
      <c r="U10" s="93"/>
      <c r="V10" s="49">
        <v>0</v>
      </c>
      <c r="W10" s="49">
        <v>0</v>
      </c>
    </row>
    <row r="11" spans="1:23" ht="12.75" customHeight="1">
      <c r="A11" s="92"/>
      <c r="B11" s="92"/>
      <c r="C11" s="92"/>
      <c r="D11" s="90"/>
      <c r="E11" s="90"/>
      <c r="F11" s="90" t="s">
        <v>14</v>
      </c>
      <c r="G11" s="90"/>
      <c r="H11" s="49">
        <v>-10000</v>
      </c>
      <c r="I11" s="49">
        <v>-10000</v>
      </c>
      <c r="J11" s="49">
        <v>-10000</v>
      </c>
      <c r="K11" s="49">
        <v>0</v>
      </c>
      <c r="L11" s="49">
        <v>-10000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93">
        <v>0</v>
      </c>
      <c r="U11" s="93"/>
      <c r="V11" s="49">
        <v>0</v>
      </c>
      <c r="W11" s="49">
        <v>0</v>
      </c>
    </row>
    <row r="12" spans="1:23" ht="12.75" customHeight="1">
      <c r="A12" s="92"/>
      <c r="B12" s="92"/>
      <c r="C12" s="92"/>
      <c r="D12" s="90"/>
      <c r="E12" s="90"/>
      <c r="F12" s="90" t="s">
        <v>15</v>
      </c>
      <c r="G12" s="90"/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93">
        <v>0</v>
      </c>
      <c r="U12" s="93"/>
      <c r="V12" s="49">
        <v>0</v>
      </c>
      <c r="W12" s="49">
        <v>0</v>
      </c>
    </row>
    <row r="13" spans="1:23" ht="12.75" customHeight="1">
      <c r="A13" s="92"/>
      <c r="B13" s="92"/>
      <c r="C13" s="92"/>
      <c r="D13" s="90"/>
      <c r="E13" s="90"/>
      <c r="F13" s="90" t="s">
        <v>16</v>
      </c>
      <c r="G13" s="90"/>
      <c r="H13" s="49">
        <v>30000</v>
      </c>
      <c r="I13" s="49">
        <v>30000</v>
      </c>
      <c r="J13" s="49">
        <v>25000</v>
      </c>
      <c r="K13" s="49">
        <v>5000</v>
      </c>
      <c r="L13" s="49">
        <v>20000</v>
      </c>
      <c r="M13" s="49">
        <v>0</v>
      </c>
      <c r="N13" s="49">
        <v>5000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93">
        <v>0</v>
      </c>
      <c r="U13" s="93"/>
      <c r="V13" s="49">
        <v>0</v>
      </c>
      <c r="W13" s="49">
        <v>0</v>
      </c>
    </row>
    <row r="14" spans="1:23" ht="12.75" customHeight="1">
      <c r="A14" s="92" t="s">
        <v>46</v>
      </c>
      <c r="B14" s="92" t="s">
        <v>64</v>
      </c>
      <c r="C14" s="92" t="s">
        <v>46</v>
      </c>
      <c r="D14" s="90" t="s">
        <v>86</v>
      </c>
      <c r="E14" s="90"/>
      <c r="F14" s="90" t="s">
        <v>13</v>
      </c>
      <c r="G14" s="90"/>
      <c r="H14" s="49">
        <v>10000</v>
      </c>
      <c r="I14" s="49">
        <v>10000</v>
      </c>
      <c r="J14" s="49">
        <v>10000</v>
      </c>
      <c r="K14" s="49">
        <v>0</v>
      </c>
      <c r="L14" s="49">
        <v>10000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93">
        <v>0</v>
      </c>
      <c r="U14" s="93"/>
      <c r="V14" s="49">
        <v>0</v>
      </c>
      <c r="W14" s="49">
        <v>0</v>
      </c>
    </row>
    <row r="15" spans="1:23" ht="12.75" customHeight="1">
      <c r="A15" s="92"/>
      <c r="B15" s="92"/>
      <c r="C15" s="92"/>
      <c r="D15" s="90"/>
      <c r="E15" s="90"/>
      <c r="F15" s="90" t="s">
        <v>14</v>
      </c>
      <c r="G15" s="90"/>
      <c r="H15" s="49">
        <v>-10000</v>
      </c>
      <c r="I15" s="49">
        <v>-10000</v>
      </c>
      <c r="J15" s="49">
        <v>-10000</v>
      </c>
      <c r="K15" s="49">
        <v>0</v>
      </c>
      <c r="L15" s="49">
        <v>-10000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93">
        <v>0</v>
      </c>
      <c r="U15" s="93"/>
      <c r="V15" s="49">
        <v>0</v>
      </c>
      <c r="W15" s="49">
        <v>0</v>
      </c>
    </row>
    <row r="16" spans="1:23" ht="12.75" customHeight="1">
      <c r="A16" s="92"/>
      <c r="B16" s="92"/>
      <c r="C16" s="92"/>
      <c r="D16" s="90"/>
      <c r="E16" s="90"/>
      <c r="F16" s="90" t="s">
        <v>15</v>
      </c>
      <c r="G16" s="90"/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93">
        <v>0</v>
      </c>
      <c r="U16" s="93"/>
      <c r="V16" s="49">
        <v>0</v>
      </c>
      <c r="W16" s="49">
        <v>0</v>
      </c>
    </row>
    <row r="17" spans="1:23" ht="12.75" customHeight="1">
      <c r="A17" s="92"/>
      <c r="B17" s="92"/>
      <c r="C17" s="92"/>
      <c r="D17" s="90"/>
      <c r="E17" s="90"/>
      <c r="F17" s="90" t="s">
        <v>16</v>
      </c>
      <c r="G17" s="90"/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93">
        <v>0</v>
      </c>
      <c r="U17" s="93"/>
      <c r="V17" s="49">
        <v>0</v>
      </c>
      <c r="W17" s="49">
        <v>0</v>
      </c>
    </row>
    <row r="18" spans="1:23" ht="12.75" customHeight="1">
      <c r="A18" s="97" t="s">
        <v>17</v>
      </c>
      <c r="B18" s="97"/>
      <c r="C18" s="97"/>
      <c r="D18" s="97"/>
      <c r="E18" s="97"/>
      <c r="F18" s="90" t="s">
        <v>13</v>
      </c>
      <c r="G18" s="90"/>
      <c r="H18" s="53">
        <v>125721047.4</v>
      </c>
      <c r="I18" s="54"/>
      <c r="J18" s="54"/>
      <c r="K18" s="53">
        <v>66971398.97</v>
      </c>
      <c r="L18" s="53">
        <v>33871778.03</v>
      </c>
      <c r="M18" s="53">
        <v>3328066</v>
      </c>
      <c r="N18" s="53">
        <v>3131251</v>
      </c>
      <c r="O18" s="53">
        <v>3127263.4</v>
      </c>
      <c r="P18" s="53">
        <v>827846</v>
      </c>
      <c r="Q18" s="53">
        <v>0</v>
      </c>
      <c r="R18" s="53">
        <v>14463444</v>
      </c>
      <c r="S18" s="53">
        <v>12963444</v>
      </c>
      <c r="T18" s="91">
        <v>4424530</v>
      </c>
      <c r="U18" s="91"/>
      <c r="V18" s="54"/>
      <c r="W18" s="49">
        <v>0</v>
      </c>
    </row>
    <row r="19" spans="1:23" ht="12.75" customHeight="1">
      <c r="A19" s="97"/>
      <c r="B19" s="97"/>
      <c r="C19" s="97"/>
      <c r="D19" s="97"/>
      <c r="E19" s="97"/>
      <c r="F19" s="90" t="s">
        <v>14</v>
      </c>
      <c r="G19" s="90"/>
      <c r="H19" s="53">
        <v>-10000</v>
      </c>
      <c r="I19" s="53">
        <v>-10000</v>
      </c>
      <c r="J19" s="53">
        <v>-10000</v>
      </c>
      <c r="K19" s="53">
        <v>0</v>
      </c>
      <c r="L19" s="53">
        <v>-10000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91">
        <v>0</v>
      </c>
      <c r="U19" s="91"/>
      <c r="V19" s="53">
        <v>0</v>
      </c>
      <c r="W19" s="49">
        <v>0</v>
      </c>
    </row>
    <row r="20" spans="1:23" ht="12.75" customHeight="1">
      <c r="A20" s="97"/>
      <c r="B20" s="97"/>
      <c r="C20" s="97"/>
      <c r="D20" s="97"/>
      <c r="E20" s="97"/>
      <c r="F20" s="90" t="s">
        <v>15</v>
      </c>
      <c r="G20" s="90"/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91">
        <v>0</v>
      </c>
      <c r="U20" s="91"/>
      <c r="V20" s="53">
        <v>0</v>
      </c>
      <c r="W20" s="49">
        <v>0</v>
      </c>
    </row>
    <row r="21" spans="1:23" ht="12.75" customHeight="1">
      <c r="A21" s="97"/>
      <c r="B21" s="97"/>
      <c r="C21" s="97"/>
      <c r="D21" s="97"/>
      <c r="E21" s="97"/>
      <c r="F21" s="90" t="s">
        <v>16</v>
      </c>
      <c r="G21" s="90"/>
      <c r="H21" s="53">
        <v>125711047.4</v>
      </c>
      <c r="I21" s="54"/>
      <c r="J21" s="54"/>
      <c r="K21" s="53">
        <v>66971398.97</v>
      </c>
      <c r="L21" s="53">
        <v>33861778.03</v>
      </c>
      <c r="M21" s="53">
        <v>3328066</v>
      </c>
      <c r="N21" s="53">
        <v>3131251</v>
      </c>
      <c r="O21" s="53">
        <v>3127263.4</v>
      </c>
      <c r="P21" s="53">
        <v>827846</v>
      </c>
      <c r="Q21" s="53">
        <v>0</v>
      </c>
      <c r="R21" s="53">
        <v>14463444</v>
      </c>
      <c r="S21" s="53">
        <v>12963444</v>
      </c>
      <c r="T21" s="91">
        <v>4424530</v>
      </c>
      <c r="U21" s="91"/>
      <c r="V21" s="54"/>
      <c r="W21" s="49">
        <v>0</v>
      </c>
    </row>
  </sheetData>
  <sheetProtection/>
  <mergeCells count="59">
    <mergeCell ref="A18:E21"/>
    <mergeCell ref="J7:J8"/>
    <mergeCell ref="K7:L7"/>
    <mergeCell ref="M7:M8"/>
    <mergeCell ref="D5:G8"/>
    <mergeCell ref="W7:W8"/>
    <mergeCell ref="T8:U8"/>
    <mergeCell ref="D9:G9"/>
    <mergeCell ref="A5:A8"/>
    <mergeCell ref="B5:B8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56"/>
  <sheetViews>
    <sheetView view="pageLayout" workbookViewId="0" topLeftCell="A1">
      <selection activeCell="A1" sqref="A1:K1"/>
    </sheetView>
  </sheetViews>
  <sheetFormatPr defaultColWidth="9.33203125" defaultRowHeight="12.75"/>
  <cols>
    <col min="1" max="1" width="4.83203125" style="17" customWidth="1"/>
    <col min="2" max="2" width="6.5" style="17" customWidth="1"/>
    <col min="3" max="3" width="7.5" style="17" customWidth="1"/>
    <col min="4" max="4" width="20.83203125" style="17" customWidth="1"/>
    <col min="5" max="5" width="12" style="17" customWidth="1"/>
    <col min="6" max="6" width="11.16015625" style="17" customWidth="1"/>
    <col min="7" max="7" width="12.33203125" style="17" customWidth="1"/>
    <col min="8" max="8" width="8.83203125" style="17" customWidth="1"/>
    <col min="9" max="9" width="7" style="17" customWidth="1"/>
    <col min="10" max="10" width="11.5" style="17" customWidth="1"/>
    <col min="11" max="11" width="9.66015625" style="17" customWidth="1"/>
    <col min="12" max="12" width="9.83203125" style="17" customWidth="1"/>
    <col min="13" max="16384" width="9.33203125" style="17" customWidth="1"/>
  </cols>
  <sheetData>
    <row r="1" spans="1:11" ht="18">
      <c r="A1" s="111" t="s">
        <v>201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18">
      <c r="A2" s="71"/>
      <c r="B2" s="71"/>
      <c r="C2" s="71"/>
      <c r="D2" s="71"/>
      <c r="E2" s="71"/>
      <c r="F2" s="71"/>
      <c r="G2" s="71"/>
      <c r="H2" s="71"/>
      <c r="I2" s="71"/>
      <c r="J2" s="71"/>
      <c r="K2" s="112" t="s">
        <v>59</v>
      </c>
      <c r="L2" s="112"/>
    </row>
    <row r="3" spans="1:12" ht="10.5" customHeight="1">
      <c r="A3" s="110" t="s">
        <v>200</v>
      </c>
      <c r="B3" s="110" t="s">
        <v>0</v>
      </c>
      <c r="C3" s="110" t="s">
        <v>199</v>
      </c>
      <c r="D3" s="101" t="s">
        <v>198</v>
      </c>
      <c r="E3" s="101" t="s">
        <v>197</v>
      </c>
      <c r="F3" s="101"/>
      <c r="G3" s="101"/>
      <c r="H3" s="101"/>
      <c r="I3" s="101"/>
      <c r="J3" s="101"/>
      <c r="K3" s="101"/>
      <c r="L3" s="101" t="s">
        <v>196</v>
      </c>
    </row>
    <row r="4" spans="1:12" s="57" customFormat="1" ht="19.5" customHeight="1">
      <c r="A4" s="110"/>
      <c r="B4" s="110"/>
      <c r="C4" s="110"/>
      <c r="D4" s="101"/>
      <c r="E4" s="101" t="s">
        <v>195</v>
      </c>
      <c r="F4" s="101" t="s">
        <v>194</v>
      </c>
      <c r="G4" s="101"/>
      <c r="H4" s="101"/>
      <c r="I4" s="101"/>
      <c r="J4" s="101"/>
      <c r="K4" s="101"/>
      <c r="L4" s="101"/>
    </row>
    <row r="5" spans="1:12" s="57" customFormat="1" ht="19.5" customHeight="1">
      <c r="A5" s="110"/>
      <c r="B5" s="110"/>
      <c r="C5" s="110"/>
      <c r="D5" s="101"/>
      <c r="E5" s="101"/>
      <c r="F5" s="102" t="s">
        <v>193</v>
      </c>
      <c r="G5" s="105" t="s">
        <v>192</v>
      </c>
      <c r="H5" s="108" t="s">
        <v>191</v>
      </c>
      <c r="I5" s="70" t="s">
        <v>7</v>
      </c>
      <c r="J5" s="102" t="s">
        <v>190</v>
      </c>
      <c r="K5" s="108" t="s">
        <v>189</v>
      </c>
      <c r="L5" s="101"/>
    </row>
    <row r="6" spans="1:12" s="57" customFormat="1" ht="19.5" customHeight="1">
      <c r="A6" s="110"/>
      <c r="B6" s="110"/>
      <c r="C6" s="110"/>
      <c r="D6" s="101"/>
      <c r="E6" s="101"/>
      <c r="F6" s="103"/>
      <c r="G6" s="106"/>
      <c r="H6" s="103"/>
      <c r="I6" s="109" t="s">
        <v>188</v>
      </c>
      <c r="J6" s="103"/>
      <c r="K6" s="103"/>
      <c r="L6" s="101"/>
    </row>
    <row r="7" spans="1:12" s="57" customFormat="1" ht="29.25" customHeight="1">
      <c r="A7" s="110"/>
      <c r="B7" s="110"/>
      <c r="C7" s="110"/>
      <c r="D7" s="101"/>
      <c r="E7" s="101"/>
      <c r="F7" s="103"/>
      <c r="G7" s="106"/>
      <c r="H7" s="103"/>
      <c r="I7" s="109"/>
      <c r="J7" s="103"/>
      <c r="K7" s="103"/>
      <c r="L7" s="101"/>
    </row>
    <row r="8" spans="1:12" s="57" customFormat="1" ht="29.25" customHeight="1">
      <c r="A8" s="110"/>
      <c r="B8" s="110"/>
      <c r="C8" s="110"/>
      <c r="D8" s="101"/>
      <c r="E8" s="101"/>
      <c r="F8" s="104"/>
      <c r="G8" s="107"/>
      <c r="H8" s="104"/>
      <c r="I8" s="109"/>
      <c r="J8" s="104"/>
      <c r="K8" s="104"/>
      <c r="L8" s="101"/>
    </row>
    <row r="9" spans="1:12" s="57" customFormat="1" ht="15.75" customHeight="1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  <c r="L9" s="69">
        <v>12</v>
      </c>
    </row>
    <row r="10" spans="1:12" ht="57" customHeight="1">
      <c r="A10" s="66" t="s">
        <v>187</v>
      </c>
      <c r="B10" s="66">
        <v>600</v>
      </c>
      <c r="C10" s="66">
        <v>60014</v>
      </c>
      <c r="D10" s="64" t="s">
        <v>186</v>
      </c>
      <c r="E10" s="65">
        <v>80000</v>
      </c>
      <c r="F10" s="65">
        <v>80000</v>
      </c>
      <c r="G10" s="65">
        <v>0</v>
      </c>
      <c r="H10" s="65">
        <v>0</v>
      </c>
      <c r="I10" s="65">
        <v>0</v>
      </c>
      <c r="J10" s="64" t="s">
        <v>109</v>
      </c>
      <c r="K10" s="63">
        <v>0</v>
      </c>
      <c r="L10" s="62" t="s">
        <v>166</v>
      </c>
    </row>
    <row r="11" spans="1:12" ht="57" customHeight="1">
      <c r="A11" s="66" t="s">
        <v>185</v>
      </c>
      <c r="B11" s="66">
        <v>600</v>
      </c>
      <c r="C11" s="66">
        <v>60014</v>
      </c>
      <c r="D11" s="64" t="s">
        <v>184</v>
      </c>
      <c r="E11" s="65">
        <v>236101</v>
      </c>
      <c r="F11" s="65">
        <v>236101</v>
      </c>
      <c r="G11" s="65">
        <v>0</v>
      </c>
      <c r="H11" s="65">
        <v>0</v>
      </c>
      <c r="I11" s="65">
        <v>0</v>
      </c>
      <c r="J11" s="64" t="s">
        <v>109</v>
      </c>
      <c r="K11" s="63">
        <v>0</v>
      </c>
      <c r="L11" s="62" t="s">
        <v>166</v>
      </c>
    </row>
    <row r="12" spans="1:12" ht="51" customHeight="1">
      <c r="A12" s="66" t="s">
        <v>183</v>
      </c>
      <c r="B12" s="66">
        <v>600</v>
      </c>
      <c r="C12" s="66">
        <v>60014</v>
      </c>
      <c r="D12" s="64" t="s">
        <v>182</v>
      </c>
      <c r="E12" s="65">
        <v>13899</v>
      </c>
      <c r="F12" s="65">
        <v>13899</v>
      </c>
      <c r="G12" s="65">
        <v>0</v>
      </c>
      <c r="H12" s="65">
        <v>0</v>
      </c>
      <c r="I12" s="65">
        <v>0</v>
      </c>
      <c r="J12" s="64" t="s">
        <v>109</v>
      </c>
      <c r="K12" s="63">
        <v>0</v>
      </c>
      <c r="L12" s="62" t="s">
        <v>166</v>
      </c>
    </row>
    <row r="13" spans="1:12" ht="80.25" customHeight="1">
      <c r="A13" s="66" t="s">
        <v>181</v>
      </c>
      <c r="B13" s="66">
        <v>600</v>
      </c>
      <c r="C13" s="66">
        <v>60014</v>
      </c>
      <c r="D13" s="64" t="s">
        <v>180</v>
      </c>
      <c r="E13" s="65">
        <v>363274</v>
      </c>
      <c r="F13" s="65">
        <v>57541</v>
      </c>
      <c r="G13" s="65">
        <v>71341</v>
      </c>
      <c r="H13" s="65">
        <v>0</v>
      </c>
      <c r="I13" s="65">
        <v>0</v>
      </c>
      <c r="J13" s="64" t="s">
        <v>179</v>
      </c>
      <c r="K13" s="63">
        <v>0</v>
      </c>
      <c r="L13" s="62" t="s">
        <v>166</v>
      </c>
    </row>
    <row r="14" spans="1:12" ht="105" customHeight="1">
      <c r="A14" s="66" t="s">
        <v>178</v>
      </c>
      <c r="B14" s="66">
        <v>600</v>
      </c>
      <c r="C14" s="66">
        <v>60014</v>
      </c>
      <c r="D14" s="68" t="s">
        <v>177</v>
      </c>
      <c r="E14" s="65">
        <v>9840</v>
      </c>
      <c r="F14" s="65">
        <v>9840</v>
      </c>
      <c r="G14" s="65">
        <v>0</v>
      </c>
      <c r="H14" s="65">
        <v>0</v>
      </c>
      <c r="I14" s="65">
        <v>0</v>
      </c>
      <c r="J14" s="64" t="s">
        <v>109</v>
      </c>
      <c r="K14" s="63">
        <v>0</v>
      </c>
      <c r="L14" s="62" t="s">
        <v>166</v>
      </c>
    </row>
    <row r="15" spans="1:12" ht="96" customHeight="1">
      <c r="A15" s="66" t="s">
        <v>176</v>
      </c>
      <c r="B15" s="66">
        <v>600</v>
      </c>
      <c r="C15" s="66">
        <v>60014</v>
      </c>
      <c r="D15" s="64" t="s">
        <v>175</v>
      </c>
      <c r="E15" s="65">
        <v>64575</v>
      </c>
      <c r="F15" s="65">
        <v>64575</v>
      </c>
      <c r="G15" s="65">
        <v>0</v>
      </c>
      <c r="H15" s="65">
        <v>0</v>
      </c>
      <c r="I15" s="65">
        <v>0</v>
      </c>
      <c r="J15" s="64" t="s">
        <v>109</v>
      </c>
      <c r="K15" s="63">
        <v>0</v>
      </c>
      <c r="L15" s="62" t="s">
        <v>166</v>
      </c>
    </row>
    <row r="16" spans="1:12" ht="99" customHeight="1">
      <c r="A16" s="66" t="s">
        <v>174</v>
      </c>
      <c r="B16" s="66">
        <v>600</v>
      </c>
      <c r="C16" s="66">
        <v>60014</v>
      </c>
      <c r="D16" s="64" t="s">
        <v>173</v>
      </c>
      <c r="E16" s="65">
        <v>54120</v>
      </c>
      <c r="F16" s="65">
        <v>54120</v>
      </c>
      <c r="G16" s="65">
        <v>0</v>
      </c>
      <c r="H16" s="65">
        <v>0</v>
      </c>
      <c r="I16" s="65">
        <v>0</v>
      </c>
      <c r="J16" s="64" t="s">
        <v>109</v>
      </c>
      <c r="K16" s="63">
        <v>0</v>
      </c>
      <c r="L16" s="62" t="s">
        <v>166</v>
      </c>
    </row>
    <row r="17" spans="1:12" ht="84.75" customHeight="1">
      <c r="A17" s="66" t="s">
        <v>172</v>
      </c>
      <c r="B17" s="66">
        <v>600</v>
      </c>
      <c r="C17" s="66">
        <v>60014</v>
      </c>
      <c r="D17" s="64" t="s">
        <v>171</v>
      </c>
      <c r="E17" s="65">
        <v>50000</v>
      </c>
      <c r="F17" s="65">
        <v>50000</v>
      </c>
      <c r="G17" s="65">
        <v>0</v>
      </c>
      <c r="H17" s="65">
        <v>0</v>
      </c>
      <c r="I17" s="65">
        <v>0</v>
      </c>
      <c r="J17" s="64" t="s">
        <v>109</v>
      </c>
      <c r="K17" s="63">
        <v>0</v>
      </c>
      <c r="L17" s="62" t="s">
        <v>166</v>
      </c>
    </row>
    <row r="18" spans="1:12" ht="101.25" customHeight="1">
      <c r="A18" s="66" t="s">
        <v>170</v>
      </c>
      <c r="B18" s="66">
        <v>600</v>
      </c>
      <c r="C18" s="66">
        <v>60014</v>
      </c>
      <c r="D18" s="64" t="s">
        <v>169</v>
      </c>
      <c r="E18" s="65">
        <v>50000</v>
      </c>
      <c r="F18" s="65">
        <v>50000</v>
      </c>
      <c r="G18" s="65">
        <v>0</v>
      </c>
      <c r="H18" s="65">
        <v>0</v>
      </c>
      <c r="I18" s="65">
        <v>0</v>
      </c>
      <c r="J18" s="64" t="s">
        <v>109</v>
      </c>
      <c r="K18" s="63">
        <v>0</v>
      </c>
      <c r="L18" s="62" t="s">
        <v>166</v>
      </c>
    </row>
    <row r="19" spans="1:12" ht="114.75" customHeight="1">
      <c r="A19" s="66" t="s">
        <v>168</v>
      </c>
      <c r="B19" s="66">
        <v>600</v>
      </c>
      <c r="C19" s="66">
        <v>60014</v>
      </c>
      <c r="D19" s="64" t="s">
        <v>167</v>
      </c>
      <c r="E19" s="65">
        <v>50000</v>
      </c>
      <c r="F19" s="65">
        <v>50000</v>
      </c>
      <c r="G19" s="65">
        <v>0</v>
      </c>
      <c r="H19" s="65">
        <v>0</v>
      </c>
      <c r="I19" s="65">
        <v>0</v>
      </c>
      <c r="J19" s="64" t="s">
        <v>109</v>
      </c>
      <c r="K19" s="63">
        <v>0</v>
      </c>
      <c r="L19" s="62" t="s">
        <v>166</v>
      </c>
    </row>
    <row r="20" spans="1:12" ht="87" customHeight="1">
      <c r="A20" s="66" t="s">
        <v>165</v>
      </c>
      <c r="B20" s="66">
        <v>700</v>
      </c>
      <c r="C20" s="66">
        <v>70005</v>
      </c>
      <c r="D20" s="64" t="s">
        <v>164</v>
      </c>
      <c r="E20" s="65">
        <f>F20</f>
        <v>147600</v>
      </c>
      <c r="F20" s="65">
        <v>147600</v>
      </c>
      <c r="G20" s="65">
        <v>0</v>
      </c>
      <c r="H20" s="65">
        <v>0</v>
      </c>
      <c r="I20" s="65">
        <v>0</v>
      </c>
      <c r="J20" s="64" t="s">
        <v>130</v>
      </c>
      <c r="K20" s="63">
        <v>0</v>
      </c>
      <c r="L20" s="62" t="s">
        <v>98</v>
      </c>
    </row>
    <row r="21" spans="1:12" ht="63.75" customHeight="1">
      <c r="A21" s="66" t="s">
        <v>163</v>
      </c>
      <c r="B21" s="66">
        <v>710</v>
      </c>
      <c r="C21" s="66">
        <v>71012</v>
      </c>
      <c r="D21" s="64" t="s">
        <v>162</v>
      </c>
      <c r="E21" s="65">
        <v>11070</v>
      </c>
      <c r="F21" s="65">
        <v>11070</v>
      </c>
      <c r="G21" s="65">
        <v>0</v>
      </c>
      <c r="H21" s="65">
        <v>0</v>
      </c>
      <c r="I21" s="65">
        <v>0</v>
      </c>
      <c r="J21" s="64" t="s">
        <v>130</v>
      </c>
      <c r="K21" s="63">
        <v>0</v>
      </c>
      <c r="L21" s="62" t="s">
        <v>98</v>
      </c>
    </row>
    <row r="22" spans="1:12" ht="75" customHeight="1">
      <c r="A22" s="66" t="s">
        <v>161</v>
      </c>
      <c r="B22" s="66">
        <v>750</v>
      </c>
      <c r="C22" s="66">
        <v>75019</v>
      </c>
      <c r="D22" s="64" t="s">
        <v>160</v>
      </c>
      <c r="E22" s="65">
        <f>F22</f>
        <v>11572</v>
      </c>
      <c r="F22" s="65">
        <v>11572</v>
      </c>
      <c r="G22" s="65">
        <v>0</v>
      </c>
      <c r="H22" s="65">
        <v>0</v>
      </c>
      <c r="I22" s="65">
        <v>0</v>
      </c>
      <c r="J22" s="64" t="s">
        <v>130</v>
      </c>
      <c r="K22" s="63">
        <v>0</v>
      </c>
      <c r="L22" s="62" t="s">
        <v>98</v>
      </c>
    </row>
    <row r="23" spans="1:12" ht="75" customHeight="1">
      <c r="A23" s="66" t="s">
        <v>159</v>
      </c>
      <c r="B23" s="66">
        <v>750</v>
      </c>
      <c r="C23" s="66">
        <v>75020</v>
      </c>
      <c r="D23" s="64" t="s">
        <v>158</v>
      </c>
      <c r="E23" s="65">
        <f>F23</f>
        <v>50000</v>
      </c>
      <c r="F23" s="65">
        <v>50000</v>
      </c>
      <c r="G23" s="65">
        <v>0</v>
      </c>
      <c r="H23" s="65">
        <v>0</v>
      </c>
      <c r="I23" s="65">
        <v>0</v>
      </c>
      <c r="J23" s="64" t="s">
        <v>130</v>
      </c>
      <c r="K23" s="63">
        <v>0</v>
      </c>
      <c r="L23" s="62" t="s">
        <v>98</v>
      </c>
    </row>
    <row r="24" spans="1:12" ht="60" customHeight="1">
      <c r="A24" s="66" t="s">
        <v>157</v>
      </c>
      <c r="B24" s="66">
        <v>750</v>
      </c>
      <c r="C24" s="66">
        <v>75020</v>
      </c>
      <c r="D24" s="64" t="s">
        <v>156</v>
      </c>
      <c r="E24" s="65">
        <f>F24</f>
        <v>15000</v>
      </c>
      <c r="F24" s="65">
        <v>15000</v>
      </c>
      <c r="G24" s="65">
        <v>0</v>
      </c>
      <c r="H24" s="65">
        <v>0</v>
      </c>
      <c r="I24" s="65">
        <v>0</v>
      </c>
      <c r="J24" s="64" t="s">
        <v>130</v>
      </c>
      <c r="K24" s="63">
        <v>0</v>
      </c>
      <c r="L24" s="62" t="s">
        <v>98</v>
      </c>
    </row>
    <row r="25" spans="1:12" ht="60" customHeight="1">
      <c r="A25" s="66" t="s">
        <v>155</v>
      </c>
      <c r="B25" s="66">
        <v>754</v>
      </c>
      <c r="C25" s="66">
        <v>75411</v>
      </c>
      <c r="D25" s="64" t="s">
        <v>154</v>
      </c>
      <c r="E25" s="65">
        <v>115000</v>
      </c>
      <c r="F25" s="65">
        <v>0</v>
      </c>
      <c r="G25" s="65">
        <v>0</v>
      </c>
      <c r="H25" s="65">
        <v>0</v>
      </c>
      <c r="I25" s="65">
        <v>0</v>
      </c>
      <c r="J25" s="64" t="s">
        <v>153</v>
      </c>
      <c r="K25" s="63">
        <v>0</v>
      </c>
      <c r="L25" s="62" t="s">
        <v>152</v>
      </c>
    </row>
    <row r="26" spans="1:12" ht="51" customHeight="1">
      <c r="A26" s="66" t="s">
        <v>151</v>
      </c>
      <c r="B26" s="66">
        <v>801</v>
      </c>
      <c r="C26" s="66">
        <v>80102</v>
      </c>
      <c r="D26" s="64" t="s">
        <v>145</v>
      </c>
      <c r="E26" s="65">
        <v>30000</v>
      </c>
      <c r="F26" s="65"/>
      <c r="G26" s="65">
        <v>0</v>
      </c>
      <c r="H26" s="65">
        <v>0</v>
      </c>
      <c r="I26" s="65">
        <v>0</v>
      </c>
      <c r="J26" s="64" t="s">
        <v>144</v>
      </c>
      <c r="K26" s="63">
        <v>0</v>
      </c>
      <c r="L26" s="67" t="s">
        <v>102</v>
      </c>
    </row>
    <row r="27" spans="1:12" ht="69" customHeight="1">
      <c r="A27" s="66" t="s">
        <v>150</v>
      </c>
      <c r="B27" s="66">
        <v>801</v>
      </c>
      <c r="C27" s="66">
        <v>80102</v>
      </c>
      <c r="D27" s="64" t="s">
        <v>145</v>
      </c>
      <c r="E27" s="65">
        <v>30000</v>
      </c>
      <c r="F27" s="65"/>
      <c r="G27" s="65">
        <v>0</v>
      </c>
      <c r="H27" s="65">
        <v>0</v>
      </c>
      <c r="I27" s="65">
        <v>0</v>
      </c>
      <c r="J27" s="64" t="s">
        <v>144</v>
      </c>
      <c r="K27" s="63">
        <v>0</v>
      </c>
      <c r="L27" s="62" t="s">
        <v>149</v>
      </c>
    </row>
    <row r="28" spans="1:12" ht="48.75">
      <c r="A28" s="66" t="s">
        <v>148</v>
      </c>
      <c r="B28" s="66">
        <v>801</v>
      </c>
      <c r="C28" s="66">
        <v>80102</v>
      </c>
      <c r="D28" s="64" t="s">
        <v>145</v>
      </c>
      <c r="E28" s="65">
        <v>30000</v>
      </c>
      <c r="F28" s="65"/>
      <c r="G28" s="65">
        <v>0</v>
      </c>
      <c r="H28" s="65">
        <v>0</v>
      </c>
      <c r="I28" s="65">
        <v>0</v>
      </c>
      <c r="J28" s="64" t="s">
        <v>144</v>
      </c>
      <c r="K28" s="63">
        <v>0</v>
      </c>
      <c r="L28" s="62" t="s">
        <v>147</v>
      </c>
    </row>
    <row r="29" spans="1:12" ht="80.25" customHeight="1">
      <c r="A29" s="66" t="s">
        <v>146</v>
      </c>
      <c r="B29" s="66">
        <v>801</v>
      </c>
      <c r="C29" s="66">
        <v>80102</v>
      </c>
      <c r="D29" s="64" t="s">
        <v>145</v>
      </c>
      <c r="E29" s="65">
        <v>30000</v>
      </c>
      <c r="F29" s="65"/>
      <c r="G29" s="65">
        <v>0</v>
      </c>
      <c r="H29" s="65">
        <v>0</v>
      </c>
      <c r="I29" s="65">
        <v>0</v>
      </c>
      <c r="J29" s="64" t="s">
        <v>144</v>
      </c>
      <c r="K29" s="63">
        <v>0</v>
      </c>
      <c r="L29" s="62" t="s">
        <v>143</v>
      </c>
    </row>
    <row r="30" spans="1:12" ht="115.5" customHeight="1">
      <c r="A30" s="66" t="s">
        <v>142</v>
      </c>
      <c r="B30" s="66">
        <v>801</v>
      </c>
      <c r="C30" s="66">
        <v>80115</v>
      </c>
      <c r="D30" s="64" t="s">
        <v>141</v>
      </c>
      <c r="E30" s="65">
        <v>25000</v>
      </c>
      <c r="F30" s="65">
        <v>25000</v>
      </c>
      <c r="G30" s="65">
        <v>0</v>
      </c>
      <c r="H30" s="65">
        <v>0</v>
      </c>
      <c r="I30" s="65">
        <v>0</v>
      </c>
      <c r="J30" s="64" t="s">
        <v>130</v>
      </c>
      <c r="K30" s="63">
        <v>0</v>
      </c>
      <c r="L30" s="62" t="s">
        <v>140</v>
      </c>
    </row>
    <row r="31" spans="1:12" ht="53.25" customHeight="1">
      <c r="A31" s="66" t="s">
        <v>139</v>
      </c>
      <c r="B31" s="66">
        <v>801</v>
      </c>
      <c r="C31" s="66">
        <v>80120</v>
      </c>
      <c r="D31" s="64" t="s">
        <v>138</v>
      </c>
      <c r="E31" s="65">
        <f>F31</f>
        <v>284640</v>
      </c>
      <c r="F31" s="65">
        <v>284640</v>
      </c>
      <c r="G31" s="65">
        <v>0</v>
      </c>
      <c r="H31" s="65">
        <v>0</v>
      </c>
      <c r="I31" s="65">
        <v>0</v>
      </c>
      <c r="J31" s="64" t="s">
        <v>130</v>
      </c>
      <c r="K31" s="63">
        <v>0</v>
      </c>
      <c r="L31" s="62" t="s">
        <v>98</v>
      </c>
    </row>
    <row r="32" spans="1:12" ht="65.25" customHeight="1">
      <c r="A32" s="66" t="s">
        <v>137</v>
      </c>
      <c r="B32" s="66">
        <v>801</v>
      </c>
      <c r="C32" s="66">
        <v>80120</v>
      </c>
      <c r="D32" s="64" t="s">
        <v>136</v>
      </c>
      <c r="E32" s="65">
        <f>F32</f>
        <v>90000</v>
      </c>
      <c r="F32" s="65">
        <v>90000</v>
      </c>
      <c r="G32" s="65">
        <v>0</v>
      </c>
      <c r="H32" s="65">
        <v>0</v>
      </c>
      <c r="I32" s="65">
        <v>0</v>
      </c>
      <c r="J32" s="64" t="s">
        <v>130</v>
      </c>
      <c r="K32" s="63">
        <v>0</v>
      </c>
      <c r="L32" s="62" t="s">
        <v>135</v>
      </c>
    </row>
    <row r="33" spans="1:12" ht="58.5">
      <c r="A33" s="66" t="s">
        <v>134</v>
      </c>
      <c r="B33" s="66">
        <v>801</v>
      </c>
      <c r="C33" s="66">
        <v>80120</v>
      </c>
      <c r="D33" s="64" t="s">
        <v>133</v>
      </c>
      <c r="E33" s="65">
        <f>F33</f>
        <v>90000</v>
      </c>
      <c r="F33" s="65">
        <v>90000</v>
      </c>
      <c r="G33" s="65">
        <v>0</v>
      </c>
      <c r="H33" s="65">
        <v>0</v>
      </c>
      <c r="I33" s="65">
        <v>0</v>
      </c>
      <c r="J33" s="64" t="s">
        <v>130</v>
      </c>
      <c r="K33" s="63">
        <v>0</v>
      </c>
      <c r="L33" s="62" t="s">
        <v>98</v>
      </c>
    </row>
    <row r="34" spans="1:12" ht="39">
      <c r="A34" s="66" t="s">
        <v>132</v>
      </c>
      <c r="B34" s="66">
        <v>851</v>
      </c>
      <c r="C34" s="66">
        <v>85195</v>
      </c>
      <c r="D34" s="64" t="s">
        <v>131</v>
      </c>
      <c r="E34" s="65">
        <f>F34</f>
        <v>1500000</v>
      </c>
      <c r="F34" s="65">
        <v>1500000</v>
      </c>
      <c r="G34" s="65">
        <v>0</v>
      </c>
      <c r="H34" s="65">
        <v>0</v>
      </c>
      <c r="I34" s="65">
        <v>0</v>
      </c>
      <c r="J34" s="64" t="s">
        <v>130</v>
      </c>
      <c r="K34" s="63">
        <v>0</v>
      </c>
      <c r="L34" s="62" t="s">
        <v>98</v>
      </c>
    </row>
    <row r="35" spans="1:12" ht="39.75" customHeight="1">
      <c r="A35" s="66" t="s">
        <v>129</v>
      </c>
      <c r="B35" s="66">
        <v>852</v>
      </c>
      <c r="C35" s="66">
        <v>85202</v>
      </c>
      <c r="D35" s="64" t="s">
        <v>128</v>
      </c>
      <c r="E35" s="65">
        <v>207000</v>
      </c>
      <c r="F35" s="65">
        <v>207000</v>
      </c>
      <c r="G35" s="65">
        <v>0</v>
      </c>
      <c r="H35" s="65">
        <v>0</v>
      </c>
      <c r="I35" s="65">
        <v>0</v>
      </c>
      <c r="J35" s="64" t="s">
        <v>103</v>
      </c>
      <c r="K35" s="63">
        <v>0</v>
      </c>
      <c r="L35" s="62" t="s">
        <v>121</v>
      </c>
    </row>
    <row r="36" spans="1:12" ht="55.5" customHeight="1">
      <c r="A36" s="66" t="s">
        <v>127</v>
      </c>
      <c r="B36" s="66">
        <v>852</v>
      </c>
      <c r="C36" s="66">
        <v>85202</v>
      </c>
      <c r="D36" s="64" t="s">
        <v>126</v>
      </c>
      <c r="E36" s="65">
        <v>258000</v>
      </c>
      <c r="F36" s="65">
        <v>258000</v>
      </c>
      <c r="G36" s="65">
        <v>0</v>
      </c>
      <c r="H36" s="65">
        <v>0</v>
      </c>
      <c r="I36" s="65">
        <v>0</v>
      </c>
      <c r="J36" s="64" t="s">
        <v>103</v>
      </c>
      <c r="K36" s="63">
        <v>0</v>
      </c>
      <c r="L36" s="62" t="s">
        <v>121</v>
      </c>
    </row>
    <row r="37" spans="1:12" ht="83.25" customHeight="1">
      <c r="A37" s="66" t="s">
        <v>125</v>
      </c>
      <c r="B37" s="66">
        <v>852</v>
      </c>
      <c r="C37" s="66">
        <v>85202</v>
      </c>
      <c r="D37" s="64" t="s">
        <v>124</v>
      </c>
      <c r="E37" s="65">
        <v>20000</v>
      </c>
      <c r="F37" s="65">
        <v>20000</v>
      </c>
      <c r="G37" s="65">
        <v>0</v>
      </c>
      <c r="H37" s="65">
        <v>0</v>
      </c>
      <c r="I37" s="65">
        <v>0</v>
      </c>
      <c r="J37" s="64" t="s">
        <v>103</v>
      </c>
      <c r="K37" s="63">
        <v>0</v>
      </c>
      <c r="L37" s="62" t="s">
        <v>121</v>
      </c>
    </row>
    <row r="38" spans="1:12" ht="39">
      <c r="A38" s="66" t="s">
        <v>123</v>
      </c>
      <c r="B38" s="66">
        <v>852</v>
      </c>
      <c r="C38" s="66">
        <v>85202</v>
      </c>
      <c r="D38" s="64" t="s">
        <v>122</v>
      </c>
      <c r="E38" s="65">
        <v>27000</v>
      </c>
      <c r="F38" s="65">
        <v>27000</v>
      </c>
      <c r="G38" s="65">
        <v>0</v>
      </c>
      <c r="H38" s="65">
        <v>0</v>
      </c>
      <c r="I38" s="65">
        <v>0</v>
      </c>
      <c r="J38" s="64" t="s">
        <v>103</v>
      </c>
      <c r="K38" s="63">
        <v>0</v>
      </c>
      <c r="L38" s="62" t="s">
        <v>121</v>
      </c>
    </row>
    <row r="39" spans="1:12" ht="39">
      <c r="A39" s="66" t="s">
        <v>120</v>
      </c>
      <c r="B39" s="66">
        <v>852</v>
      </c>
      <c r="C39" s="66">
        <v>85202</v>
      </c>
      <c r="D39" s="64" t="s">
        <v>119</v>
      </c>
      <c r="E39" s="65">
        <v>125740</v>
      </c>
      <c r="F39" s="65">
        <v>125740</v>
      </c>
      <c r="G39" s="65">
        <v>0</v>
      </c>
      <c r="H39" s="65">
        <v>0</v>
      </c>
      <c r="I39" s="65">
        <v>0</v>
      </c>
      <c r="J39" s="64" t="s">
        <v>103</v>
      </c>
      <c r="K39" s="65">
        <v>0</v>
      </c>
      <c r="L39" s="62" t="s">
        <v>108</v>
      </c>
    </row>
    <row r="40" spans="1:12" ht="39">
      <c r="A40" s="66" t="s">
        <v>118</v>
      </c>
      <c r="B40" s="66">
        <v>852</v>
      </c>
      <c r="C40" s="66">
        <v>85202</v>
      </c>
      <c r="D40" s="64" t="s">
        <v>117</v>
      </c>
      <c r="E40" s="65">
        <v>18849</v>
      </c>
      <c r="F40" s="65">
        <v>18849</v>
      </c>
      <c r="G40" s="65">
        <v>0</v>
      </c>
      <c r="H40" s="65">
        <v>0</v>
      </c>
      <c r="I40" s="65">
        <v>0</v>
      </c>
      <c r="J40" s="64" t="s">
        <v>103</v>
      </c>
      <c r="K40" s="65">
        <v>0</v>
      </c>
      <c r="L40" s="62" t="s">
        <v>108</v>
      </c>
    </row>
    <row r="41" spans="1:12" ht="108" customHeight="1">
      <c r="A41" s="66" t="s">
        <v>116</v>
      </c>
      <c r="B41" s="66">
        <v>852</v>
      </c>
      <c r="C41" s="66">
        <v>85202</v>
      </c>
      <c r="D41" s="64" t="s">
        <v>115</v>
      </c>
      <c r="E41" s="65">
        <v>78000</v>
      </c>
      <c r="F41" s="65">
        <v>78000</v>
      </c>
      <c r="G41" s="65">
        <v>0</v>
      </c>
      <c r="H41" s="65">
        <v>0</v>
      </c>
      <c r="I41" s="65">
        <v>0</v>
      </c>
      <c r="J41" s="64" t="s">
        <v>103</v>
      </c>
      <c r="K41" s="65">
        <v>0</v>
      </c>
      <c r="L41" s="62" t="s">
        <v>108</v>
      </c>
    </row>
    <row r="42" spans="1:12" ht="65.25" customHeight="1">
      <c r="A42" s="66" t="s">
        <v>114</v>
      </c>
      <c r="B42" s="66">
        <v>852</v>
      </c>
      <c r="C42" s="66">
        <v>85202</v>
      </c>
      <c r="D42" s="64" t="s">
        <v>113</v>
      </c>
      <c r="E42" s="65">
        <v>7600</v>
      </c>
      <c r="F42" s="65">
        <v>7600</v>
      </c>
      <c r="G42" s="65">
        <v>0</v>
      </c>
      <c r="H42" s="65">
        <v>0</v>
      </c>
      <c r="I42" s="65">
        <v>0</v>
      </c>
      <c r="J42" s="64" t="s">
        <v>103</v>
      </c>
      <c r="K42" s="65">
        <v>0</v>
      </c>
      <c r="L42" s="62" t="s">
        <v>112</v>
      </c>
    </row>
    <row r="43" spans="1:12" ht="37.5" customHeight="1">
      <c r="A43" s="66" t="s">
        <v>111</v>
      </c>
      <c r="B43" s="66">
        <v>853</v>
      </c>
      <c r="C43" s="66">
        <v>85311</v>
      </c>
      <c r="D43" s="64" t="s">
        <v>110</v>
      </c>
      <c r="E43" s="65">
        <v>23100</v>
      </c>
      <c r="F43" s="65">
        <v>23100</v>
      </c>
      <c r="G43" s="65">
        <v>0</v>
      </c>
      <c r="H43" s="65">
        <v>0</v>
      </c>
      <c r="I43" s="65">
        <v>0</v>
      </c>
      <c r="J43" s="64" t="s">
        <v>109</v>
      </c>
      <c r="K43" s="63">
        <v>0</v>
      </c>
      <c r="L43" s="62" t="s">
        <v>108</v>
      </c>
    </row>
    <row r="44" spans="1:12" ht="48.75" customHeight="1">
      <c r="A44" s="66" t="s">
        <v>107</v>
      </c>
      <c r="B44" s="66">
        <v>854</v>
      </c>
      <c r="C44" s="66">
        <v>85403</v>
      </c>
      <c r="D44" s="64" t="s">
        <v>106</v>
      </c>
      <c r="E44" s="65">
        <v>60000</v>
      </c>
      <c r="F44" s="65">
        <v>60000</v>
      </c>
      <c r="G44" s="65">
        <v>0</v>
      </c>
      <c r="H44" s="65">
        <v>0</v>
      </c>
      <c r="I44" s="65">
        <v>0</v>
      </c>
      <c r="J44" s="64" t="s">
        <v>103</v>
      </c>
      <c r="K44" s="63">
        <v>0</v>
      </c>
      <c r="L44" s="67" t="s">
        <v>102</v>
      </c>
    </row>
    <row r="45" spans="1:12" ht="90.75">
      <c r="A45" s="66" t="s">
        <v>105</v>
      </c>
      <c r="B45" s="66">
        <v>854</v>
      </c>
      <c r="C45" s="66">
        <v>85403</v>
      </c>
      <c r="D45" s="64" t="s">
        <v>104</v>
      </c>
      <c r="E45" s="65">
        <v>35000</v>
      </c>
      <c r="F45" s="65">
        <v>35000</v>
      </c>
      <c r="G45" s="65">
        <v>0</v>
      </c>
      <c r="H45" s="65">
        <v>0</v>
      </c>
      <c r="I45" s="65">
        <v>0</v>
      </c>
      <c r="J45" s="64" t="s">
        <v>103</v>
      </c>
      <c r="K45" s="63">
        <v>0</v>
      </c>
      <c r="L45" s="67" t="s">
        <v>102</v>
      </c>
    </row>
    <row r="46" spans="1:12" ht="39">
      <c r="A46" s="66" t="s">
        <v>101</v>
      </c>
      <c r="B46" s="66">
        <v>921</v>
      </c>
      <c r="C46" s="66">
        <v>92195</v>
      </c>
      <c r="D46" s="64" t="s">
        <v>100</v>
      </c>
      <c r="E46" s="65">
        <v>394750</v>
      </c>
      <c r="F46" s="65">
        <v>294750</v>
      </c>
      <c r="G46" s="65">
        <v>0</v>
      </c>
      <c r="H46" s="65">
        <v>0</v>
      </c>
      <c r="I46" s="65">
        <v>0</v>
      </c>
      <c r="J46" s="64" t="s">
        <v>99</v>
      </c>
      <c r="K46" s="63">
        <v>0</v>
      </c>
      <c r="L46" s="62" t="s">
        <v>98</v>
      </c>
    </row>
    <row r="47" spans="1:12" ht="12.75">
      <c r="A47" s="98" t="s">
        <v>97</v>
      </c>
      <c r="B47" s="99"/>
      <c r="C47" s="99"/>
      <c r="D47" s="100"/>
      <c r="E47" s="60">
        <f>SUM(E10:E46)</f>
        <v>4686730</v>
      </c>
      <c r="F47" s="60">
        <f>SUM(F10:F46)</f>
        <v>4045997</v>
      </c>
      <c r="G47" s="60">
        <f>SUM(G10:G46)</f>
        <v>71341</v>
      </c>
      <c r="H47" s="60">
        <f>SUM(H10:H46)</f>
        <v>0</v>
      </c>
      <c r="I47" s="60">
        <f>SUM(I10:I46)</f>
        <v>0</v>
      </c>
      <c r="J47" s="61">
        <v>569392</v>
      </c>
      <c r="K47" s="60">
        <f>SUM(K10:K46)</f>
        <v>0</v>
      </c>
      <c r="L47" s="59" t="s">
        <v>96</v>
      </c>
    </row>
    <row r="48" spans="1:12" ht="12.75">
      <c r="A48" s="57"/>
      <c r="B48" s="57"/>
      <c r="C48" s="57"/>
      <c r="D48" s="57"/>
      <c r="E48" s="58"/>
      <c r="F48" s="57"/>
      <c r="G48" s="57"/>
      <c r="H48" s="57"/>
      <c r="I48" s="57"/>
      <c r="J48" s="57"/>
      <c r="K48" s="57"/>
      <c r="L48" s="57"/>
    </row>
    <row r="49" spans="1:12" ht="12.75">
      <c r="A49" s="57" t="s">
        <v>95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57" t="s">
        <v>94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.75">
      <c r="A51" s="57" t="s">
        <v>93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2.75">
      <c r="A52" s="57" t="s">
        <v>92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57" t="s">
        <v>91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9" ht="12.75">
      <c r="A56" s="57"/>
      <c r="B56" s="57"/>
      <c r="C56" s="57"/>
      <c r="D56" s="57"/>
      <c r="E56" s="57"/>
      <c r="F56" s="57"/>
      <c r="G56" s="57"/>
      <c r="H56" s="57"/>
      <c r="I56" s="57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7:D47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Zarządu Powiatu w Opatowie Nr 163.123.2021 
z dnia 31 grudnia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view="pageLayout" workbookViewId="0" topLeftCell="A1">
      <selection activeCell="H6" sqref="H6"/>
    </sheetView>
  </sheetViews>
  <sheetFormatPr defaultColWidth="9.33203125" defaultRowHeight="12.75"/>
  <cols>
    <col min="1" max="1" width="5.66015625" style="17" customWidth="1"/>
    <col min="2" max="2" width="8.83203125" style="17" customWidth="1"/>
    <col min="3" max="3" width="6.16015625" style="17" customWidth="1"/>
    <col min="4" max="4" width="15.5" style="17" customWidth="1"/>
    <col min="5" max="5" width="17.33203125" style="17" customWidth="1"/>
    <col min="6" max="6" width="16.16015625" style="17" customWidth="1"/>
    <col min="7" max="7" width="13.5" style="17" customWidth="1"/>
    <col min="8" max="8" width="13.83203125" style="17" customWidth="1"/>
    <col min="9" max="9" width="11.5" style="17" customWidth="1"/>
    <col min="10" max="10" width="12.66015625" style="17" customWidth="1"/>
    <col min="11" max="11" width="9.66015625" style="16" customWidth="1"/>
    <col min="12" max="12" width="11.16015625" style="16" customWidth="1"/>
    <col min="13" max="13" width="11" style="16" customWidth="1"/>
    <col min="14" max="14" width="9.66015625" style="16" customWidth="1"/>
    <col min="15" max="15" width="7.5" style="16" customWidth="1"/>
    <col min="16" max="16" width="7" style="16" customWidth="1"/>
    <col min="17" max="16384" width="9.33203125" style="16" customWidth="1"/>
  </cols>
  <sheetData>
    <row r="1" spans="1:17" ht="36" customHeight="1">
      <c r="A1" s="114" t="s">
        <v>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40"/>
    </row>
    <row r="2" spans="1:16" s="30" customFormat="1" ht="9.75" customHeight="1">
      <c r="A2" s="39"/>
      <c r="B2" s="39"/>
      <c r="C2" s="39"/>
      <c r="D2" s="39"/>
      <c r="E2" s="39"/>
      <c r="F2" s="39"/>
      <c r="G2" s="38"/>
      <c r="H2" s="38"/>
      <c r="I2" s="38"/>
      <c r="J2" s="38"/>
      <c r="K2" s="38"/>
      <c r="L2" s="37"/>
      <c r="M2" s="37"/>
      <c r="N2" s="37"/>
      <c r="O2" s="125" t="s">
        <v>75</v>
      </c>
      <c r="P2" s="125"/>
    </row>
    <row r="3" spans="1:16" s="30" customFormat="1" ht="12.75" customHeight="1">
      <c r="A3" s="115" t="s">
        <v>0</v>
      </c>
      <c r="B3" s="115" t="s">
        <v>1</v>
      </c>
      <c r="C3" s="115" t="s">
        <v>58</v>
      </c>
      <c r="D3" s="115" t="s">
        <v>74</v>
      </c>
      <c r="E3" s="118" t="s">
        <v>73</v>
      </c>
      <c r="F3" s="121" t="s">
        <v>4</v>
      </c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16" s="30" customFormat="1" ht="12.75" customHeight="1">
      <c r="A4" s="116"/>
      <c r="B4" s="116"/>
      <c r="C4" s="116"/>
      <c r="D4" s="116"/>
      <c r="E4" s="119"/>
      <c r="F4" s="118" t="s">
        <v>29</v>
      </c>
      <c r="G4" s="124" t="s">
        <v>4</v>
      </c>
      <c r="H4" s="124"/>
      <c r="I4" s="124"/>
      <c r="J4" s="124"/>
      <c r="K4" s="124"/>
      <c r="L4" s="118" t="s">
        <v>72</v>
      </c>
      <c r="M4" s="126" t="s">
        <v>4</v>
      </c>
      <c r="N4" s="127"/>
      <c r="O4" s="127"/>
      <c r="P4" s="128"/>
    </row>
    <row r="5" spans="1:16" s="30" customFormat="1" ht="25.5" customHeight="1">
      <c r="A5" s="116"/>
      <c r="B5" s="116"/>
      <c r="C5" s="116"/>
      <c r="D5" s="116"/>
      <c r="E5" s="119"/>
      <c r="F5" s="119"/>
      <c r="G5" s="121" t="s">
        <v>71</v>
      </c>
      <c r="H5" s="123"/>
      <c r="I5" s="118" t="s">
        <v>70</v>
      </c>
      <c r="J5" s="118" t="s">
        <v>69</v>
      </c>
      <c r="K5" s="118" t="s">
        <v>68</v>
      </c>
      <c r="L5" s="119"/>
      <c r="M5" s="121" t="s">
        <v>6</v>
      </c>
      <c r="N5" s="51" t="s">
        <v>7</v>
      </c>
      <c r="O5" s="124" t="s">
        <v>33</v>
      </c>
      <c r="P5" s="124" t="s">
        <v>67</v>
      </c>
    </row>
    <row r="6" spans="1:16" s="30" customFormat="1" ht="94.5">
      <c r="A6" s="117"/>
      <c r="B6" s="117"/>
      <c r="C6" s="117"/>
      <c r="D6" s="117"/>
      <c r="E6" s="120"/>
      <c r="F6" s="120"/>
      <c r="G6" s="50" t="s">
        <v>11</v>
      </c>
      <c r="H6" s="50" t="s">
        <v>66</v>
      </c>
      <c r="I6" s="120"/>
      <c r="J6" s="120"/>
      <c r="K6" s="120"/>
      <c r="L6" s="120"/>
      <c r="M6" s="124"/>
      <c r="N6" s="52" t="s">
        <v>10</v>
      </c>
      <c r="O6" s="124"/>
      <c r="P6" s="124"/>
    </row>
    <row r="7" spans="1:16" s="30" customFormat="1" ht="10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</row>
    <row r="8" spans="1:16" s="30" customFormat="1" ht="13.5">
      <c r="A8" s="32" t="s">
        <v>65</v>
      </c>
      <c r="B8" s="35"/>
      <c r="C8" s="24"/>
      <c r="D8" s="41">
        <f>SUM(D9:D9)</f>
        <v>0</v>
      </c>
      <c r="E8" s="42">
        <f>SUM(E9:E9)</f>
        <v>0</v>
      </c>
      <c r="F8" s="42">
        <f>SUM(F9:F9)</f>
        <v>0</v>
      </c>
      <c r="G8" s="42">
        <f>SUM(G9:G9)</f>
        <v>0</v>
      </c>
      <c r="H8" s="42">
        <f>SUM(H9:H9)</f>
        <v>0</v>
      </c>
      <c r="I8" s="42">
        <v>0</v>
      </c>
      <c r="J8" s="42">
        <v>0</v>
      </c>
      <c r="K8" s="42">
        <v>0</v>
      </c>
      <c r="L8" s="42">
        <f>SUM(L9:L9)</f>
        <v>0</v>
      </c>
      <c r="M8" s="42">
        <f>SUM(M9:M9)</f>
        <v>0</v>
      </c>
      <c r="N8" s="42">
        <f>SUM(N9:N9)</f>
        <v>0</v>
      </c>
      <c r="O8" s="42">
        <v>0</v>
      </c>
      <c r="P8" s="42">
        <v>0</v>
      </c>
    </row>
    <row r="9" spans="1:16" s="30" customFormat="1" ht="12.75">
      <c r="A9" s="34" t="s">
        <v>65</v>
      </c>
      <c r="B9" s="33" t="s">
        <v>64</v>
      </c>
      <c r="C9" s="21">
        <v>2110</v>
      </c>
      <c r="D9" s="43">
        <v>0</v>
      </c>
      <c r="E9" s="44">
        <f>F9+L9</f>
        <v>0</v>
      </c>
      <c r="F9" s="44">
        <f>H9</f>
        <v>0</v>
      </c>
      <c r="G9" s="44">
        <v>0</v>
      </c>
      <c r="H9" s="44">
        <v>0</v>
      </c>
      <c r="I9" s="44">
        <v>0</v>
      </c>
      <c r="J9" s="44">
        <v>0</v>
      </c>
      <c r="K9" s="44">
        <f>-T9</f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</row>
    <row r="10" spans="1:16" s="30" customFormat="1" ht="13.5">
      <c r="A10" s="26">
        <v>600</v>
      </c>
      <c r="B10" s="28"/>
      <c r="C10" s="24"/>
      <c r="D10" s="41">
        <f aca="true" t="shared" si="0" ref="D10:N10">SUM(D11:D11)</f>
        <v>1283</v>
      </c>
      <c r="E10" s="42">
        <f t="shared" si="0"/>
        <v>1283</v>
      </c>
      <c r="F10" s="42">
        <f t="shared" si="0"/>
        <v>1283</v>
      </c>
      <c r="G10" s="42">
        <f t="shared" si="0"/>
        <v>1283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>O12+O14</f>
        <v>0</v>
      </c>
      <c r="P10" s="42">
        <f>P12+P14</f>
        <v>0</v>
      </c>
    </row>
    <row r="11" spans="1:16" s="30" customFormat="1" ht="12.75">
      <c r="A11" s="23">
        <v>600</v>
      </c>
      <c r="B11" s="22">
        <v>60095</v>
      </c>
      <c r="C11" s="21">
        <v>2110</v>
      </c>
      <c r="D11" s="43">
        <v>1283</v>
      </c>
      <c r="E11" s="44">
        <f>SUM(F11)</f>
        <v>1283</v>
      </c>
      <c r="F11" s="44">
        <f>SUM(G11:H11)</f>
        <v>1283</v>
      </c>
      <c r="G11" s="44">
        <v>1283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>SUM(O11+Q11+R11)</f>
        <v>0</v>
      </c>
      <c r="O11" s="44">
        <v>0</v>
      </c>
      <c r="P11" s="44">
        <v>0</v>
      </c>
    </row>
    <row r="12" spans="1:16" s="30" customFormat="1" ht="13.5">
      <c r="A12" s="32" t="s">
        <v>63</v>
      </c>
      <c r="B12" s="31"/>
      <c r="C12" s="24"/>
      <c r="D12" s="41">
        <f aca="true" t="shared" si="1" ref="D12:M12">SUM(D13)</f>
        <v>91000</v>
      </c>
      <c r="E12" s="42">
        <f t="shared" si="1"/>
        <v>91000</v>
      </c>
      <c r="F12" s="42">
        <f t="shared" si="1"/>
        <v>91000</v>
      </c>
      <c r="G12" s="42">
        <f t="shared" si="1"/>
        <v>48420</v>
      </c>
      <c r="H12" s="42">
        <f t="shared" si="1"/>
        <v>42580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v>0</v>
      </c>
      <c r="O12" s="42">
        <f>SUM(O13)</f>
        <v>0</v>
      </c>
      <c r="P12" s="42">
        <f>SUM(P13)</f>
        <v>0</v>
      </c>
    </row>
    <row r="13" spans="1:18" s="30" customFormat="1" ht="12.75">
      <c r="A13" s="23">
        <v>700</v>
      </c>
      <c r="B13" s="22">
        <v>70005</v>
      </c>
      <c r="C13" s="21">
        <v>2110</v>
      </c>
      <c r="D13" s="43">
        <v>91000</v>
      </c>
      <c r="E13" s="44">
        <f>SUM(F13)</f>
        <v>91000</v>
      </c>
      <c r="F13" s="44">
        <f>SUM(G13:H13)</f>
        <v>91000</v>
      </c>
      <c r="G13" s="44">
        <v>48420</v>
      </c>
      <c r="H13" s="44">
        <v>42580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>SUM(O13+Q13+R13)</f>
        <v>0</v>
      </c>
      <c r="O13" s="44">
        <v>0</v>
      </c>
      <c r="P13" s="44">
        <v>0</v>
      </c>
      <c r="Q13" s="56"/>
      <c r="R13" s="56"/>
    </row>
    <row r="14" spans="1:16" s="30" customFormat="1" ht="13.5">
      <c r="A14" s="26">
        <v>710</v>
      </c>
      <c r="B14" s="28"/>
      <c r="C14" s="24"/>
      <c r="D14" s="41">
        <f aca="true" t="shared" si="2" ref="D14:P14">SUM(D15:D16)</f>
        <v>619840</v>
      </c>
      <c r="E14" s="42">
        <f t="shared" si="2"/>
        <v>619840</v>
      </c>
      <c r="F14" s="42">
        <f t="shared" si="2"/>
        <v>619840</v>
      </c>
      <c r="G14" s="42">
        <f t="shared" si="2"/>
        <v>527321</v>
      </c>
      <c r="H14" s="42">
        <f t="shared" si="2"/>
        <v>92519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42">
        <f t="shared" si="2"/>
        <v>0</v>
      </c>
      <c r="N14" s="42">
        <f t="shared" si="2"/>
        <v>0</v>
      </c>
      <c r="O14" s="42">
        <f t="shared" si="2"/>
        <v>0</v>
      </c>
      <c r="P14" s="42">
        <f t="shared" si="2"/>
        <v>0</v>
      </c>
    </row>
    <row r="15" spans="1:18" s="30" customFormat="1" ht="12.75">
      <c r="A15" s="23">
        <v>710</v>
      </c>
      <c r="B15" s="22">
        <v>71012</v>
      </c>
      <c r="C15" s="21">
        <v>2110</v>
      </c>
      <c r="D15" s="43">
        <v>210000</v>
      </c>
      <c r="E15" s="44">
        <f>SUM(N15+F15)</f>
        <v>210000</v>
      </c>
      <c r="F15" s="44">
        <f>SUM(G15:K15)</f>
        <v>210000</v>
      </c>
      <c r="G15" s="44">
        <v>210000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>SUM(O15+Q15+R15)</f>
        <v>0</v>
      </c>
      <c r="O15" s="44">
        <v>0</v>
      </c>
      <c r="P15" s="44">
        <v>0</v>
      </c>
      <c r="Q15" s="56"/>
      <c r="R15" s="56"/>
    </row>
    <row r="16" spans="1:16" s="30" customFormat="1" ht="12.75">
      <c r="A16" s="23">
        <v>710</v>
      </c>
      <c r="B16" s="22">
        <v>71015</v>
      </c>
      <c r="C16" s="21">
        <v>2110</v>
      </c>
      <c r="D16" s="43">
        <v>409840</v>
      </c>
      <c r="E16" s="44">
        <f>SUM(F16)</f>
        <v>409840</v>
      </c>
      <c r="F16" s="44">
        <f>SUM(G16:H16)</f>
        <v>409840</v>
      </c>
      <c r="G16" s="44">
        <v>317321</v>
      </c>
      <c r="H16" s="44">
        <v>92519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f>SUM(O16+Q16+R16)</f>
        <v>0</v>
      </c>
      <c r="O16" s="44">
        <v>0</v>
      </c>
      <c r="P16" s="44">
        <v>0</v>
      </c>
    </row>
    <row r="17" spans="1:16" s="30" customFormat="1" ht="13.5">
      <c r="A17" s="26">
        <v>750</v>
      </c>
      <c r="B17" s="28"/>
      <c r="C17" s="24"/>
      <c r="D17" s="41">
        <f aca="true" t="shared" si="3" ref="D17:P17">SUM(D18:D18)</f>
        <v>21997</v>
      </c>
      <c r="E17" s="42">
        <f t="shared" si="3"/>
        <v>21997</v>
      </c>
      <c r="F17" s="42">
        <f t="shared" si="3"/>
        <v>21997</v>
      </c>
      <c r="G17" s="42">
        <f t="shared" si="3"/>
        <v>15849.97</v>
      </c>
      <c r="H17" s="42">
        <f t="shared" si="3"/>
        <v>6147.03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 t="shared" si="3"/>
        <v>0</v>
      </c>
      <c r="M17" s="42">
        <f t="shared" si="3"/>
        <v>0</v>
      </c>
      <c r="N17" s="42">
        <f t="shared" si="3"/>
        <v>0</v>
      </c>
      <c r="O17" s="42">
        <f t="shared" si="3"/>
        <v>0</v>
      </c>
      <c r="P17" s="42">
        <f t="shared" si="3"/>
        <v>0</v>
      </c>
    </row>
    <row r="18" spans="1:16" s="30" customFormat="1" ht="12.75">
      <c r="A18" s="23">
        <v>750</v>
      </c>
      <c r="B18" s="22">
        <v>75045</v>
      </c>
      <c r="C18" s="21">
        <v>2110</v>
      </c>
      <c r="D18" s="43">
        <v>21997</v>
      </c>
      <c r="E18" s="44">
        <f>SUM(F18)</f>
        <v>21997</v>
      </c>
      <c r="F18" s="44">
        <f>SUM(G18:H18)</f>
        <v>21997</v>
      </c>
      <c r="G18" s="44">
        <v>15849.97</v>
      </c>
      <c r="H18" s="44">
        <v>6147.03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>SUM(O18+Q18+R18)</f>
        <v>0</v>
      </c>
      <c r="O18" s="44">
        <v>0</v>
      </c>
      <c r="P18" s="44">
        <v>0</v>
      </c>
    </row>
    <row r="19" spans="1:16" s="29" customFormat="1" ht="14.25" customHeight="1">
      <c r="A19" s="26">
        <v>754</v>
      </c>
      <c r="B19" s="28"/>
      <c r="C19" s="24"/>
      <c r="D19" s="41">
        <f>SUM(D20:D20)</f>
        <v>5105554</v>
      </c>
      <c r="E19" s="42">
        <f>E20</f>
        <v>5105554</v>
      </c>
      <c r="F19" s="42">
        <f aca="true" t="shared" si="4" ref="F19:K19">SUM(F20)</f>
        <v>5105554</v>
      </c>
      <c r="G19" s="42">
        <f t="shared" si="4"/>
        <v>4578245</v>
      </c>
      <c r="H19" s="42">
        <f t="shared" si="4"/>
        <v>352166</v>
      </c>
      <c r="I19" s="42">
        <f t="shared" si="4"/>
        <v>0</v>
      </c>
      <c r="J19" s="42">
        <f t="shared" si="4"/>
        <v>175143</v>
      </c>
      <c r="K19" s="42">
        <f t="shared" si="4"/>
        <v>0</v>
      </c>
      <c r="L19" s="42">
        <f>SUM(L20:L20)</f>
        <v>0</v>
      </c>
      <c r="M19" s="42">
        <f>SUM(M20:M20)</f>
        <v>0</v>
      </c>
      <c r="N19" s="42">
        <f>SUM(N20)</f>
        <v>0</v>
      </c>
      <c r="O19" s="42">
        <f>SUM(O20)</f>
        <v>0</v>
      </c>
      <c r="P19" s="42">
        <f>SUM(P20)</f>
        <v>0</v>
      </c>
    </row>
    <row r="20" spans="1:16" ht="12.75" customHeight="1">
      <c r="A20" s="23">
        <v>754</v>
      </c>
      <c r="B20" s="22">
        <v>75411</v>
      </c>
      <c r="C20" s="21">
        <v>2110</v>
      </c>
      <c r="D20" s="43">
        <v>5105554</v>
      </c>
      <c r="E20" s="44">
        <f>SUM(F20)</f>
        <v>5105554</v>
      </c>
      <c r="F20" s="44">
        <f>SUM(G20:J20)</f>
        <v>5105554</v>
      </c>
      <c r="G20" s="44">
        <v>4578245</v>
      </c>
      <c r="H20" s="44">
        <v>352166</v>
      </c>
      <c r="I20" s="44">
        <v>0</v>
      </c>
      <c r="J20" s="44">
        <v>175143</v>
      </c>
      <c r="K20" s="44">
        <v>0</v>
      </c>
      <c r="L20" s="44">
        <v>0</v>
      </c>
      <c r="M20" s="44">
        <v>0</v>
      </c>
      <c r="N20" s="44">
        <f>SUM(O20+Q20+R20)</f>
        <v>0</v>
      </c>
      <c r="O20" s="44">
        <v>0</v>
      </c>
      <c r="P20" s="44">
        <v>0</v>
      </c>
    </row>
    <row r="21" spans="1:16" ht="12.75" customHeight="1">
      <c r="A21" s="26">
        <v>755</v>
      </c>
      <c r="B21" s="28"/>
      <c r="C21" s="24"/>
      <c r="D21" s="41">
        <f>SUM(D22:D22)</f>
        <v>132000</v>
      </c>
      <c r="E21" s="42">
        <f>E22</f>
        <v>132000</v>
      </c>
      <c r="F21" s="42">
        <f aca="true" t="shared" si="5" ref="F21:K21">SUM(F22)</f>
        <v>132000</v>
      </c>
      <c r="G21" s="42">
        <f t="shared" si="5"/>
        <v>0</v>
      </c>
      <c r="H21" s="42">
        <f t="shared" si="5"/>
        <v>67980</v>
      </c>
      <c r="I21" s="42">
        <f t="shared" si="5"/>
        <v>64020</v>
      </c>
      <c r="J21" s="42">
        <f t="shared" si="5"/>
        <v>0</v>
      </c>
      <c r="K21" s="42">
        <f t="shared" si="5"/>
        <v>0</v>
      </c>
      <c r="L21" s="42">
        <f>SUM(L22:L22)</f>
        <v>0</v>
      </c>
      <c r="M21" s="42">
        <f>SUM(M22:M22)</f>
        <v>0</v>
      </c>
      <c r="N21" s="42">
        <f>SUM(N22)</f>
        <v>0</v>
      </c>
      <c r="O21" s="42">
        <f>SUM(O22)</f>
        <v>0</v>
      </c>
      <c r="P21" s="42">
        <f>SUM(P22)</f>
        <v>0</v>
      </c>
    </row>
    <row r="22" spans="1:16" ht="12" customHeight="1">
      <c r="A22" s="23">
        <v>755</v>
      </c>
      <c r="B22" s="22">
        <v>75515</v>
      </c>
      <c r="C22" s="21">
        <v>2110</v>
      </c>
      <c r="D22" s="43">
        <v>132000</v>
      </c>
      <c r="E22" s="44">
        <f>SUM(F22)</f>
        <v>132000</v>
      </c>
      <c r="F22" s="44">
        <f>SUM(G22:J22)</f>
        <v>132000</v>
      </c>
      <c r="G22" s="44">
        <v>0</v>
      </c>
      <c r="H22" s="44">
        <v>67980</v>
      </c>
      <c r="I22" s="44">
        <v>64020</v>
      </c>
      <c r="J22" s="44">
        <v>0</v>
      </c>
      <c r="K22" s="44">
        <v>0</v>
      </c>
      <c r="L22" s="44">
        <v>0</v>
      </c>
      <c r="M22" s="44">
        <v>0</v>
      </c>
      <c r="N22" s="44">
        <f>SUM(O22+Q22+R22)</f>
        <v>0</v>
      </c>
      <c r="O22" s="44">
        <v>0</v>
      </c>
      <c r="P22" s="44">
        <v>0</v>
      </c>
    </row>
    <row r="23" spans="1:16" ht="12" customHeight="1">
      <c r="A23" s="23">
        <v>754</v>
      </c>
      <c r="B23" s="22"/>
      <c r="C23" s="21"/>
      <c r="D23" s="41">
        <v>10000</v>
      </c>
      <c r="E23" s="42">
        <v>10000</v>
      </c>
      <c r="F23" s="42">
        <v>10000</v>
      </c>
      <c r="G23" s="42">
        <v>0</v>
      </c>
      <c r="H23" s="42">
        <v>10000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</row>
    <row r="24" spans="1:16" ht="12" customHeight="1">
      <c r="A24" s="23">
        <v>754</v>
      </c>
      <c r="B24" s="22">
        <v>75478</v>
      </c>
      <c r="C24" s="21">
        <v>2110</v>
      </c>
      <c r="D24" s="43">
        <v>10000</v>
      </c>
      <c r="E24" s="44">
        <v>10000</v>
      </c>
      <c r="F24" s="44">
        <v>10000</v>
      </c>
      <c r="G24" s="44">
        <v>0</v>
      </c>
      <c r="H24" s="44">
        <v>10000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</row>
    <row r="25" spans="1:16" ht="12.75" customHeight="1">
      <c r="A25" s="26">
        <v>801</v>
      </c>
      <c r="B25" s="28"/>
      <c r="C25" s="24"/>
      <c r="D25" s="41">
        <f>SUM(D26:D26)</f>
        <v>27108</v>
      </c>
      <c r="E25" s="42">
        <f>E26</f>
        <v>27108</v>
      </c>
      <c r="F25" s="42">
        <f aca="true" t="shared" si="6" ref="F25:K25">SUM(F26)</f>
        <v>27108</v>
      </c>
      <c r="G25" s="42">
        <f t="shared" si="6"/>
        <v>0</v>
      </c>
      <c r="H25" s="42">
        <f t="shared" si="6"/>
        <v>27108</v>
      </c>
      <c r="I25" s="42">
        <f t="shared" si="6"/>
        <v>0</v>
      </c>
      <c r="J25" s="42">
        <f t="shared" si="6"/>
        <v>0</v>
      </c>
      <c r="K25" s="42">
        <f t="shared" si="6"/>
        <v>0</v>
      </c>
      <c r="L25" s="42">
        <f>SUM(L26:L26)</f>
        <v>0</v>
      </c>
      <c r="M25" s="42">
        <f>SUM(M26:M26)</f>
        <v>0</v>
      </c>
      <c r="N25" s="42">
        <f>SUM(N26)</f>
        <v>0</v>
      </c>
      <c r="O25" s="42">
        <f>SUM(O26)</f>
        <v>0</v>
      </c>
      <c r="P25" s="42">
        <f>SUM(P26)</f>
        <v>0</v>
      </c>
    </row>
    <row r="26" spans="1:16" ht="11.25" customHeight="1">
      <c r="A26" s="23">
        <v>801</v>
      </c>
      <c r="B26" s="22">
        <v>80153</v>
      </c>
      <c r="C26" s="21">
        <v>2110</v>
      </c>
      <c r="D26" s="43">
        <v>27108</v>
      </c>
      <c r="E26" s="44">
        <f>SUM(F26)</f>
        <v>27108</v>
      </c>
      <c r="F26" s="44">
        <f>SUM(G26:J26)</f>
        <v>27108</v>
      </c>
      <c r="G26" s="44">
        <v>0</v>
      </c>
      <c r="H26" s="44">
        <v>27108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f>SUM(O26+Q26+R26)</f>
        <v>0</v>
      </c>
      <c r="O26" s="44">
        <v>0</v>
      </c>
      <c r="P26" s="44">
        <v>0</v>
      </c>
    </row>
    <row r="27" spans="1:16" ht="13.5">
      <c r="A27" s="26">
        <v>851</v>
      </c>
      <c r="B27" s="25"/>
      <c r="C27" s="24"/>
      <c r="D27" s="45">
        <f>D28</f>
        <v>2888105</v>
      </c>
      <c r="E27" s="42">
        <f aca="true" t="shared" si="7" ref="E27:P27">SUM(E28)</f>
        <v>2888105</v>
      </c>
      <c r="F27" s="42">
        <f t="shared" si="7"/>
        <v>2888105</v>
      </c>
      <c r="G27" s="42">
        <f t="shared" si="7"/>
        <v>0</v>
      </c>
      <c r="H27" s="42">
        <f t="shared" si="7"/>
        <v>2888105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</row>
    <row r="28" spans="1:17" ht="12.75">
      <c r="A28" s="23">
        <v>851</v>
      </c>
      <c r="B28" s="22">
        <v>85156</v>
      </c>
      <c r="C28" s="21">
        <v>2110</v>
      </c>
      <c r="D28" s="46">
        <v>2888105</v>
      </c>
      <c r="E28" s="44">
        <f>SUM(H28)</f>
        <v>2888105</v>
      </c>
      <c r="F28" s="44">
        <f>SUM(H28)</f>
        <v>2888105</v>
      </c>
      <c r="G28" s="44">
        <v>0</v>
      </c>
      <c r="H28" s="44">
        <v>2888105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f>SUM(O28+Q28+R28)</f>
        <v>0</v>
      </c>
      <c r="O28" s="44">
        <v>0</v>
      </c>
      <c r="P28" s="44">
        <v>0</v>
      </c>
      <c r="Q28" s="56"/>
    </row>
    <row r="29" spans="1:17" ht="13.5">
      <c r="A29" s="26">
        <v>852</v>
      </c>
      <c r="B29" s="25"/>
      <c r="C29" s="24"/>
      <c r="D29" s="41">
        <f aca="true" t="shared" si="8" ref="D29:P29">SUM(D30:D31)</f>
        <v>2824193</v>
      </c>
      <c r="E29" s="42">
        <f t="shared" si="8"/>
        <v>2824193</v>
      </c>
      <c r="F29" s="42">
        <f t="shared" si="8"/>
        <v>126180</v>
      </c>
      <c r="G29" s="42">
        <f t="shared" si="8"/>
        <v>84885</v>
      </c>
      <c r="H29" s="42">
        <f t="shared" si="8"/>
        <v>41295</v>
      </c>
      <c r="I29" s="42">
        <f t="shared" si="8"/>
        <v>0</v>
      </c>
      <c r="J29" s="42">
        <f t="shared" si="8"/>
        <v>0</v>
      </c>
      <c r="K29" s="42">
        <f t="shared" si="8"/>
        <v>0</v>
      </c>
      <c r="L29" s="42">
        <f t="shared" si="8"/>
        <v>2698013</v>
      </c>
      <c r="M29" s="42">
        <f t="shared" si="8"/>
        <v>2698013</v>
      </c>
      <c r="N29" s="42">
        <f t="shared" si="8"/>
        <v>0</v>
      </c>
      <c r="O29" s="42">
        <f t="shared" si="8"/>
        <v>0</v>
      </c>
      <c r="P29" s="42">
        <f t="shared" si="8"/>
        <v>0</v>
      </c>
      <c r="Q29" s="56"/>
    </row>
    <row r="30" spans="1:17" ht="12.75">
      <c r="A30" s="27">
        <v>852</v>
      </c>
      <c r="B30" s="22">
        <v>85203</v>
      </c>
      <c r="C30" s="21">
        <v>2110</v>
      </c>
      <c r="D30" s="46">
        <v>126180</v>
      </c>
      <c r="E30" s="44">
        <f>SUM(H30+G30)</f>
        <v>126180</v>
      </c>
      <c r="F30" s="44">
        <f>SUM(G30:K30)</f>
        <v>126180</v>
      </c>
      <c r="G30" s="44">
        <v>84885</v>
      </c>
      <c r="H30" s="44">
        <v>41295</v>
      </c>
      <c r="I30" s="44">
        <v>0</v>
      </c>
      <c r="J30" s="44">
        <v>0</v>
      </c>
      <c r="K30" s="44">
        <v>0</v>
      </c>
      <c r="L30" s="44">
        <v>0</v>
      </c>
      <c r="M30" s="44">
        <f>SUM(N30+P30+Q30)</f>
        <v>0</v>
      </c>
      <c r="N30" s="44">
        <v>0</v>
      </c>
      <c r="O30" s="44">
        <v>0</v>
      </c>
      <c r="P30" s="44">
        <v>0</v>
      </c>
      <c r="Q30" s="56"/>
    </row>
    <row r="31" spans="1:17" ht="12.75">
      <c r="A31" s="23">
        <v>852</v>
      </c>
      <c r="B31" s="22">
        <v>85203</v>
      </c>
      <c r="C31" s="21">
        <v>6410</v>
      </c>
      <c r="D31" s="46">
        <v>2698013</v>
      </c>
      <c r="E31" s="44">
        <f>SUM(L31)</f>
        <v>2698013</v>
      </c>
      <c r="F31" s="44">
        <f>SUM(H31)</f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2698013</v>
      </c>
      <c r="M31" s="44">
        <v>2698013</v>
      </c>
      <c r="N31" s="44">
        <f>SUM(O31+Q31+R31)</f>
        <v>0</v>
      </c>
      <c r="O31" s="44">
        <v>0</v>
      </c>
      <c r="P31" s="44">
        <v>0</v>
      </c>
      <c r="Q31" s="56"/>
    </row>
    <row r="32" spans="1:17" ht="13.5">
      <c r="A32" s="26">
        <v>853</v>
      </c>
      <c r="B32" s="25"/>
      <c r="C32" s="24"/>
      <c r="D32" s="45">
        <f>SUM(D33)</f>
        <v>653989</v>
      </c>
      <c r="E32" s="42">
        <f>E33</f>
        <v>653989</v>
      </c>
      <c r="F32" s="42">
        <f>F33</f>
        <v>653989</v>
      </c>
      <c r="G32" s="42">
        <f>G33</f>
        <v>486005</v>
      </c>
      <c r="H32" s="42">
        <f>H33</f>
        <v>167984</v>
      </c>
      <c r="I32" s="42">
        <f aca="true" t="shared" si="9" ref="I32:P32">SUM(I33)</f>
        <v>0</v>
      </c>
      <c r="J32" s="42">
        <f t="shared" si="9"/>
        <v>0</v>
      </c>
      <c r="K32" s="42">
        <f t="shared" si="9"/>
        <v>0</v>
      </c>
      <c r="L32" s="42">
        <f t="shared" si="9"/>
        <v>0</v>
      </c>
      <c r="M32" s="42">
        <f t="shared" si="9"/>
        <v>0</v>
      </c>
      <c r="N32" s="42">
        <f t="shared" si="9"/>
        <v>0</v>
      </c>
      <c r="O32" s="42">
        <f t="shared" si="9"/>
        <v>0</v>
      </c>
      <c r="P32" s="42">
        <f t="shared" si="9"/>
        <v>0</v>
      </c>
      <c r="Q32" s="56"/>
    </row>
    <row r="33" spans="1:16" ht="12.75">
      <c r="A33" s="23">
        <v>853</v>
      </c>
      <c r="B33" s="22">
        <v>85321</v>
      </c>
      <c r="C33" s="21">
        <v>2110</v>
      </c>
      <c r="D33" s="46">
        <v>653989</v>
      </c>
      <c r="E33" s="44">
        <f>SUM(H33+G33+E40)</f>
        <v>653989</v>
      </c>
      <c r="F33" s="44">
        <f>SUM(G33:K33)</f>
        <v>653989</v>
      </c>
      <c r="G33" s="44">
        <v>486005</v>
      </c>
      <c r="H33" s="44">
        <v>167984</v>
      </c>
      <c r="I33" s="44">
        <v>0</v>
      </c>
      <c r="J33" s="44">
        <v>0</v>
      </c>
      <c r="K33" s="44">
        <v>0</v>
      </c>
      <c r="L33" s="44">
        <v>0</v>
      </c>
      <c r="M33" s="44">
        <f>SUM(N33+P33+Q33)</f>
        <v>0</v>
      </c>
      <c r="N33" s="44">
        <v>0</v>
      </c>
      <c r="O33" s="44">
        <v>0</v>
      </c>
      <c r="P33" s="44">
        <v>0</v>
      </c>
    </row>
    <row r="34" spans="1:16" ht="13.5">
      <c r="A34" s="26">
        <v>855</v>
      </c>
      <c r="B34" s="25"/>
      <c r="C34" s="24"/>
      <c r="D34" s="45">
        <f aca="true" t="shared" si="10" ref="D34:P34">SUM(D35:D36)</f>
        <v>573809</v>
      </c>
      <c r="E34" s="42">
        <f t="shared" si="10"/>
        <v>572809</v>
      </c>
      <c r="F34" s="42">
        <f t="shared" si="10"/>
        <v>572809</v>
      </c>
      <c r="G34" s="42">
        <f t="shared" si="10"/>
        <v>5964</v>
      </c>
      <c r="H34" s="42">
        <f t="shared" si="10"/>
        <v>521</v>
      </c>
      <c r="I34" s="42">
        <f t="shared" si="10"/>
        <v>0</v>
      </c>
      <c r="J34" s="42">
        <f t="shared" si="10"/>
        <v>566324</v>
      </c>
      <c r="K34" s="42">
        <f t="shared" si="10"/>
        <v>0</v>
      </c>
      <c r="L34" s="42">
        <f t="shared" si="10"/>
        <v>0</v>
      </c>
      <c r="M34" s="42">
        <f t="shared" si="10"/>
        <v>0</v>
      </c>
      <c r="N34" s="42">
        <f t="shared" si="10"/>
        <v>0</v>
      </c>
      <c r="O34" s="42">
        <f t="shared" si="10"/>
        <v>0</v>
      </c>
      <c r="P34" s="42">
        <f t="shared" si="10"/>
        <v>0</v>
      </c>
    </row>
    <row r="35" spans="1:16" ht="12.75">
      <c r="A35" s="23">
        <v>855</v>
      </c>
      <c r="B35" s="22">
        <v>85508</v>
      </c>
      <c r="C35" s="21">
        <v>2160</v>
      </c>
      <c r="D35" s="46">
        <v>207260</v>
      </c>
      <c r="E35" s="44">
        <f>SUM(H35+G35+J35)</f>
        <v>207260</v>
      </c>
      <c r="F35" s="44">
        <f>SUM(G35:K35)</f>
        <v>207260</v>
      </c>
      <c r="G35" s="44">
        <v>2200</v>
      </c>
      <c r="H35" s="44">
        <v>521</v>
      </c>
      <c r="I35" s="44">
        <v>0</v>
      </c>
      <c r="J35" s="44">
        <v>204539</v>
      </c>
      <c r="K35" s="44">
        <v>0</v>
      </c>
      <c r="L35" s="44">
        <v>0</v>
      </c>
      <c r="M35" s="44">
        <f>SUM(N35+P35+Q35)</f>
        <v>0</v>
      </c>
      <c r="N35" s="44">
        <v>0</v>
      </c>
      <c r="O35" s="44">
        <v>0</v>
      </c>
      <c r="P35" s="44">
        <v>0</v>
      </c>
    </row>
    <row r="36" spans="1:16" ht="12.75">
      <c r="A36" s="23">
        <v>855</v>
      </c>
      <c r="B36" s="22">
        <v>85510</v>
      </c>
      <c r="C36" s="21">
        <v>2160</v>
      </c>
      <c r="D36" s="46">
        <v>366549</v>
      </c>
      <c r="E36" s="44">
        <f>SUM(H36+G36+J36)</f>
        <v>365549</v>
      </c>
      <c r="F36" s="44">
        <f>SUM(G36:K36)</f>
        <v>365549</v>
      </c>
      <c r="G36" s="44">
        <v>3764</v>
      </c>
      <c r="H36" s="44">
        <v>0</v>
      </c>
      <c r="I36" s="44">
        <v>0</v>
      </c>
      <c r="J36" s="44">
        <v>361785</v>
      </c>
      <c r="K36" s="44">
        <v>0</v>
      </c>
      <c r="L36" s="44">
        <v>0</v>
      </c>
      <c r="M36" s="44">
        <f>SUM(N36+P36+Q36)</f>
        <v>0</v>
      </c>
      <c r="N36" s="44">
        <v>0</v>
      </c>
      <c r="O36" s="44">
        <v>0</v>
      </c>
      <c r="P36" s="44">
        <v>0</v>
      </c>
    </row>
    <row r="37" spans="1:16" ht="14.25">
      <c r="A37" s="113" t="s">
        <v>62</v>
      </c>
      <c r="B37" s="113"/>
      <c r="C37" s="113"/>
      <c r="D37" s="45">
        <f aca="true" t="shared" si="11" ref="D37:P37">SUM(D8+D10+D12+D14+D17+D19+D21+D23+D25+D27+D29+D32+D34)</f>
        <v>12948878</v>
      </c>
      <c r="E37" s="45">
        <f t="shared" si="11"/>
        <v>12947878</v>
      </c>
      <c r="F37" s="45">
        <f t="shared" si="11"/>
        <v>10249865</v>
      </c>
      <c r="G37" s="45">
        <f t="shared" si="11"/>
        <v>5747972.97</v>
      </c>
      <c r="H37" s="45">
        <f t="shared" si="11"/>
        <v>3696405.0300000003</v>
      </c>
      <c r="I37" s="45">
        <f t="shared" si="11"/>
        <v>64020</v>
      </c>
      <c r="J37" s="45">
        <f t="shared" si="11"/>
        <v>741467</v>
      </c>
      <c r="K37" s="45">
        <f t="shared" si="11"/>
        <v>0</v>
      </c>
      <c r="L37" s="45">
        <f t="shared" si="11"/>
        <v>2698013</v>
      </c>
      <c r="M37" s="45">
        <f t="shared" si="11"/>
        <v>2698013</v>
      </c>
      <c r="N37" s="45">
        <f t="shared" si="11"/>
        <v>0</v>
      </c>
      <c r="O37" s="45">
        <f t="shared" si="11"/>
        <v>0</v>
      </c>
      <c r="P37" s="45">
        <f t="shared" si="11"/>
        <v>0</v>
      </c>
    </row>
    <row r="38" ht="12.75">
      <c r="E38" s="55"/>
    </row>
    <row r="40" spans="7:8" ht="12.75">
      <c r="G40" s="18"/>
      <c r="H40" s="18"/>
    </row>
    <row r="41" spans="1:16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19"/>
      <c r="L41" s="19"/>
      <c r="M41" s="19"/>
      <c r="N41" s="19"/>
      <c r="O41" s="19"/>
      <c r="P41" s="19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8"/>
    </row>
  </sheetData>
  <sheetProtection/>
  <mergeCells count="20">
    <mergeCell ref="L4:L6"/>
    <mergeCell ref="O2:P2"/>
    <mergeCell ref="M4:P4"/>
    <mergeCell ref="G5:H5"/>
    <mergeCell ref="I5:I6"/>
    <mergeCell ref="J5:J6"/>
    <mergeCell ref="K5:K6"/>
    <mergeCell ref="M5:M6"/>
    <mergeCell ref="O5:O6"/>
    <mergeCell ref="P5:P6"/>
    <mergeCell ref="A37:C37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/>
  <pageMargins left="0.7" right="0.7" top="0.75" bottom="0.75" header="0.3" footer="0.3"/>
  <pageSetup orientation="landscape" paperSize="9" scale="91" r:id="rId1"/>
  <headerFooter>
    <oddHeader>&amp;RZałącznik nr &amp;A
do uchwały Zarządu Powiatu w Opatowie Nr 163.123.2021 
z dnia 31 grudnia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2021-12-31T10:13:18Z</cp:lastPrinted>
  <dcterms:modified xsi:type="dcterms:W3CDTF">2022-01-18T10:35:23Z</dcterms:modified>
  <cp:category/>
  <cp:version/>
  <cp:contentType/>
  <cp:contentStatus/>
</cp:coreProperties>
</file>