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<sst xmlns="http://schemas.openxmlformats.org/spreadsheetml/2006/main" count="259" uniqueCount="136">
  <si>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</si>
  <si>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</si>
  <si>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</si>
  <si>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</si>
  <si>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</si>
  <si>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</si>
  <si>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</si>
  <si>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</si>
  <si>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</si>
  <si>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</si>
  <si>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</si>
  <si>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</si>
  <si>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</si>
  <si>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</si>
  <si>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</si>
  <si>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</si>
  <si>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</si>
  <si>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</si>
  <si>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</si>
  <si>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</si>
  <si>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</si>
  <si>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</si>
  <si>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</si>
  <si>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</si>
  <si>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</si>
  <si>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</si>
  <si>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</si>
  <si>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</si>
  <si>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</si>
  <si>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</si>
  <si>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</si>
  <si>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</si>
  <si>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</si>
  <si>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</si>
  <si>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</si>
  <si>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</si>
  <si>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</si>
  <si>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</si>
  <si>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</si>
  <si>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</si>
  <si>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</si>
  <si>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</si>
  <si>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</si>
  <si>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</si>
  <si>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</si>
  <si>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</si>
  <si>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</si>
  <si>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</si>
  <si>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</si>
  <si>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</si>
  <si>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</si>
  <si>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</si>
  <si>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</si>
  <si>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</si>
  <si>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>5.</t>
  </si>
  <si>
    <t>4.</t>
  </si>
  <si>
    <t>3.</t>
  </si>
  <si>
    <t>2.</t>
  </si>
  <si>
    <t>1.</t>
  </si>
  <si>
    <t>Lp.</t>
  </si>
  <si>
    <t>Dochody budżetu powiatu na 2021 rok</t>
  </si>
  <si>
    <t>Wydatki budżetu powiatu na 2021 rok</t>
  </si>
  <si>
    <t>3 851 096,00</t>
  </si>
  <si>
    <t>Ogółem</t>
  </si>
  <si>
    <t>3 122 343,40</t>
  </si>
  <si>
    <t>6 973 439,40</t>
  </si>
  <si>
    <t>Rehabilitacja zawodowa i społeczna osób niepełnosprawnych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</si>
  <si>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</si>
  <si>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</si>
  <si>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</si>
  <si>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</si>
  <si>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II. Dotacje dla jednostek spoza sektora finansów publicznych</t>
  </si>
  <si>
    <t>Organizowanie i prowadzenie działalności kulturalnej, turystycznej i rekreacyjnej</t>
  </si>
  <si>
    <t>Powiatowe Centrum Kultury, Turystyki i Rekreacji w Opatowie</t>
  </si>
  <si>
    <t>I. Dotacje dla jednostek sektora finansów publicznych</t>
  </si>
  <si>
    <t>Kwota dotacji</t>
  </si>
  <si>
    <t>Zakres</t>
  </si>
  <si>
    <t>Nazwa jednostki otrzymującej dotacje</t>
  </si>
  <si>
    <t>Dotacje podmiotowe w 2021 roku</t>
  </si>
  <si>
    <t>758</t>
  </si>
  <si>
    <t>Różne rozliczenia</t>
  </si>
  <si>
    <t>606 126,00</t>
  </si>
  <si>
    <t>2920</t>
  </si>
  <si>
    <t>Subwencje ogólne z budżetu państwa</t>
  </si>
  <si>
    <t>778 864,00</t>
  </si>
  <si>
    <t>54 136 045,00</t>
  </si>
  <si>
    <t>75802</t>
  </si>
  <si>
    <t>Uzupełnienie subwencji ogólnej dla jednostek samorządu terytorialnego</t>
  </si>
  <si>
    <t>-778 864,00</t>
  </si>
  <si>
    <t>1 427 185,00</t>
  </si>
  <si>
    <t>54 784 366,00</t>
  </si>
  <si>
    <t>2760</t>
  </si>
  <si>
    <t>Środki na uzupełnienie dochodów powiatów</t>
  </si>
  <si>
    <t>112 880 101,40</t>
  </si>
  <si>
    <t>113 528 422,40</t>
  </si>
  <si>
    <t>7 636 515,00</t>
  </si>
  <si>
    <t>120 516 616,40</t>
  </si>
  <si>
    <t>121 164 937,40</t>
  </si>
  <si>
    <t>801</t>
  </si>
  <si>
    <t/>
  </si>
  <si>
    <t>Oświata i wychowanie</t>
  </si>
  <si>
    <t>przed zmianą</t>
  </si>
  <si>
    <t>zmniejszenie</t>
  </si>
  <si>
    <t>zwiększenie</t>
  </si>
  <si>
    <t>po zmianach</t>
  </si>
  <si>
    <t>80116</t>
  </si>
  <si>
    <t>Szkoły policealne</t>
  </si>
  <si>
    <t>80120</t>
  </si>
  <si>
    <t>Licea ogólnokształcące</t>
  </si>
  <si>
    <t>852</t>
  </si>
  <si>
    <t>Pomoc społeczna</t>
  </si>
  <si>
    <t>85295</t>
  </si>
  <si>
    <t>Pozostała działalność</t>
  </si>
  <si>
    <t>Wydatki razem: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</si>
  <si>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</si>
  <si>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</si>
  <si>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</si>
  <si>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</si>
  <si>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</si>
  <si>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</si>
  <si>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</si>
  <si>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</si>
  <si>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</si>
  <si>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</si>
  <si>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2021 r.</t>
  </si>
  <si>
    <t>Dotacje ogółem</t>
  </si>
  <si>
    <t>w  złotych</t>
  </si>
  <si>
    <t>Dochody i wydatki związane z realizacją zadań z zakresu administracji rządowej i innych zadań zleconych odrębnymi ustawami w 2021 r.</t>
  </si>
  <si>
    <t>710</t>
  </si>
  <si>
    <t>Działalność usługowa</t>
  </si>
  <si>
    <t>71015</t>
  </si>
  <si>
    <t>Nadzór budowlany</t>
  </si>
  <si>
    <t>80115</t>
  </si>
  <si>
    <t>Technika</t>
  </si>
  <si>
    <t>Załącznik Nr 1                                                                                                          do uchwały Rady Powiatu w Opatowie Nr LII.86.2021                                                                           z dnia 29 grudnia 2021 r.</t>
  </si>
  <si>
    <t>Załącznik Nr 2                                                                                                      do uchwały Rady Powiatu w Opatowie Nr LII.86.2021                                                z dnia 29 grudnia 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</si>
</sst>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</numFmts>
  <fonts count="8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9"/>
      <name val="Arial"/>
      <family val="2"/>
    </font>
    <font>
      <sz val="6"/>
      <name val="Arial CE"/>
      <family val="0"/>
    </font>
    <font>
      <sz val="6"/>
      <color indexed="8"/>
      <name val="Arial"/>
      <family val="2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5" fillId="32" borderId="0" applyNumberFormat="0" applyBorder="0" applyAlignment="0" applyProtection="0"/>
  </cellStyleXfs>
  <cellXfs count="1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0" borderId="0" xfId="51">
      <alignment/>
      <protection/>
    </xf>
    <xf numFmtId="0" fontId="76" fillId="0" borderId="0" xfId="51" applyFont="1">
      <alignment/>
      <protection/>
    </xf>
    <xf numFmtId="49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5" borderId="0" xfId="51" applyFill="1">
      <alignment/>
      <protection/>
    </xf>
    <xf numFmtId="0" fontId="4" fillId="35" borderId="0" xfId="51" applyFill="1" applyAlignment="1">
      <alignment vertical="center"/>
      <protection/>
    </xf>
    <xf numFmtId="3" fontId="19" fillId="35" borderId="12" xfId="51" applyNumberFormat="1" applyFont="1" applyFill="1" applyBorder="1" applyAlignment="1">
      <alignment vertical="center"/>
      <protection/>
    </xf>
    <xf numFmtId="0" fontId="13" fillId="35" borderId="13" xfId="51" applyFont="1" applyFill="1" applyBorder="1" applyAlignment="1">
      <alignment horizontal="center" vertical="center"/>
      <protection/>
    </xf>
    <xf numFmtId="3" fontId="5" fillId="35" borderId="12" xfId="51" applyNumberFormat="1" applyFont="1" applyFill="1" applyBorder="1" applyAlignment="1">
      <alignment vertical="center"/>
      <protection/>
    </xf>
    <xf numFmtId="0" fontId="5" fillId="35" borderId="12" xfId="51" applyFont="1" applyFill="1" applyBorder="1" applyAlignment="1">
      <alignment horizontal="left" vertical="center" wrapText="1"/>
      <protection/>
    </xf>
    <xf numFmtId="0" fontId="5" fillId="35" borderId="12" xfId="51" applyFont="1" applyFill="1" applyBorder="1" applyAlignment="1">
      <alignment horizontal="center" vertical="center"/>
      <protection/>
    </xf>
    <xf numFmtId="3" fontId="14" fillId="35" borderId="14" xfId="51" applyNumberFormat="1" applyFont="1" applyFill="1" applyBorder="1">
      <alignment/>
      <protection/>
    </xf>
    <xf numFmtId="0" fontId="22" fillId="35" borderId="12" xfId="51" applyFont="1" applyFill="1" applyBorder="1" applyAlignment="1">
      <alignment horizontal="left" vertical="center" wrapText="1"/>
      <protection/>
    </xf>
    <xf numFmtId="0" fontId="23" fillId="35" borderId="12" xfId="51" applyFont="1" applyFill="1" applyBorder="1" applyAlignment="1">
      <alignment horizontal="center" vertical="center"/>
      <protection/>
    </xf>
    <xf numFmtId="0" fontId="20" fillId="35" borderId="12" xfId="51" applyFont="1" applyFill="1" applyBorder="1" applyAlignment="1">
      <alignment horizontal="center" vertical="center" wrapText="1"/>
      <protection/>
    </xf>
    <xf numFmtId="0" fontId="20" fillId="35" borderId="12" xfId="51" applyFont="1" applyFill="1" applyBorder="1" applyAlignment="1">
      <alignment horizontal="center" vertical="center"/>
      <protection/>
    </xf>
    <xf numFmtId="0" fontId="12" fillId="35" borderId="0" xfId="51" applyFont="1" applyFill="1" applyAlignment="1">
      <alignment horizontal="right" vertical="center"/>
      <protection/>
    </xf>
    <xf numFmtId="0" fontId="4" fillId="0" borderId="0" xfId="51" applyAlignment="1">
      <alignment vertical="center"/>
      <protection/>
    </xf>
    <xf numFmtId="164" fontId="4" fillId="0" borderId="0" xfId="51" applyNumberFormat="1" applyAlignment="1">
      <alignment vertical="center"/>
      <protection/>
    </xf>
    <xf numFmtId="0" fontId="76" fillId="0" borderId="0" xfId="51" applyFont="1" applyAlignment="1">
      <alignment vertical="center"/>
      <protection/>
    </xf>
    <xf numFmtId="0" fontId="4" fillId="0" borderId="0" xfId="51" applyAlignment="1">
      <alignment horizontal="center" vertical="center"/>
      <protection/>
    </xf>
    <xf numFmtId="170" fontId="25" fillId="35" borderId="12" xfId="51" applyNumberFormat="1" applyFont="1" applyFill="1" applyBorder="1" applyAlignment="1">
      <alignment vertical="center"/>
      <protection/>
    </xf>
    <xf numFmtId="170" fontId="27" fillId="35" borderId="12" xfId="51" applyNumberFormat="1" applyFont="1" applyFill="1" applyBorder="1" applyAlignment="1">
      <alignment horizontal="right" vertical="center" wrapText="1"/>
      <protection/>
    </xf>
    <xf numFmtId="170" fontId="27" fillId="35" borderId="12" xfId="51" applyNumberFormat="1" applyFont="1" applyFill="1" applyBorder="1" applyAlignment="1">
      <alignment vertical="center"/>
      <protection/>
    </xf>
    <xf numFmtId="0" fontId="6" fillId="35" borderId="12" xfId="51" applyFont="1" applyFill="1" applyBorder="1" applyAlignment="1">
      <alignment horizontal="center" vertical="center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0" fontId="28" fillId="35" borderId="12" xfId="51" applyFont="1" applyFill="1" applyBorder="1" applyAlignment="1">
      <alignment horizontal="center" vertical="center" wrapText="1"/>
      <protection/>
    </xf>
    <xf numFmtId="170" fontId="25" fillId="35" borderId="12" xfId="51" applyNumberFormat="1" applyFont="1" applyFill="1" applyBorder="1" applyAlignment="1">
      <alignment horizontal="right" vertical="center" wrapText="1"/>
      <protection/>
    </xf>
    <xf numFmtId="0" fontId="29" fillId="35" borderId="12" xfId="51" applyFont="1" applyFill="1" applyBorder="1" applyAlignment="1">
      <alignment horizontal="center" vertical="center"/>
      <protection/>
    </xf>
    <xf numFmtId="0" fontId="29" fillId="35" borderId="12" xfId="51" applyFont="1" applyFill="1" applyBorder="1" applyAlignment="1">
      <alignment horizontal="center" vertical="center" wrapText="1"/>
      <protection/>
    </xf>
    <xf numFmtId="0" fontId="30" fillId="35" borderId="12" xfId="51" applyFont="1" applyFill="1" applyBorder="1" applyAlignment="1">
      <alignment horizontal="center" vertical="center" wrapText="1"/>
      <protection/>
    </xf>
    <xf numFmtId="164" fontId="12" fillId="0" borderId="0" xfId="51" applyNumberFormat="1" applyFont="1">
      <alignment/>
      <protection/>
    </xf>
    <xf numFmtId="0" fontId="31" fillId="35" borderId="12" xfId="51" applyFont="1" applyFill="1" applyBorder="1" applyAlignment="1">
      <alignment horizontal="center" vertical="center" wrapText="1"/>
      <protection/>
    </xf>
    <xf numFmtId="170" fontId="25" fillId="35" borderId="12" xfId="51" applyNumberFormat="1" applyFont="1" applyFill="1" applyBorder="1" applyAlignment="1">
      <alignment vertical="center" wrapText="1"/>
      <protection/>
    </xf>
    <xf numFmtId="170" fontId="27" fillId="35" borderId="12" xfId="51" applyNumberFormat="1" applyFont="1" applyFill="1" applyBorder="1" applyAlignment="1">
      <alignment vertical="center" wrapText="1"/>
      <protection/>
    </xf>
    <xf numFmtId="0" fontId="32" fillId="35" borderId="12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49" fontId="29" fillId="35" borderId="12" xfId="51" applyNumberFormat="1" applyFont="1" applyFill="1" applyBorder="1" applyAlignment="1">
      <alignment horizontal="center" vertical="center" wrapText="1"/>
      <protection/>
    </xf>
    <xf numFmtId="49" fontId="30" fillId="35" borderId="12" xfId="51" applyNumberFormat="1" applyFont="1" applyFill="1" applyBorder="1" applyAlignment="1">
      <alignment horizontal="center" vertical="center" wrapText="1"/>
      <protection/>
    </xf>
    <xf numFmtId="49" fontId="6" fillId="35" borderId="12" xfId="51" applyNumberFormat="1" applyFont="1" applyFill="1" applyBorder="1" applyAlignment="1">
      <alignment horizontal="center" vertical="center" wrapText="1"/>
      <protection/>
    </xf>
    <xf numFmtId="49" fontId="28" fillId="35" borderId="12" xfId="51" applyNumberFormat="1" applyFont="1" applyFill="1" applyBorder="1" applyAlignment="1">
      <alignment horizontal="center" vertical="center" wrapText="1"/>
      <protection/>
    </xf>
    <xf numFmtId="49" fontId="32" fillId="35" borderId="12" xfId="51" applyNumberFormat="1" applyFont="1" applyFill="1" applyBorder="1" applyAlignment="1">
      <alignment horizontal="center" vertical="center" wrapText="1"/>
      <protection/>
    </xf>
    <xf numFmtId="0" fontId="33" fillId="35" borderId="15" xfId="51" applyFont="1" applyFill="1" applyBorder="1" applyAlignment="1">
      <alignment horizontal="center" vertical="center" wrapText="1"/>
      <protection/>
    </xf>
    <xf numFmtId="0" fontId="25" fillId="35" borderId="12" xfId="51" applyFont="1" applyFill="1" applyBorder="1" applyAlignment="1">
      <alignment horizontal="center" vertical="center" wrapText="1"/>
      <protection/>
    </xf>
    <xf numFmtId="0" fontId="25" fillId="35" borderId="16" xfId="51" applyFont="1" applyFill="1" applyBorder="1" applyAlignment="1">
      <alignment horizontal="center" vertical="center" wrapText="1"/>
      <protection/>
    </xf>
    <xf numFmtId="0" fontId="25" fillId="35" borderId="13" xfId="51" applyFont="1" applyFill="1" applyBorder="1" applyAlignment="1">
      <alignment horizontal="center" vertical="center" wrapText="1"/>
      <protection/>
    </xf>
    <xf numFmtId="0" fontId="28" fillId="35" borderId="0" xfId="51" applyFont="1" applyFill="1">
      <alignment/>
      <protection/>
    </xf>
    <xf numFmtId="0" fontId="28" fillId="35" borderId="0" xfId="51" applyFont="1" applyFill="1" applyAlignment="1">
      <alignment vertical="center"/>
      <protection/>
    </xf>
    <xf numFmtId="0" fontId="28" fillId="35" borderId="0" xfId="51" applyFont="1" applyFill="1" applyAlignment="1">
      <alignment horizontal="center" vertical="center"/>
      <protection/>
    </xf>
    <xf numFmtId="0" fontId="15" fillId="0" borderId="0" xfId="51" applyFont="1" applyAlignment="1">
      <alignment vertical="center" wrapText="1"/>
      <protection/>
    </xf>
    <xf numFmtId="0" fontId="77" fillId="36" borderId="17" xfId="0" applyFont="1" applyFill="1" applyBorder="1" applyAlignment="1">
      <alignment horizontal="center" vertical="center" wrapText="1"/>
    </xf>
    <xf numFmtId="0" fontId="78" fillId="36" borderId="17" xfId="0" applyFont="1" applyFill="1" applyBorder="1" applyAlignment="1">
      <alignment horizontal="center" vertical="center" wrapText="1"/>
    </xf>
    <xf numFmtId="0" fontId="24" fillId="36" borderId="0" xfId="0" applyFont="1" applyFill="1" applyAlignment="1">
      <alignment horizontal="left" vertical="top" wrapText="1"/>
    </xf>
    <xf numFmtId="39" fontId="78" fillId="36" borderId="17" xfId="0" applyNumberFormat="1" applyFont="1" applyFill="1" applyBorder="1" applyAlignment="1">
      <alignment horizontal="left" vertical="center" wrapText="1"/>
    </xf>
    <xf numFmtId="39" fontId="79" fillId="36" borderId="17" xfId="0" applyNumberFormat="1" applyFont="1" applyFill="1" applyBorder="1" applyAlignment="1">
      <alignment horizontal="left" vertical="center" wrapText="1"/>
    </xf>
    <xf numFmtId="49" fontId="17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6" fillId="33" borderId="0" xfId="0" applyNumberFormat="1" applyFont="1" applyFill="1" applyAlignment="1" applyProtection="1">
      <alignment horizontal="center" vertical="center" wrapText="1"/>
      <protection locked="0"/>
    </xf>
    <xf numFmtId="49" fontId="1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7" fillId="36" borderId="17" xfId="0" applyFont="1" applyFill="1" applyBorder="1" applyAlignment="1">
      <alignment horizontal="left" vertical="center" wrapText="1"/>
    </xf>
    <xf numFmtId="39" fontId="78" fillId="36" borderId="17" xfId="0" applyNumberFormat="1" applyFont="1" applyFill="1" applyBorder="1" applyAlignment="1">
      <alignment horizontal="left" vertical="center" wrapText="1"/>
    </xf>
    <xf numFmtId="0" fontId="80" fillId="36" borderId="17" xfId="0" applyFont="1" applyFill="1" applyBorder="1" applyAlignment="1">
      <alignment horizontal="center" vertical="center" wrapText="1"/>
    </xf>
    <xf numFmtId="39" fontId="79" fillId="36" borderId="17" xfId="0" applyNumberFormat="1" applyFont="1" applyFill="1" applyBorder="1" applyAlignment="1">
      <alignment horizontal="left" vertical="center" wrapText="1"/>
    </xf>
    <xf numFmtId="0" fontId="77" fillId="36" borderId="17" xfId="0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78" fillId="36" borderId="17" xfId="0" applyFont="1" applyFill="1" applyBorder="1" applyAlignment="1">
      <alignment horizontal="center" vertical="center" wrapText="1"/>
    </xf>
    <xf numFmtId="0" fontId="25" fillId="35" borderId="14" xfId="51" applyFont="1" applyFill="1" applyBorder="1" applyAlignment="1">
      <alignment horizontal="center" vertical="center" wrapText="1"/>
      <protection/>
    </xf>
    <xf numFmtId="0" fontId="25" fillId="35" borderId="15" xfId="51" applyFont="1" applyFill="1" applyBorder="1" applyAlignment="1">
      <alignment horizontal="center" vertical="center" wrapText="1"/>
      <protection/>
    </xf>
    <xf numFmtId="0" fontId="25" fillId="35" borderId="16" xfId="51" applyFont="1" applyFill="1" applyBorder="1" applyAlignment="1">
      <alignment horizontal="center" vertical="center" wrapText="1"/>
      <protection/>
    </xf>
    <xf numFmtId="0" fontId="31" fillId="35" borderId="19" xfId="51" applyFont="1" applyFill="1" applyBorder="1" applyAlignment="1">
      <alignment horizontal="center"/>
      <protection/>
    </xf>
    <xf numFmtId="0" fontId="27" fillId="35" borderId="20" xfId="51" applyFont="1" applyFill="1" applyBorder="1" applyAlignment="1">
      <alignment horizontal="center" vertical="center"/>
      <protection/>
    </xf>
    <xf numFmtId="0" fontId="27" fillId="35" borderId="21" xfId="51" applyFont="1" applyFill="1" applyBorder="1" applyAlignment="1">
      <alignment horizontal="center" vertical="center"/>
      <protection/>
    </xf>
    <xf numFmtId="0" fontId="27" fillId="35" borderId="13" xfId="51" applyFont="1" applyFill="1" applyBorder="1" applyAlignment="1">
      <alignment horizontal="center" vertical="center"/>
      <protection/>
    </xf>
    <xf numFmtId="0" fontId="25" fillId="35" borderId="20" xfId="51" applyFont="1" applyFill="1" applyBorder="1" applyAlignment="1">
      <alignment horizontal="center" vertical="center" wrapText="1"/>
      <protection/>
    </xf>
    <xf numFmtId="0" fontId="25" fillId="35" borderId="13" xfId="51" applyFont="1" applyFill="1" applyBorder="1" applyAlignment="1">
      <alignment horizontal="center" vertical="center" wrapText="1"/>
      <protection/>
    </xf>
    <xf numFmtId="0" fontId="25" fillId="35" borderId="12" xfId="51" applyFont="1" applyFill="1" applyBorder="1" applyAlignment="1">
      <alignment horizontal="center" vertical="center" wrapText="1"/>
      <protection/>
    </xf>
    <xf numFmtId="0" fontId="26" fillId="35" borderId="12" xfId="51" applyFont="1" applyFill="1" applyBorder="1" applyAlignment="1">
      <alignment horizontal="center" vertical="center"/>
      <protection/>
    </xf>
    <xf numFmtId="0" fontId="13" fillId="35" borderId="0" xfId="51" applyFont="1" applyFill="1" applyAlignment="1">
      <alignment horizontal="center" vertical="center" wrapText="1"/>
      <protection/>
    </xf>
    <xf numFmtId="0" fontId="29" fillId="35" borderId="14" xfId="51" applyFont="1" applyFill="1" applyBorder="1" applyAlignment="1">
      <alignment horizontal="center" vertical="center" wrapText="1"/>
      <protection/>
    </xf>
    <xf numFmtId="0" fontId="29" fillId="35" borderId="15" xfId="51" applyFont="1" applyFill="1" applyBorder="1" applyAlignment="1">
      <alignment horizontal="center" vertical="center" wrapText="1"/>
      <protection/>
    </xf>
    <xf numFmtId="0" fontId="29" fillId="35" borderId="16" xfId="51" applyFont="1" applyFill="1" applyBorder="1" applyAlignment="1">
      <alignment horizontal="center" vertical="center" wrapText="1"/>
      <protection/>
    </xf>
    <xf numFmtId="0" fontId="25" fillId="35" borderId="21" xfId="51" applyFont="1" applyFill="1" applyBorder="1" applyAlignment="1">
      <alignment horizontal="center" vertical="center" wrapText="1"/>
      <protection/>
    </xf>
    <xf numFmtId="0" fontId="15" fillId="35" borderId="0" xfId="51" applyFont="1" applyFill="1" applyAlignment="1">
      <alignment horizontal="center" vertical="center" wrapText="1"/>
      <protection/>
    </xf>
    <xf numFmtId="0" fontId="20" fillId="35" borderId="20" xfId="51" applyFont="1" applyFill="1" applyBorder="1" applyAlignment="1">
      <alignment horizontal="center" vertical="center"/>
      <protection/>
    </xf>
    <xf numFmtId="0" fontId="20" fillId="35" borderId="21" xfId="51" applyFont="1" applyFill="1" applyBorder="1" applyAlignment="1">
      <alignment horizontal="center" vertical="center"/>
      <protection/>
    </xf>
    <xf numFmtId="0" fontId="20" fillId="35" borderId="13" xfId="51" applyFont="1" applyFill="1" applyBorder="1" applyAlignment="1">
      <alignment horizontal="center" vertical="center"/>
      <protection/>
    </xf>
    <xf numFmtId="0" fontId="21" fillId="35" borderId="20" xfId="51" applyFont="1" applyFill="1" applyBorder="1" applyAlignment="1">
      <alignment horizontal="left" vertical="center"/>
      <protection/>
    </xf>
    <xf numFmtId="0" fontId="21" fillId="35" borderId="21" xfId="51" applyFont="1" applyFill="1" applyBorder="1" applyAlignment="1">
      <alignment horizontal="left" vertical="center"/>
      <protection/>
    </xf>
    <xf numFmtId="0" fontId="21" fillId="35" borderId="13" xfId="51" applyFont="1" applyFill="1" applyBorder="1" applyAlignment="1">
      <alignment horizontal="left" vertical="center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40</xdr:row>
      <xdr:rowOff>0</xdr:rowOff>
    </xdr:from>
    <xdr:to>
      <xdr:col>8</xdr:col>
      <xdr:colOff>476250</xdr:colOff>
      <xdr:row>40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77819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476250</xdr:colOff>
      <xdr:row>40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77819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40</xdr:row>
      <xdr:rowOff>0</xdr:rowOff>
    </xdr:from>
    <xdr:to>
      <xdr:col>21</xdr:col>
      <xdr:colOff>428625</xdr:colOff>
      <xdr:row>40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7781925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476250</xdr:colOff>
      <xdr:row>43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82677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476250</xdr:colOff>
      <xdr:row>43</xdr:row>
      <xdr:rowOff>104775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82677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428625</xdr:colOff>
      <xdr:row>43</xdr:row>
      <xdr:rowOff>104775</xdr:rowOff>
    </xdr:to>
    <xdr:pic>
      <xdr:nvPicPr>
        <xdr:cNvPr id="6" name="Obraz 6" descr="image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8267700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1"/>
  <sheetViews>
    <sheetView showGridLines="0" tabSelected="1" zoomScalePageLayoutView="0" workbookViewId="0" topLeftCell="A1">
      <selection activeCell="V14" sqref="V14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81" t="s">
        <v>134</v>
      </c>
      <c r="L1" s="81"/>
      <c r="M1" s="81"/>
      <c r="N1" s="81"/>
      <c r="O1" s="81"/>
      <c r="P1" s="81"/>
      <c r="Q1" s="4"/>
    </row>
    <row r="2" spans="1:17" ht="16.5" customHeight="1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84"/>
      <c r="P3" s="84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83" t="s">
        <v>3</v>
      </c>
      <c r="E5" s="83"/>
      <c r="F5" s="83" t="s">
        <v>4</v>
      </c>
      <c r="G5" s="83"/>
      <c r="H5" s="83"/>
      <c r="I5" s="83" t="s">
        <v>39</v>
      </c>
      <c r="J5" s="83"/>
      <c r="K5" s="3" t="s">
        <v>38</v>
      </c>
      <c r="L5" s="3" t="s">
        <v>37</v>
      </c>
      <c r="M5" s="83" t="s">
        <v>36</v>
      </c>
      <c r="N5" s="83"/>
      <c r="O5" s="83"/>
      <c r="P5" s="83"/>
      <c r="Q5" s="83"/>
    </row>
    <row r="6" spans="1:17" ht="11.25" customHeight="1">
      <c r="A6"/>
      <c r="B6" s="10" t="s">
        <v>5</v>
      </c>
      <c r="C6" s="10" t="s">
        <v>6</v>
      </c>
      <c r="D6" s="77" t="s">
        <v>7</v>
      </c>
      <c r="E6" s="77"/>
      <c r="F6" s="77" t="s">
        <v>8</v>
      </c>
      <c r="G6" s="77"/>
      <c r="H6" s="77"/>
      <c r="I6" s="77" t="s">
        <v>9</v>
      </c>
      <c r="J6" s="77"/>
      <c r="K6" s="10" t="s">
        <v>35</v>
      </c>
      <c r="L6" s="10" t="s">
        <v>34</v>
      </c>
      <c r="M6" s="77" t="s">
        <v>33</v>
      </c>
      <c r="N6" s="77"/>
      <c r="O6" s="77"/>
      <c r="P6" s="77"/>
      <c r="Q6" s="77"/>
    </row>
    <row r="7" spans="1:17" ht="18.75" customHeight="1">
      <c r="A7"/>
      <c r="B7" s="71" t="s">
        <v>10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22.5" customHeight="1">
      <c r="A8"/>
      <c r="B8" s="10" t="s">
        <v>79</v>
      </c>
      <c r="C8" s="11"/>
      <c r="D8" s="80"/>
      <c r="E8" s="80"/>
      <c r="F8" s="79" t="s">
        <v>80</v>
      </c>
      <c r="G8" s="79"/>
      <c r="H8" s="79"/>
      <c r="I8" s="78" t="s">
        <v>85</v>
      </c>
      <c r="J8" s="78"/>
      <c r="K8" s="12" t="s">
        <v>88</v>
      </c>
      <c r="L8" s="12" t="s">
        <v>89</v>
      </c>
      <c r="M8" s="78" t="s">
        <v>90</v>
      </c>
      <c r="N8" s="78"/>
      <c r="O8" s="78"/>
      <c r="P8" s="78"/>
      <c r="Q8" s="78"/>
    </row>
    <row r="9" spans="1:17" ht="28.5" customHeight="1">
      <c r="A9"/>
      <c r="B9" s="3"/>
      <c r="C9" s="11"/>
      <c r="D9" s="80"/>
      <c r="E9" s="80"/>
      <c r="F9" s="79" t="s">
        <v>11</v>
      </c>
      <c r="G9" s="79"/>
      <c r="H9" s="79"/>
      <c r="I9" s="78" t="s">
        <v>81</v>
      </c>
      <c r="J9" s="78"/>
      <c r="K9" s="12" t="s">
        <v>12</v>
      </c>
      <c r="L9" s="12" t="s">
        <v>12</v>
      </c>
      <c r="M9" s="78" t="s">
        <v>81</v>
      </c>
      <c r="N9" s="78"/>
      <c r="O9" s="78"/>
      <c r="P9" s="78"/>
      <c r="Q9" s="78"/>
    </row>
    <row r="10" spans="1:17" ht="22.5" customHeight="1">
      <c r="A10"/>
      <c r="B10" s="11"/>
      <c r="C10" s="10" t="s">
        <v>86</v>
      </c>
      <c r="D10" s="80"/>
      <c r="E10" s="80"/>
      <c r="F10" s="79" t="s">
        <v>87</v>
      </c>
      <c r="G10" s="79"/>
      <c r="H10" s="79"/>
      <c r="I10" s="78" t="s">
        <v>84</v>
      </c>
      <c r="J10" s="78"/>
      <c r="K10" s="12" t="s">
        <v>88</v>
      </c>
      <c r="L10" s="12" t="s">
        <v>89</v>
      </c>
      <c r="M10" s="78" t="s">
        <v>89</v>
      </c>
      <c r="N10" s="78"/>
      <c r="O10" s="78"/>
      <c r="P10" s="78"/>
      <c r="Q10" s="78"/>
    </row>
    <row r="11" spans="1:17" ht="30" customHeight="1">
      <c r="A11"/>
      <c r="B11" s="11"/>
      <c r="C11" s="3"/>
      <c r="D11" s="80"/>
      <c r="E11" s="80"/>
      <c r="F11" s="79" t="s">
        <v>11</v>
      </c>
      <c r="G11" s="79"/>
      <c r="H11" s="79"/>
      <c r="I11" s="78" t="s">
        <v>12</v>
      </c>
      <c r="J11" s="78"/>
      <c r="K11" s="12" t="s">
        <v>12</v>
      </c>
      <c r="L11" s="12" t="s">
        <v>12</v>
      </c>
      <c r="M11" s="78" t="s">
        <v>12</v>
      </c>
      <c r="N11" s="78"/>
      <c r="O11" s="78"/>
      <c r="P11" s="78"/>
      <c r="Q11" s="78"/>
    </row>
    <row r="12" spans="1:17" ht="19.5" customHeight="1">
      <c r="A12"/>
      <c r="B12" s="11"/>
      <c r="C12" s="11"/>
      <c r="D12" s="77" t="s">
        <v>91</v>
      </c>
      <c r="E12" s="77"/>
      <c r="F12" s="79" t="s">
        <v>92</v>
      </c>
      <c r="G12" s="79"/>
      <c r="H12" s="79"/>
      <c r="I12" s="78" t="s">
        <v>12</v>
      </c>
      <c r="J12" s="78"/>
      <c r="K12" s="12" t="s">
        <v>12</v>
      </c>
      <c r="L12" s="12" t="s">
        <v>89</v>
      </c>
      <c r="M12" s="78" t="s">
        <v>89</v>
      </c>
      <c r="N12" s="78"/>
      <c r="O12" s="78"/>
      <c r="P12" s="78"/>
      <c r="Q12" s="78"/>
    </row>
    <row r="13" spans="1:17" ht="18" customHeight="1">
      <c r="A13"/>
      <c r="B13" s="11"/>
      <c r="C13" s="11"/>
      <c r="D13" s="77" t="s">
        <v>82</v>
      </c>
      <c r="E13" s="77"/>
      <c r="F13" s="79" t="s">
        <v>83</v>
      </c>
      <c r="G13" s="79"/>
      <c r="H13" s="79"/>
      <c r="I13" s="78" t="s">
        <v>84</v>
      </c>
      <c r="J13" s="78"/>
      <c r="K13" s="12" t="s">
        <v>88</v>
      </c>
      <c r="L13" s="12" t="s">
        <v>12</v>
      </c>
      <c r="M13" s="78" t="s">
        <v>12</v>
      </c>
      <c r="N13" s="78"/>
      <c r="O13" s="78"/>
      <c r="P13" s="78"/>
      <c r="Q13" s="78"/>
    </row>
    <row r="14" spans="1:17" ht="27" customHeight="1">
      <c r="A14"/>
      <c r="B14" s="69" t="s">
        <v>10</v>
      </c>
      <c r="C14" s="69"/>
      <c r="D14" s="69"/>
      <c r="E14" s="69"/>
      <c r="F14" s="69"/>
      <c r="G14" s="69"/>
      <c r="H14" s="13" t="s">
        <v>13</v>
      </c>
      <c r="I14" s="72" t="s">
        <v>93</v>
      </c>
      <c r="J14" s="72"/>
      <c r="K14" s="14" t="s">
        <v>88</v>
      </c>
      <c r="L14" s="14" t="s">
        <v>89</v>
      </c>
      <c r="M14" s="72" t="s">
        <v>94</v>
      </c>
      <c r="N14" s="72"/>
      <c r="O14" s="72"/>
      <c r="P14" s="72"/>
      <c r="Q14" s="72"/>
    </row>
    <row r="15" spans="1:17" ht="42" customHeight="1">
      <c r="A15"/>
      <c r="B15" s="70"/>
      <c r="C15" s="70"/>
      <c r="D15" s="70"/>
      <c r="E15" s="70"/>
      <c r="F15" s="86" t="s">
        <v>11</v>
      </c>
      <c r="G15" s="86"/>
      <c r="H15" s="86"/>
      <c r="I15" s="85" t="s">
        <v>64</v>
      </c>
      <c r="J15" s="85"/>
      <c r="K15" s="15" t="s">
        <v>12</v>
      </c>
      <c r="L15" s="15" t="s">
        <v>12</v>
      </c>
      <c r="M15" s="85" t="s">
        <v>64</v>
      </c>
      <c r="N15" s="85"/>
      <c r="O15" s="85"/>
      <c r="P15" s="85"/>
      <c r="Q15" s="85"/>
    </row>
    <row r="16" spans="1:17" ht="26.25" customHeight="1">
      <c r="A16"/>
      <c r="B16" s="71" t="s">
        <v>14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 ht="18.75" customHeight="1">
      <c r="A17"/>
      <c r="B17" s="69" t="s">
        <v>14</v>
      </c>
      <c r="C17" s="69"/>
      <c r="D17" s="69"/>
      <c r="E17" s="69"/>
      <c r="F17" s="69"/>
      <c r="G17" s="69"/>
      <c r="H17" s="13" t="s">
        <v>13</v>
      </c>
      <c r="I17" s="72" t="s">
        <v>95</v>
      </c>
      <c r="J17" s="72"/>
      <c r="K17" s="14" t="s">
        <v>12</v>
      </c>
      <c r="L17" s="14" t="s">
        <v>12</v>
      </c>
      <c r="M17" s="72" t="s">
        <v>95</v>
      </c>
      <c r="N17" s="72"/>
      <c r="O17" s="72"/>
      <c r="P17" s="72"/>
      <c r="Q17" s="72"/>
    </row>
    <row r="18" spans="1:17" ht="42" customHeight="1">
      <c r="A18"/>
      <c r="B18" s="70"/>
      <c r="C18" s="70"/>
      <c r="D18" s="70"/>
      <c r="E18" s="70"/>
      <c r="F18" s="86" t="s">
        <v>11</v>
      </c>
      <c r="G18" s="86"/>
      <c r="H18" s="86"/>
      <c r="I18" s="85" t="s">
        <v>62</v>
      </c>
      <c r="J18" s="85"/>
      <c r="K18" s="15" t="s">
        <v>12</v>
      </c>
      <c r="L18" s="15" t="s">
        <v>12</v>
      </c>
      <c r="M18" s="85" t="s">
        <v>62</v>
      </c>
      <c r="N18" s="85"/>
      <c r="O18" s="85"/>
      <c r="P18" s="85"/>
      <c r="Q18" s="85"/>
    </row>
    <row r="19" spans="1:17" ht="21" customHeight="1">
      <c r="A19"/>
      <c r="B19" s="71" t="s">
        <v>15</v>
      </c>
      <c r="C19" s="71"/>
      <c r="D19" s="71"/>
      <c r="E19" s="71"/>
      <c r="F19" s="71"/>
      <c r="G19" s="71"/>
      <c r="H19" s="71"/>
      <c r="I19" s="72" t="s">
        <v>96</v>
      </c>
      <c r="J19" s="72"/>
      <c r="K19" s="14" t="s">
        <v>88</v>
      </c>
      <c r="L19" s="14" t="s">
        <v>89</v>
      </c>
      <c r="M19" s="72" t="s">
        <v>97</v>
      </c>
      <c r="N19" s="72"/>
      <c r="O19" s="72"/>
      <c r="P19" s="72"/>
      <c r="Q19" s="72"/>
    </row>
    <row r="20" spans="1:17" ht="45" customHeight="1">
      <c r="A20"/>
      <c r="B20" s="71"/>
      <c r="C20" s="71"/>
      <c r="D20" s="71"/>
      <c r="E20" s="71"/>
      <c r="F20" s="75" t="s">
        <v>11</v>
      </c>
      <c r="G20" s="75"/>
      <c r="H20" s="75"/>
      <c r="I20" s="76" t="s">
        <v>65</v>
      </c>
      <c r="J20" s="76"/>
      <c r="K20" s="16" t="s">
        <v>12</v>
      </c>
      <c r="L20" s="16" t="s">
        <v>12</v>
      </c>
      <c r="M20" s="76" t="s">
        <v>65</v>
      </c>
      <c r="N20" s="76"/>
      <c r="O20" s="76"/>
      <c r="P20" s="76"/>
      <c r="Q20" s="76"/>
    </row>
    <row r="21" spans="2:17" ht="28.5" customHeight="1">
      <c r="B21" s="74" t="s">
        <v>28</v>
      </c>
      <c r="C21" s="74"/>
      <c r="D21" s="74"/>
      <c r="E21" s="74"/>
      <c r="F21" s="74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</sheetData>
  <sheetProtection/>
  <mergeCells count="60">
    <mergeCell ref="M12:Q12"/>
    <mergeCell ref="F15:H15"/>
    <mergeCell ref="F18:H18"/>
    <mergeCell ref="I12:J12"/>
    <mergeCell ref="I17:J17"/>
    <mergeCell ref="I15:J15"/>
    <mergeCell ref="M15:Q15"/>
    <mergeCell ref="B14:G14"/>
    <mergeCell ref="B15:E15"/>
    <mergeCell ref="B16:Q16"/>
    <mergeCell ref="I6:J6"/>
    <mergeCell ref="M6:Q6"/>
    <mergeCell ref="F5:H5"/>
    <mergeCell ref="O3:P3"/>
    <mergeCell ref="M18:Q18"/>
    <mergeCell ref="I18:J18"/>
    <mergeCell ref="F6:H6"/>
    <mergeCell ref="F8:H8"/>
    <mergeCell ref="M17:Q17"/>
    <mergeCell ref="B7:Q7"/>
    <mergeCell ref="M9:Q9"/>
    <mergeCell ref="D11:E11"/>
    <mergeCell ref="K1:P1"/>
    <mergeCell ref="A2:P2"/>
    <mergeCell ref="I8:J8"/>
    <mergeCell ref="D5:E5"/>
    <mergeCell ref="M5:Q5"/>
    <mergeCell ref="D6:E6"/>
    <mergeCell ref="D8:E8"/>
    <mergeCell ref="I5:J5"/>
    <mergeCell ref="M8:Q8"/>
    <mergeCell ref="M10:Q10"/>
    <mergeCell ref="I11:J11"/>
    <mergeCell ref="M13:Q13"/>
    <mergeCell ref="D9:E9"/>
    <mergeCell ref="D10:E10"/>
    <mergeCell ref="F10:H10"/>
    <mergeCell ref="M11:Q11"/>
    <mergeCell ref="I9:J9"/>
    <mergeCell ref="F9:H9"/>
    <mergeCell ref="D12:E12"/>
    <mergeCell ref="I10:J10"/>
    <mergeCell ref="D13:E13"/>
    <mergeCell ref="F13:H13"/>
    <mergeCell ref="F11:H11"/>
    <mergeCell ref="F12:H12"/>
    <mergeCell ref="I13:J13"/>
    <mergeCell ref="G21:Q21"/>
    <mergeCell ref="B21:F21"/>
    <mergeCell ref="F20:H20"/>
    <mergeCell ref="I20:J20"/>
    <mergeCell ref="M20:Q20"/>
    <mergeCell ref="B20:E20"/>
    <mergeCell ref="B17:G17"/>
    <mergeCell ref="B18:E18"/>
    <mergeCell ref="B19:H19"/>
    <mergeCell ref="M14:Q14"/>
    <mergeCell ref="I14:J14"/>
    <mergeCell ref="M19:Q19"/>
    <mergeCell ref="I19:J19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44"/>
  <sheetViews>
    <sheetView showGridLines="0" zoomScalePageLayoutView="0" workbookViewId="0" topLeftCell="A1">
      <selection activeCell="AD18" sqref="AD18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9" width="12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92" t="s">
        <v>135</v>
      </c>
      <c r="O1" s="92"/>
      <c r="P1" s="92"/>
      <c r="Q1" s="92"/>
      <c r="R1" s="92"/>
      <c r="S1" s="92"/>
      <c r="T1" s="92"/>
      <c r="U1" s="7"/>
      <c r="V1" s="7"/>
      <c r="W1" s="6"/>
    </row>
    <row r="2" spans="1:23" ht="21.75" customHeight="1">
      <c r="A2" s="93" t="s">
        <v>61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6"/>
    </row>
    <row r="3" ht="6.75" customHeight="1"/>
    <row r="4" spans="1:23" ht="12.75" customHeight="1">
      <c r="A4" s="91" t="s">
        <v>1</v>
      </c>
      <c r="B4" s="91" t="s">
        <v>2</v>
      </c>
      <c r="C4" s="91" t="s">
        <v>53</v>
      </c>
      <c r="D4" s="91" t="s">
        <v>4</v>
      </c>
      <c r="E4" s="91"/>
      <c r="F4" s="91"/>
      <c r="G4" s="91"/>
      <c r="H4" s="91" t="s">
        <v>25</v>
      </c>
      <c r="I4" s="91" t="s">
        <v>29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3" ht="12.75" customHeight="1">
      <c r="A5" s="91"/>
      <c r="B5" s="91"/>
      <c r="C5" s="91"/>
      <c r="D5" s="91"/>
      <c r="E5" s="91"/>
      <c r="F5" s="91"/>
      <c r="G5" s="91"/>
      <c r="H5" s="91"/>
      <c r="I5" s="91" t="s">
        <v>27</v>
      </c>
      <c r="J5" s="91" t="s">
        <v>21</v>
      </c>
      <c r="K5" s="91"/>
      <c r="L5" s="91"/>
      <c r="M5" s="91"/>
      <c r="N5" s="91"/>
      <c r="O5" s="91"/>
      <c r="P5" s="91"/>
      <c r="Q5" s="91"/>
      <c r="R5" s="91" t="s">
        <v>24</v>
      </c>
      <c r="S5" s="91" t="s">
        <v>21</v>
      </c>
      <c r="T5" s="91"/>
      <c r="U5" s="91"/>
      <c r="V5" s="91"/>
      <c r="W5" s="91"/>
    </row>
    <row r="6" spans="1:23" ht="12.75" customHeight="1">
      <c r="A6" s="91"/>
      <c r="B6" s="91"/>
      <c r="C6" s="91"/>
      <c r="D6" s="91"/>
      <c r="E6" s="91"/>
      <c r="F6" s="91"/>
      <c r="G6" s="91"/>
      <c r="H6" s="91"/>
      <c r="I6" s="91"/>
      <c r="J6" s="91" t="s">
        <v>52</v>
      </c>
      <c r="K6" s="91" t="s">
        <v>21</v>
      </c>
      <c r="L6" s="91"/>
      <c r="M6" s="91" t="s">
        <v>20</v>
      </c>
      <c r="N6" s="91" t="s">
        <v>19</v>
      </c>
      <c r="O6" s="91" t="s">
        <v>18</v>
      </c>
      <c r="P6" s="91" t="s">
        <v>32</v>
      </c>
      <c r="Q6" s="91" t="s">
        <v>30</v>
      </c>
      <c r="R6" s="91"/>
      <c r="S6" s="91" t="s">
        <v>23</v>
      </c>
      <c r="T6" s="91" t="s">
        <v>22</v>
      </c>
      <c r="U6" s="91"/>
      <c r="V6" s="91" t="s">
        <v>26</v>
      </c>
      <c r="W6" s="91" t="s">
        <v>31</v>
      </c>
    </row>
    <row r="7" spans="1:23" ht="61.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64" t="s">
        <v>16</v>
      </c>
      <c r="L7" s="64" t="s">
        <v>51</v>
      </c>
      <c r="M7" s="91"/>
      <c r="N7" s="91"/>
      <c r="O7" s="91"/>
      <c r="P7" s="91"/>
      <c r="Q7" s="91"/>
      <c r="R7" s="91"/>
      <c r="S7" s="91"/>
      <c r="T7" s="91" t="s">
        <v>17</v>
      </c>
      <c r="U7" s="91"/>
      <c r="V7" s="91"/>
      <c r="W7" s="91"/>
    </row>
    <row r="8" spans="1:23" ht="12.75">
      <c r="A8" s="65" t="s">
        <v>5</v>
      </c>
      <c r="B8" s="65" t="s">
        <v>6</v>
      </c>
      <c r="C8" s="65" t="s">
        <v>7</v>
      </c>
      <c r="D8" s="94" t="s">
        <v>8</v>
      </c>
      <c r="E8" s="94"/>
      <c r="F8" s="94"/>
      <c r="G8" s="94"/>
      <c r="H8" s="65" t="s">
        <v>9</v>
      </c>
      <c r="I8" s="65" t="s">
        <v>35</v>
      </c>
      <c r="J8" s="65" t="s">
        <v>34</v>
      </c>
      <c r="K8" s="65" t="s">
        <v>33</v>
      </c>
      <c r="L8" s="65" t="s">
        <v>50</v>
      </c>
      <c r="M8" s="65" t="s">
        <v>49</v>
      </c>
      <c r="N8" s="65" t="s">
        <v>48</v>
      </c>
      <c r="O8" s="65" t="s">
        <v>47</v>
      </c>
      <c r="P8" s="65" t="s">
        <v>46</v>
      </c>
      <c r="Q8" s="65" t="s">
        <v>45</v>
      </c>
      <c r="R8" s="65" t="s">
        <v>44</v>
      </c>
      <c r="S8" s="65" t="s">
        <v>43</v>
      </c>
      <c r="T8" s="94" t="s">
        <v>42</v>
      </c>
      <c r="U8" s="94"/>
      <c r="V8" s="65" t="s">
        <v>41</v>
      </c>
      <c r="W8" s="65" t="s">
        <v>40</v>
      </c>
    </row>
    <row r="9" spans="1:23" ht="12.75" customHeight="1">
      <c r="A9" s="91" t="s">
        <v>128</v>
      </c>
      <c r="B9" s="91" t="s">
        <v>99</v>
      </c>
      <c r="C9" s="91" t="s">
        <v>99</v>
      </c>
      <c r="D9" s="87" t="s">
        <v>129</v>
      </c>
      <c r="E9" s="87"/>
      <c r="F9" s="87" t="s">
        <v>101</v>
      </c>
      <c r="G9" s="87"/>
      <c r="H9" s="67">
        <v>2810157</v>
      </c>
      <c r="I9" s="67">
        <v>826770</v>
      </c>
      <c r="J9" s="67">
        <v>808770</v>
      </c>
      <c r="K9" s="67">
        <v>528104</v>
      </c>
      <c r="L9" s="67">
        <v>280666</v>
      </c>
      <c r="M9" s="67">
        <v>0</v>
      </c>
      <c r="N9" s="67">
        <v>0</v>
      </c>
      <c r="O9" s="67">
        <v>18000</v>
      </c>
      <c r="P9" s="67">
        <v>0</v>
      </c>
      <c r="Q9" s="67">
        <v>0</v>
      </c>
      <c r="R9" s="67">
        <v>1983387</v>
      </c>
      <c r="S9" s="67">
        <v>1983387</v>
      </c>
      <c r="T9" s="88">
        <v>1972317</v>
      </c>
      <c r="U9" s="88"/>
      <c r="V9" s="67">
        <v>0</v>
      </c>
      <c r="W9" s="67">
        <v>0</v>
      </c>
    </row>
    <row r="10" spans="1:23" ht="12.75" customHeight="1">
      <c r="A10" s="91"/>
      <c r="B10" s="91"/>
      <c r="C10" s="91"/>
      <c r="D10" s="87"/>
      <c r="E10" s="87"/>
      <c r="F10" s="87" t="s">
        <v>102</v>
      </c>
      <c r="G10" s="87"/>
      <c r="H10" s="67">
        <v>-852</v>
      </c>
      <c r="I10" s="67">
        <v>-852</v>
      </c>
      <c r="J10" s="67">
        <v>-852</v>
      </c>
      <c r="K10" s="67">
        <v>-783</v>
      </c>
      <c r="L10" s="67">
        <v>-69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88">
        <v>0</v>
      </c>
      <c r="U10" s="88"/>
      <c r="V10" s="67">
        <v>0</v>
      </c>
      <c r="W10" s="67">
        <v>0</v>
      </c>
    </row>
    <row r="11" spans="1:23" ht="12.75" customHeight="1">
      <c r="A11" s="91"/>
      <c r="B11" s="91"/>
      <c r="C11" s="91"/>
      <c r="D11" s="87"/>
      <c r="E11" s="87"/>
      <c r="F11" s="87" t="s">
        <v>103</v>
      </c>
      <c r="G11" s="87"/>
      <c r="H11" s="67">
        <v>852</v>
      </c>
      <c r="I11" s="67">
        <v>852</v>
      </c>
      <c r="J11" s="67">
        <v>852</v>
      </c>
      <c r="K11" s="67">
        <v>0</v>
      </c>
      <c r="L11" s="67">
        <v>852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88">
        <v>0</v>
      </c>
      <c r="U11" s="88"/>
      <c r="V11" s="67">
        <v>0</v>
      </c>
      <c r="W11" s="67">
        <v>0</v>
      </c>
    </row>
    <row r="12" spans="1:23" ht="12.75" customHeight="1">
      <c r="A12" s="91"/>
      <c r="B12" s="91"/>
      <c r="C12" s="91"/>
      <c r="D12" s="87"/>
      <c r="E12" s="87"/>
      <c r="F12" s="87" t="s">
        <v>104</v>
      </c>
      <c r="G12" s="87"/>
      <c r="H12" s="67">
        <v>2810157</v>
      </c>
      <c r="I12" s="67">
        <v>826770</v>
      </c>
      <c r="J12" s="67">
        <v>808770</v>
      </c>
      <c r="K12" s="67">
        <v>527321</v>
      </c>
      <c r="L12" s="67">
        <v>281449</v>
      </c>
      <c r="M12" s="67">
        <v>0</v>
      </c>
      <c r="N12" s="67">
        <v>0</v>
      </c>
      <c r="O12" s="67">
        <v>18000</v>
      </c>
      <c r="P12" s="67">
        <v>0</v>
      </c>
      <c r="Q12" s="67">
        <v>0</v>
      </c>
      <c r="R12" s="67">
        <v>1983387</v>
      </c>
      <c r="S12" s="67">
        <v>1983387</v>
      </c>
      <c r="T12" s="88">
        <v>1972317</v>
      </c>
      <c r="U12" s="88"/>
      <c r="V12" s="67">
        <v>0</v>
      </c>
      <c r="W12" s="67">
        <v>0</v>
      </c>
    </row>
    <row r="13" spans="1:23" ht="12.75" customHeight="1">
      <c r="A13" s="91" t="s">
        <v>99</v>
      </c>
      <c r="B13" s="91" t="s">
        <v>130</v>
      </c>
      <c r="C13" s="91" t="s">
        <v>99</v>
      </c>
      <c r="D13" s="87" t="s">
        <v>131</v>
      </c>
      <c r="E13" s="87"/>
      <c r="F13" s="87" t="s">
        <v>101</v>
      </c>
      <c r="G13" s="87"/>
      <c r="H13" s="67">
        <v>409840</v>
      </c>
      <c r="I13" s="67">
        <v>409840</v>
      </c>
      <c r="J13" s="67">
        <v>409840</v>
      </c>
      <c r="K13" s="67">
        <v>318104</v>
      </c>
      <c r="L13" s="67">
        <v>91736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88">
        <v>0</v>
      </c>
      <c r="U13" s="88"/>
      <c r="V13" s="67">
        <v>0</v>
      </c>
      <c r="W13" s="67">
        <v>0</v>
      </c>
    </row>
    <row r="14" spans="1:23" ht="12.75" customHeight="1">
      <c r="A14" s="91"/>
      <c r="B14" s="91"/>
      <c r="C14" s="91"/>
      <c r="D14" s="87"/>
      <c r="E14" s="87"/>
      <c r="F14" s="87" t="s">
        <v>102</v>
      </c>
      <c r="G14" s="87"/>
      <c r="H14" s="67">
        <v>-852</v>
      </c>
      <c r="I14" s="67">
        <v>-852</v>
      </c>
      <c r="J14" s="67">
        <v>-852</v>
      </c>
      <c r="K14" s="67">
        <v>-783</v>
      </c>
      <c r="L14" s="67">
        <v>-69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88">
        <v>0</v>
      </c>
      <c r="U14" s="88"/>
      <c r="V14" s="67">
        <v>0</v>
      </c>
      <c r="W14" s="67">
        <v>0</v>
      </c>
    </row>
    <row r="15" spans="1:23" ht="12.75" customHeight="1">
      <c r="A15" s="91"/>
      <c r="B15" s="91"/>
      <c r="C15" s="91"/>
      <c r="D15" s="87"/>
      <c r="E15" s="87"/>
      <c r="F15" s="87" t="s">
        <v>103</v>
      </c>
      <c r="G15" s="87"/>
      <c r="H15" s="67">
        <v>852</v>
      </c>
      <c r="I15" s="67">
        <v>852</v>
      </c>
      <c r="J15" s="67">
        <v>852</v>
      </c>
      <c r="K15" s="67">
        <v>0</v>
      </c>
      <c r="L15" s="67">
        <v>852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88">
        <v>0</v>
      </c>
      <c r="U15" s="88"/>
      <c r="V15" s="67">
        <v>0</v>
      </c>
      <c r="W15" s="67">
        <v>0</v>
      </c>
    </row>
    <row r="16" spans="1:23" ht="12.75" customHeight="1">
      <c r="A16" s="91"/>
      <c r="B16" s="91"/>
      <c r="C16" s="91"/>
      <c r="D16" s="87"/>
      <c r="E16" s="87"/>
      <c r="F16" s="87" t="s">
        <v>104</v>
      </c>
      <c r="G16" s="87"/>
      <c r="H16" s="67">
        <v>409840</v>
      </c>
      <c r="I16" s="67">
        <v>409840</v>
      </c>
      <c r="J16" s="67">
        <v>409840</v>
      </c>
      <c r="K16" s="67">
        <v>317321</v>
      </c>
      <c r="L16" s="67">
        <v>92519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88">
        <v>0</v>
      </c>
      <c r="U16" s="88"/>
      <c r="V16" s="67">
        <v>0</v>
      </c>
      <c r="W16" s="67">
        <v>0</v>
      </c>
    </row>
    <row r="17" spans="1:23" ht="12.75" customHeight="1">
      <c r="A17" s="91" t="s">
        <v>98</v>
      </c>
      <c r="B17" s="91" t="s">
        <v>99</v>
      </c>
      <c r="C17" s="91" t="s">
        <v>99</v>
      </c>
      <c r="D17" s="87" t="s">
        <v>100</v>
      </c>
      <c r="E17" s="87"/>
      <c r="F17" s="87" t="s">
        <v>101</v>
      </c>
      <c r="G17" s="87"/>
      <c r="H17" s="67">
        <v>28535208</v>
      </c>
      <c r="I17" s="67">
        <v>26975239</v>
      </c>
      <c r="J17" s="67">
        <v>23750163</v>
      </c>
      <c r="K17" s="67">
        <v>20658865</v>
      </c>
      <c r="L17" s="67">
        <v>3091298</v>
      </c>
      <c r="M17" s="67">
        <v>1783600</v>
      </c>
      <c r="N17" s="67">
        <v>499130</v>
      </c>
      <c r="O17" s="67">
        <v>942346</v>
      </c>
      <c r="P17" s="67">
        <v>0</v>
      </c>
      <c r="Q17" s="67">
        <v>0</v>
      </c>
      <c r="R17" s="67">
        <v>1559969</v>
      </c>
      <c r="S17" s="67">
        <v>1559969</v>
      </c>
      <c r="T17" s="88">
        <v>0</v>
      </c>
      <c r="U17" s="88"/>
      <c r="V17" s="67">
        <v>0</v>
      </c>
      <c r="W17" s="67">
        <v>0</v>
      </c>
    </row>
    <row r="18" spans="1:23" ht="12.75" customHeight="1">
      <c r="A18" s="91"/>
      <c r="B18" s="91"/>
      <c r="C18" s="91"/>
      <c r="D18" s="87"/>
      <c r="E18" s="87"/>
      <c r="F18" s="87" t="s">
        <v>102</v>
      </c>
      <c r="G18" s="87"/>
      <c r="H18" s="67">
        <v>-12750</v>
      </c>
      <c r="I18" s="67">
        <v>-12750</v>
      </c>
      <c r="J18" s="67">
        <v>0</v>
      </c>
      <c r="K18" s="67">
        <v>0</v>
      </c>
      <c r="L18" s="67">
        <v>0</v>
      </c>
      <c r="M18" s="67">
        <v>-12750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88">
        <v>0</v>
      </c>
      <c r="U18" s="88"/>
      <c r="V18" s="67">
        <v>0</v>
      </c>
      <c r="W18" s="67">
        <v>0</v>
      </c>
    </row>
    <row r="19" spans="1:23" ht="12.75" customHeight="1">
      <c r="A19" s="91"/>
      <c r="B19" s="91"/>
      <c r="C19" s="91"/>
      <c r="D19" s="87"/>
      <c r="E19" s="87"/>
      <c r="F19" s="87" t="s">
        <v>103</v>
      </c>
      <c r="G19" s="87"/>
      <c r="H19" s="67">
        <v>12750</v>
      </c>
      <c r="I19" s="67">
        <v>12750</v>
      </c>
      <c r="J19" s="67">
        <v>0</v>
      </c>
      <c r="K19" s="67">
        <v>0</v>
      </c>
      <c r="L19" s="67">
        <v>0</v>
      </c>
      <c r="M19" s="67">
        <v>12750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88">
        <v>0</v>
      </c>
      <c r="U19" s="88"/>
      <c r="V19" s="67">
        <v>0</v>
      </c>
      <c r="W19" s="67">
        <v>0</v>
      </c>
    </row>
    <row r="20" spans="1:23" ht="12.75" customHeight="1">
      <c r="A20" s="91"/>
      <c r="B20" s="91"/>
      <c r="C20" s="91"/>
      <c r="D20" s="87"/>
      <c r="E20" s="87"/>
      <c r="F20" s="87" t="s">
        <v>104</v>
      </c>
      <c r="G20" s="87"/>
      <c r="H20" s="67">
        <v>28535208</v>
      </c>
      <c r="I20" s="67">
        <v>26975239</v>
      </c>
      <c r="J20" s="67">
        <v>23750163</v>
      </c>
      <c r="K20" s="67">
        <v>20658865</v>
      </c>
      <c r="L20" s="67">
        <v>3091298</v>
      </c>
      <c r="M20" s="67">
        <v>1783600</v>
      </c>
      <c r="N20" s="67">
        <v>499130</v>
      </c>
      <c r="O20" s="67">
        <v>942346</v>
      </c>
      <c r="P20" s="67">
        <v>0</v>
      </c>
      <c r="Q20" s="67">
        <v>0</v>
      </c>
      <c r="R20" s="67">
        <v>1559969</v>
      </c>
      <c r="S20" s="67">
        <v>1559969</v>
      </c>
      <c r="T20" s="88">
        <v>0</v>
      </c>
      <c r="U20" s="88"/>
      <c r="V20" s="67">
        <v>0</v>
      </c>
      <c r="W20" s="67">
        <v>0</v>
      </c>
    </row>
    <row r="21" spans="1:23" ht="12.75" customHeight="1">
      <c r="A21" s="91" t="s">
        <v>99</v>
      </c>
      <c r="B21" s="91" t="s">
        <v>132</v>
      </c>
      <c r="C21" s="91" t="s">
        <v>99</v>
      </c>
      <c r="D21" s="87" t="s">
        <v>133</v>
      </c>
      <c r="E21" s="87"/>
      <c r="F21" s="87" t="s">
        <v>101</v>
      </c>
      <c r="G21" s="87"/>
      <c r="H21" s="67">
        <v>10305987</v>
      </c>
      <c r="I21" s="67">
        <v>10280987</v>
      </c>
      <c r="J21" s="67">
        <v>8641526</v>
      </c>
      <c r="K21" s="67">
        <v>7694123</v>
      </c>
      <c r="L21" s="67">
        <v>947403</v>
      </c>
      <c r="M21" s="67">
        <v>887450</v>
      </c>
      <c r="N21" s="67">
        <v>76550</v>
      </c>
      <c r="O21" s="67">
        <v>675461</v>
      </c>
      <c r="P21" s="67">
        <v>0</v>
      </c>
      <c r="Q21" s="67">
        <v>0</v>
      </c>
      <c r="R21" s="67">
        <v>25000</v>
      </c>
      <c r="S21" s="67">
        <v>25000</v>
      </c>
      <c r="T21" s="88">
        <v>0</v>
      </c>
      <c r="U21" s="88"/>
      <c r="V21" s="67">
        <v>0</v>
      </c>
      <c r="W21" s="67">
        <v>0</v>
      </c>
    </row>
    <row r="22" spans="1:23" ht="12.75" customHeight="1">
      <c r="A22" s="91"/>
      <c r="B22" s="91"/>
      <c r="C22" s="91"/>
      <c r="D22" s="87"/>
      <c r="E22" s="87"/>
      <c r="F22" s="87" t="s">
        <v>102</v>
      </c>
      <c r="G22" s="87"/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88">
        <v>0</v>
      </c>
      <c r="U22" s="88"/>
      <c r="V22" s="67">
        <v>0</v>
      </c>
      <c r="W22" s="67">
        <v>0</v>
      </c>
    </row>
    <row r="23" spans="1:23" ht="12.75" customHeight="1">
      <c r="A23" s="91"/>
      <c r="B23" s="91"/>
      <c r="C23" s="91"/>
      <c r="D23" s="87"/>
      <c r="E23" s="87"/>
      <c r="F23" s="87" t="s">
        <v>103</v>
      </c>
      <c r="G23" s="87"/>
      <c r="H23" s="67">
        <v>5250</v>
      </c>
      <c r="I23" s="67">
        <v>5250</v>
      </c>
      <c r="J23" s="67">
        <v>0</v>
      </c>
      <c r="K23" s="67">
        <v>0</v>
      </c>
      <c r="L23" s="67">
        <v>0</v>
      </c>
      <c r="M23" s="67">
        <v>5250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88">
        <v>0</v>
      </c>
      <c r="U23" s="88"/>
      <c r="V23" s="67">
        <v>0</v>
      </c>
      <c r="W23" s="67">
        <v>0</v>
      </c>
    </row>
    <row r="24" spans="1:23" ht="12.75" customHeight="1">
      <c r="A24" s="91"/>
      <c r="B24" s="91"/>
      <c r="C24" s="91"/>
      <c r="D24" s="87"/>
      <c r="E24" s="87"/>
      <c r="F24" s="87" t="s">
        <v>104</v>
      </c>
      <c r="G24" s="87"/>
      <c r="H24" s="67">
        <v>10311237</v>
      </c>
      <c r="I24" s="67">
        <v>10286237</v>
      </c>
      <c r="J24" s="67">
        <v>8641526</v>
      </c>
      <c r="K24" s="67">
        <v>7694123</v>
      </c>
      <c r="L24" s="67">
        <v>947403</v>
      </c>
      <c r="M24" s="67">
        <v>892700</v>
      </c>
      <c r="N24" s="67">
        <v>76550</v>
      </c>
      <c r="O24" s="67">
        <v>675461</v>
      </c>
      <c r="P24" s="67">
        <v>0</v>
      </c>
      <c r="Q24" s="67">
        <v>0</v>
      </c>
      <c r="R24" s="67">
        <v>25000</v>
      </c>
      <c r="S24" s="67">
        <v>25000</v>
      </c>
      <c r="T24" s="88">
        <v>0</v>
      </c>
      <c r="U24" s="88"/>
      <c r="V24" s="67">
        <v>0</v>
      </c>
      <c r="W24" s="67">
        <v>0</v>
      </c>
    </row>
    <row r="25" spans="1:23" ht="12.75" customHeight="1">
      <c r="A25" s="91" t="s">
        <v>99</v>
      </c>
      <c r="B25" s="91" t="s">
        <v>105</v>
      </c>
      <c r="C25" s="91" t="s">
        <v>99</v>
      </c>
      <c r="D25" s="87" t="s">
        <v>106</v>
      </c>
      <c r="E25" s="87"/>
      <c r="F25" s="87" t="s">
        <v>101</v>
      </c>
      <c r="G25" s="87"/>
      <c r="H25" s="67">
        <v>977590</v>
      </c>
      <c r="I25" s="67">
        <v>977590</v>
      </c>
      <c r="J25" s="67">
        <v>147661</v>
      </c>
      <c r="K25" s="67">
        <v>142540</v>
      </c>
      <c r="L25" s="67">
        <v>5121</v>
      </c>
      <c r="M25" s="67">
        <v>828000</v>
      </c>
      <c r="N25" s="67">
        <v>1929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88">
        <v>0</v>
      </c>
      <c r="U25" s="88"/>
      <c r="V25" s="67">
        <v>0</v>
      </c>
      <c r="W25" s="67">
        <v>0</v>
      </c>
    </row>
    <row r="26" spans="1:23" ht="12.75" customHeight="1">
      <c r="A26" s="91"/>
      <c r="B26" s="91"/>
      <c r="C26" s="91"/>
      <c r="D26" s="87"/>
      <c r="E26" s="87"/>
      <c r="F26" s="87" t="s">
        <v>102</v>
      </c>
      <c r="G26" s="87"/>
      <c r="H26" s="67">
        <v>-12750</v>
      </c>
      <c r="I26" s="67">
        <v>-12750</v>
      </c>
      <c r="J26" s="67">
        <v>0</v>
      </c>
      <c r="K26" s="67">
        <v>0</v>
      </c>
      <c r="L26" s="67">
        <v>0</v>
      </c>
      <c r="M26" s="67">
        <v>-12750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88">
        <v>0</v>
      </c>
      <c r="U26" s="88"/>
      <c r="V26" s="67">
        <v>0</v>
      </c>
      <c r="W26" s="67">
        <v>0</v>
      </c>
    </row>
    <row r="27" spans="1:23" ht="12.75" customHeight="1">
      <c r="A27" s="91"/>
      <c r="B27" s="91"/>
      <c r="C27" s="91"/>
      <c r="D27" s="87"/>
      <c r="E27" s="87"/>
      <c r="F27" s="87" t="s">
        <v>103</v>
      </c>
      <c r="G27" s="87"/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88">
        <v>0</v>
      </c>
      <c r="U27" s="88"/>
      <c r="V27" s="67">
        <v>0</v>
      </c>
      <c r="W27" s="67">
        <v>0</v>
      </c>
    </row>
    <row r="28" spans="1:23" ht="12.75" customHeight="1">
      <c r="A28" s="91"/>
      <c r="B28" s="91"/>
      <c r="C28" s="91"/>
      <c r="D28" s="87"/>
      <c r="E28" s="87"/>
      <c r="F28" s="87" t="s">
        <v>104</v>
      </c>
      <c r="G28" s="87"/>
      <c r="H28" s="67">
        <v>964840</v>
      </c>
      <c r="I28" s="67">
        <v>964840</v>
      </c>
      <c r="J28" s="67">
        <v>147661</v>
      </c>
      <c r="K28" s="67">
        <v>142540</v>
      </c>
      <c r="L28" s="67">
        <v>5121</v>
      </c>
      <c r="M28" s="67">
        <v>815250</v>
      </c>
      <c r="N28" s="67">
        <v>1929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88">
        <v>0</v>
      </c>
      <c r="U28" s="88"/>
      <c r="V28" s="67">
        <v>0</v>
      </c>
      <c r="W28" s="67">
        <v>0</v>
      </c>
    </row>
    <row r="29" spans="1:23" ht="12.75" customHeight="1">
      <c r="A29" s="91" t="s">
        <v>99</v>
      </c>
      <c r="B29" s="91" t="s">
        <v>107</v>
      </c>
      <c r="C29" s="91" t="s">
        <v>99</v>
      </c>
      <c r="D29" s="87" t="s">
        <v>108</v>
      </c>
      <c r="E29" s="87"/>
      <c r="F29" s="87" t="s">
        <v>101</v>
      </c>
      <c r="G29" s="87"/>
      <c r="H29" s="67">
        <v>5917360</v>
      </c>
      <c r="I29" s="67">
        <v>5525920</v>
      </c>
      <c r="J29" s="67">
        <v>5420719</v>
      </c>
      <c r="K29" s="67">
        <v>4931542</v>
      </c>
      <c r="L29" s="67">
        <v>489177</v>
      </c>
      <c r="M29" s="67">
        <v>68150</v>
      </c>
      <c r="N29" s="67">
        <v>37051</v>
      </c>
      <c r="O29" s="67">
        <v>0</v>
      </c>
      <c r="P29" s="67">
        <v>0</v>
      </c>
      <c r="Q29" s="67">
        <v>0</v>
      </c>
      <c r="R29" s="67">
        <v>391440</v>
      </c>
      <c r="S29" s="67">
        <v>391440</v>
      </c>
      <c r="T29" s="88">
        <v>0</v>
      </c>
      <c r="U29" s="88"/>
      <c r="V29" s="67">
        <v>0</v>
      </c>
      <c r="W29" s="67">
        <v>0</v>
      </c>
    </row>
    <row r="30" spans="1:23" ht="12.75" customHeight="1">
      <c r="A30" s="91"/>
      <c r="B30" s="91"/>
      <c r="C30" s="91"/>
      <c r="D30" s="87"/>
      <c r="E30" s="87"/>
      <c r="F30" s="87" t="s">
        <v>102</v>
      </c>
      <c r="G30" s="87"/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88">
        <v>0</v>
      </c>
      <c r="U30" s="88"/>
      <c r="V30" s="67">
        <v>0</v>
      </c>
      <c r="W30" s="67">
        <v>0</v>
      </c>
    </row>
    <row r="31" spans="1:23" ht="12.75" customHeight="1">
      <c r="A31" s="91"/>
      <c r="B31" s="91"/>
      <c r="C31" s="91"/>
      <c r="D31" s="87"/>
      <c r="E31" s="87"/>
      <c r="F31" s="87" t="s">
        <v>103</v>
      </c>
      <c r="G31" s="87"/>
      <c r="H31" s="67">
        <v>7500</v>
      </c>
      <c r="I31" s="67">
        <v>7500</v>
      </c>
      <c r="J31" s="67">
        <v>0</v>
      </c>
      <c r="K31" s="67">
        <v>0</v>
      </c>
      <c r="L31" s="67">
        <v>0</v>
      </c>
      <c r="M31" s="67">
        <v>7500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88">
        <v>0</v>
      </c>
      <c r="U31" s="88"/>
      <c r="V31" s="67">
        <v>0</v>
      </c>
      <c r="W31" s="67">
        <v>0</v>
      </c>
    </row>
    <row r="32" spans="1:23" ht="12.75" customHeight="1">
      <c r="A32" s="91"/>
      <c r="B32" s="91"/>
      <c r="C32" s="91"/>
      <c r="D32" s="87"/>
      <c r="E32" s="87"/>
      <c r="F32" s="87" t="s">
        <v>104</v>
      </c>
      <c r="G32" s="87"/>
      <c r="H32" s="67">
        <v>5924860</v>
      </c>
      <c r="I32" s="67">
        <v>5533420</v>
      </c>
      <c r="J32" s="67">
        <v>5420719</v>
      </c>
      <c r="K32" s="67">
        <v>4931542</v>
      </c>
      <c r="L32" s="67">
        <v>489177</v>
      </c>
      <c r="M32" s="67">
        <v>75650</v>
      </c>
      <c r="N32" s="67">
        <v>37051</v>
      </c>
      <c r="O32" s="67">
        <v>0</v>
      </c>
      <c r="P32" s="67">
        <v>0</v>
      </c>
      <c r="Q32" s="67">
        <v>0</v>
      </c>
      <c r="R32" s="67">
        <v>391440</v>
      </c>
      <c r="S32" s="67">
        <v>391440</v>
      </c>
      <c r="T32" s="88">
        <v>0</v>
      </c>
      <c r="U32" s="88"/>
      <c r="V32" s="67">
        <v>0</v>
      </c>
      <c r="W32" s="67">
        <v>0</v>
      </c>
    </row>
    <row r="33" spans="1:23" ht="12.75">
      <c r="A33" s="91" t="s">
        <v>109</v>
      </c>
      <c r="B33" s="91" t="s">
        <v>99</v>
      </c>
      <c r="C33" s="91" t="s">
        <v>99</v>
      </c>
      <c r="D33" s="87" t="s">
        <v>110</v>
      </c>
      <c r="E33" s="87"/>
      <c r="F33" s="87" t="s">
        <v>101</v>
      </c>
      <c r="G33" s="87"/>
      <c r="H33" s="67">
        <v>30952702.4</v>
      </c>
      <c r="I33" s="67">
        <v>27418349.4</v>
      </c>
      <c r="J33" s="67">
        <v>26704264</v>
      </c>
      <c r="K33" s="67">
        <v>18947431</v>
      </c>
      <c r="L33" s="67">
        <v>7756833</v>
      </c>
      <c r="M33" s="67">
        <v>0</v>
      </c>
      <c r="N33" s="67">
        <v>70950</v>
      </c>
      <c r="O33" s="67">
        <v>643135.4</v>
      </c>
      <c r="P33" s="67">
        <v>0</v>
      </c>
      <c r="Q33" s="67">
        <v>0</v>
      </c>
      <c r="R33" s="67">
        <v>3534353</v>
      </c>
      <c r="S33" s="67">
        <v>3534353</v>
      </c>
      <c r="T33" s="88">
        <v>0</v>
      </c>
      <c r="U33" s="88"/>
      <c r="V33" s="67">
        <v>0</v>
      </c>
      <c r="W33" s="67">
        <v>0</v>
      </c>
    </row>
    <row r="34" spans="1:23" ht="12.75">
      <c r="A34" s="91"/>
      <c r="B34" s="91"/>
      <c r="C34" s="91"/>
      <c r="D34" s="87"/>
      <c r="E34" s="87"/>
      <c r="F34" s="87" t="s">
        <v>102</v>
      </c>
      <c r="G34" s="87"/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88">
        <v>0</v>
      </c>
      <c r="U34" s="88"/>
      <c r="V34" s="67">
        <v>0</v>
      </c>
      <c r="W34" s="67">
        <v>0</v>
      </c>
    </row>
    <row r="35" spans="1:23" ht="12.75">
      <c r="A35" s="91"/>
      <c r="B35" s="91"/>
      <c r="C35" s="91"/>
      <c r="D35" s="87"/>
      <c r="E35" s="87"/>
      <c r="F35" s="87" t="s">
        <v>103</v>
      </c>
      <c r="G35" s="87"/>
      <c r="H35" s="67">
        <v>648321</v>
      </c>
      <c r="I35" s="67">
        <v>648321</v>
      </c>
      <c r="J35" s="67">
        <v>648321</v>
      </c>
      <c r="K35" s="67">
        <v>0</v>
      </c>
      <c r="L35" s="67">
        <v>648321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88">
        <v>0</v>
      </c>
      <c r="U35" s="88"/>
      <c r="V35" s="67">
        <v>0</v>
      </c>
      <c r="W35" s="67">
        <v>0</v>
      </c>
    </row>
    <row r="36" spans="1:23" ht="12.75">
      <c r="A36" s="91"/>
      <c r="B36" s="91"/>
      <c r="C36" s="91"/>
      <c r="D36" s="87"/>
      <c r="E36" s="87"/>
      <c r="F36" s="87" t="s">
        <v>104</v>
      </c>
      <c r="G36" s="87"/>
      <c r="H36" s="67">
        <v>31601023.4</v>
      </c>
      <c r="I36" s="67">
        <v>28066670.4</v>
      </c>
      <c r="J36" s="67">
        <v>27352585</v>
      </c>
      <c r="K36" s="67">
        <v>18947431</v>
      </c>
      <c r="L36" s="67">
        <v>8405154</v>
      </c>
      <c r="M36" s="67">
        <v>0</v>
      </c>
      <c r="N36" s="67">
        <v>70950</v>
      </c>
      <c r="O36" s="67">
        <v>643135.4</v>
      </c>
      <c r="P36" s="67">
        <v>0</v>
      </c>
      <c r="Q36" s="67">
        <v>0</v>
      </c>
      <c r="R36" s="67">
        <v>3534353</v>
      </c>
      <c r="S36" s="67">
        <v>3534353</v>
      </c>
      <c r="T36" s="88">
        <v>0</v>
      </c>
      <c r="U36" s="88"/>
      <c r="V36" s="67">
        <v>0</v>
      </c>
      <c r="W36" s="67">
        <v>0</v>
      </c>
    </row>
    <row r="37" spans="1:23" ht="12.75">
      <c r="A37" s="91" t="s">
        <v>99</v>
      </c>
      <c r="B37" s="91" t="s">
        <v>111</v>
      </c>
      <c r="C37" s="91" t="s">
        <v>99</v>
      </c>
      <c r="D37" s="87" t="s">
        <v>112</v>
      </c>
      <c r="E37" s="87"/>
      <c r="F37" s="87" t="s">
        <v>101</v>
      </c>
      <c r="G37" s="87"/>
      <c r="H37" s="67">
        <v>1355525</v>
      </c>
      <c r="I37" s="67">
        <v>1355525</v>
      </c>
      <c r="J37" s="67">
        <v>1355525</v>
      </c>
      <c r="K37" s="67">
        <v>298415</v>
      </c>
      <c r="L37" s="67">
        <v>1057110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88">
        <v>0</v>
      </c>
      <c r="U37" s="88"/>
      <c r="V37" s="67">
        <v>0</v>
      </c>
      <c r="W37" s="67">
        <v>0</v>
      </c>
    </row>
    <row r="38" spans="1:23" ht="12.75">
      <c r="A38" s="91"/>
      <c r="B38" s="91"/>
      <c r="C38" s="91"/>
      <c r="D38" s="87"/>
      <c r="E38" s="87"/>
      <c r="F38" s="87" t="s">
        <v>102</v>
      </c>
      <c r="G38" s="87"/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88">
        <v>0</v>
      </c>
      <c r="U38" s="88"/>
      <c r="V38" s="67">
        <v>0</v>
      </c>
      <c r="W38" s="67">
        <v>0</v>
      </c>
    </row>
    <row r="39" spans="1:23" ht="12.75">
      <c r="A39" s="91"/>
      <c r="B39" s="91"/>
      <c r="C39" s="91"/>
      <c r="D39" s="87"/>
      <c r="E39" s="87"/>
      <c r="F39" s="87" t="s">
        <v>103</v>
      </c>
      <c r="G39" s="87"/>
      <c r="H39" s="67">
        <v>648321</v>
      </c>
      <c r="I39" s="67">
        <v>648321</v>
      </c>
      <c r="J39" s="67">
        <v>648321</v>
      </c>
      <c r="K39" s="67">
        <v>0</v>
      </c>
      <c r="L39" s="67">
        <v>648321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88">
        <v>0</v>
      </c>
      <c r="U39" s="88"/>
      <c r="V39" s="67">
        <v>0</v>
      </c>
      <c r="W39" s="67">
        <v>0</v>
      </c>
    </row>
    <row r="40" spans="1:23" ht="12.75">
      <c r="A40" s="91"/>
      <c r="B40" s="91"/>
      <c r="C40" s="91"/>
      <c r="D40" s="87"/>
      <c r="E40" s="87"/>
      <c r="F40" s="87" t="s">
        <v>104</v>
      </c>
      <c r="G40" s="87"/>
      <c r="H40" s="67">
        <v>2003846</v>
      </c>
      <c r="I40" s="67">
        <v>2003846</v>
      </c>
      <c r="J40" s="67">
        <v>2003846</v>
      </c>
      <c r="K40" s="67">
        <v>298415</v>
      </c>
      <c r="L40" s="67">
        <v>1705431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88">
        <v>0</v>
      </c>
      <c r="U40" s="88"/>
      <c r="V40" s="67">
        <v>0</v>
      </c>
      <c r="W40" s="67">
        <v>0</v>
      </c>
    </row>
    <row r="41" spans="1:23" ht="12.75">
      <c r="A41" s="89" t="s">
        <v>113</v>
      </c>
      <c r="B41" s="89"/>
      <c r="C41" s="89"/>
      <c r="D41" s="89"/>
      <c r="E41" s="89"/>
      <c r="F41" s="87" t="s">
        <v>101</v>
      </c>
      <c r="G41" s="87"/>
      <c r="H41" s="68">
        <v>125072726.4</v>
      </c>
      <c r="I41" s="66"/>
      <c r="J41" s="66"/>
      <c r="K41" s="68">
        <v>66972181.97</v>
      </c>
      <c r="L41" s="68">
        <v>33222674.03</v>
      </c>
      <c r="M41" s="68">
        <v>3328066</v>
      </c>
      <c r="N41" s="68">
        <v>3131251</v>
      </c>
      <c r="O41" s="68">
        <v>3127263.4</v>
      </c>
      <c r="P41" s="68">
        <v>827846</v>
      </c>
      <c r="Q41" s="68">
        <v>0</v>
      </c>
      <c r="R41" s="68">
        <v>14463444</v>
      </c>
      <c r="S41" s="68">
        <v>12963444</v>
      </c>
      <c r="T41" s="90">
        <v>4424530</v>
      </c>
      <c r="U41" s="90"/>
      <c r="V41" s="66"/>
      <c r="W41" s="67">
        <v>0</v>
      </c>
    </row>
    <row r="42" spans="1:23" ht="12.75">
      <c r="A42" s="89"/>
      <c r="B42" s="89"/>
      <c r="C42" s="89"/>
      <c r="D42" s="89"/>
      <c r="E42" s="89"/>
      <c r="F42" s="87" t="s">
        <v>102</v>
      </c>
      <c r="G42" s="87"/>
      <c r="H42" s="68">
        <v>-13602</v>
      </c>
      <c r="I42" s="68">
        <v>-13602</v>
      </c>
      <c r="J42" s="68">
        <v>-852</v>
      </c>
      <c r="K42" s="68">
        <v>-783</v>
      </c>
      <c r="L42" s="68">
        <v>-69</v>
      </c>
      <c r="M42" s="68">
        <v>-12750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90">
        <v>0</v>
      </c>
      <c r="U42" s="90"/>
      <c r="V42" s="68">
        <v>0</v>
      </c>
      <c r="W42" s="67">
        <v>0</v>
      </c>
    </row>
    <row r="43" spans="1:23" ht="12.75">
      <c r="A43" s="89"/>
      <c r="B43" s="89"/>
      <c r="C43" s="89"/>
      <c r="D43" s="89"/>
      <c r="E43" s="89"/>
      <c r="F43" s="87" t="s">
        <v>103</v>
      </c>
      <c r="G43" s="87"/>
      <c r="H43" s="68">
        <v>661923</v>
      </c>
      <c r="I43" s="68">
        <v>661923</v>
      </c>
      <c r="J43" s="68">
        <v>649173</v>
      </c>
      <c r="K43" s="68">
        <v>0</v>
      </c>
      <c r="L43" s="68">
        <v>649173</v>
      </c>
      <c r="M43" s="68">
        <v>12750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90">
        <v>0</v>
      </c>
      <c r="U43" s="90"/>
      <c r="V43" s="68">
        <v>0</v>
      </c>
      <c r="W43" s="67">
        <v>0</v>
      </c>
    </row>
    <row r="44" spans="1:23" ht="12.75">
      <c r="A44" s="89"/>
      <c r="B44" s="89"/>
      <c r="C44" s="89"/>
      <c r="D44" s="89"/>
      <c r="E44" s="89"/>
      <c r="F44" s="87" t="s">
        <v>104</v>
      </c>
      <c r="G44" s="87"/>
      <c r="H44" s="68">
        <v>125721047.4</v>
      </c>
      <c r="I44" s="66"/>
      <c r="J44" s="66"/>
      <c r="K44" s="68">
        <v>66971398.97</v>
      </c>
      <c r="L44" s="68">
        <v>33871778.03</v>
      </c>
      <c r="M44" s="68">
        <v>3328066</v>
      </c>
      <c r="N44" s="68">
        <v>3131251</v>
      </c>
      <c r="O44" s="68">
        <v>3127263.4</v>
      </c>
      <c r="P44" s="68">
        <v>827846</v>
      </c>
      <c r="Q44" s="68">
        <v>0</v>
      </c>
      <c r="R44" s="68">
        <v>14463444</v>
      </c>
      <c r="S44" s="68">
        <v>12963444</v>
      </c>
      <c r="T44" s="90">
        <v>4424530</v>
      </c>
      <c r="U44" s="90"/>
      <c r="V44" s="66"/>
      <c r="W44" s="67">
        <v>0</v>
      </c>
    </row>
  </sheetData>
  <sheetProtection/>
  <mergeCells count="131">
    <mergeCell ref="F28:G28"/>
    <mergeCell ref="T28:U28"/>
    <mergeCell ref="F29:G29"/>
    <mergeCell ref="T29:U29"/>
    <mergeCell ref="F30:G30"/>
    <mergeCell ref="T30:U30"/>
    <mergeCell ref="F31:G31"/>
    <mergeCell ref="A29:A32"/>
    <mergeCell ref="B29:B32"/>
    <mergeCell ref="C29:C32"/>
    <mergeCell ref="D29:E32"/>
    <mergeCell ref="T31:U31"/>
    <mergeCell ref="F32:G32"/>
    <mergeCell ref="T32:U32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T9:U9"/>
    <mergeCell ref="F10:G10"/>
    <mergeCell ref="T10:U10"/>
    <mergeCell ref="F11:G11"/>
    <mergeCell ref="T11:U11"/>
    <mergeCell ref="F12:G12"/>
    <mergeCell ref="T12:U12"/>
    <mergeCell ref="K6:L6"/>
    <mergeCell ref="M6:M7"/>
    <mergeCell ref="N6:N7"/>
    <mergeCell ref="A9:A12"/>
    <mergeCell ref="B9:B12"/>
    <mergeCell ref="C9:C12"/>
    <mergeCell ref="D9:E12"/>
    <mergeCell ref="F9:G9"/>
    <mergeCell ref="T8:U8"/>
    <mergeCell ref="D8:G8"/>
    <mergeCell ref="I4:W4"/>
    <mergeCell ref="I5:I7"/>
    <mergeCell ref="J5:Q5"/>
    <mergeCell ref="R5:R7"/>
    <mergeCell ref="S5:W5"/>
    <mergeCell ref="S6:S7"/>
    <mergeCell ref="T6:U6"/>
    <mergeCell ref="J6:J7"/>
    <mergeCell ref="O6:O7"/>
    <mergeCell ref="P6:P7"/>
    <mergeCell ref="Q6:Q7"/>
    <mergeCell ref="V6:V7"/>
    <mergeCell ref="W6:W7"/>
    <mergeCell ref="T7:U7"/>
    <mergeCell ref="T34:U34"/>
    <mergeCell ref="F35:G35"/>
    <mergeCell ref="T35:U35"/>
    <mergeCell ref="N1:T1"/>
    <mergeCell ref="A2:V2"/>
    <mergeCell ref="A4:A7"/>
    <mergeCell ref="B4:B7"/>
    <mergeCell ref="C4:C7"/>
    <mergeCell ref="D4:G7"/>
    <mergeCell ref="H4:H7"/>
    <mergeCell ref="T37:U37"/>
    <mergeCell ref="F38:G38"/>
    <mergeCell ref="T38:U38"/>
    <mergeCell ref="A33:A36"/>
    <mergeCell ref="B33:B36"/>
    <mergeCell ref="C33:C36"/>
    <mergeCell ref="D33:E36"/>
    <mergeCell ref="F33:G33"/>
    <mergeCell ref="T33:U33"/>
    <mergeCell ref="F34:G34"/>
    <mergeCell ref="T43:U43"/>
    <mergeCell ref="F44:G44"/>
    <mergeCell ref="T44:U44"/>
    <mergeCell ref="F36:G36"/>
    <mergeCell ref="T36:U36"/>
    <mergeCell ref="A37:A40"/>
    <mergeCell ref="B37:B40"/>
    <mergeCell ref="C37:C40"/>
    <mergeCell ref="D37:E40"/>
    <mergeCell ref="F37:G37"/>
    <mergeCell ref="F39:G39"/>
    <mergeCell ref="T39:U39"/>
    <mergeCell ref="F40:G40"/>
    <mergeCell ref="T40:U40"/>
    <mergeCell ref="A41:E44"/>
    <mergeCell ref="F41:G41"/>
    <mergeCell ref="T41:U41"/>
    <mergeCell ref="F42:G42"/>
    <mergeCell ref="T42:U42"/>
    <mergeCell ref="F43:G43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7"/>
  <sheetViews>
    <sheetView view="pageLayout" workbookViewId="0" topLeftCell="A1">
      <selection activeCell="S17" sqref="S17"/>
    </sheetView>
  </sheetViews>
  <sheetFormatPr defaultColWidth="9.33203125" defaultRowHeight="12.75"/>
  <cols>
    <col min="1" max="1" width="5.66015625" style="30" customWidth="1"/>
    <col min="2" max="2" width="8.83203125" style="30" customWidth="1"/>
    <col min="3" max="3" width="6.16015625" style="30" customWidth="1"/>
    <col min="4" max="4" width="15.5" style="30" customWidth="1"/>
    <col min="5" max="5" width="17.33203125" style="30" customWidth="1"/>
    <col min="6" max="6" width="16.16015625" style="30" customWidth="1"/>
    <col min="7" max="7" width="13.5" style="30" customWidth="1"/>
    <col min="8" max="8" width="13.83203125" style="30" customWidth="1"/>
    <col min="9" max="9" width="11.5" style="30" customWidth="1"/>
    <col min="10" max="10" width="12.66015625" style="30" customWidth="1"/>
    <col min="11" max="11" width="9.66015625" style="8" customWidth="1"/>
    <col min="12" max="12" width="11.16015625" style="8" customWidth="1"/>
    <col min="13" max="13" width="11" style="8" customWidth="1"/>
    <col min="14" max="14" width="9.66015625" style="8" customWidth="1"/>
    <col min="15" max="15" width="7.5" style="8" customWidth="1"/>
    <col min="16" max="16" width="7" style="8" customWidth="1"/>
    <col min="17" max="16384" width="9.33203125" style="8" customWidth="1"/>
  </cols>
  <sheetData>
    <row r="1" spans="1:17" ht="36" customHeight="1">
      <c r="A1" s="106" t="s">
        <v>127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63"/>
    </row>
    <row r="2" spans="1:16" s="50" customFormat="1" ht="9.75" customHeight="1">
      <c r="A2" s="62"/>
      <c r="B2" s="62"/>
      <c r="C2" s="62"/>
      <c r="D2" s="62"/>
      <c r="E2" s="62"/>
      <c r="F2" s="62"/>
      <c r="G2" s="61"/>
      <c r="H2" s="61"/>
      <c r="I2" s="61"/>
      <c r="J2" s="61"/>
      <c r="K2" s="61"/>
      <c r="L2" s="60"/>
      <c r="M2" s="60"/>
      <c r="N2" s="60"/>
      <c r="O2" s="98" t="s">
        <v>126</v>
      </c>
      <c r="P2" s="98"/>
    </row>
    <row r="3" spans="1:16" s="50" customFormat="1" ht="12.75" customHeight="1">
      <c r="A3" s="107" t="s">
        <v>1</v>
      </c>
      <c r="B3" s="107" t="s">
        <v>2</v>
      </c>
      <c r="C3" s="107" t="s">
        <v>3</v>
      </c>
      <c r="D3" s="107" t="s">
        <v>125</v>
      </c>
      <c r="E3" s="95" t="s">
        <v>124</v>
      </c>
      <c r="F3" s="102" t="s">
        <v>21</v>
      </c>
      <c r="G3" s="110"/>
      <c r="H3" s="110"/>
      <c r="I3" s="110"/>
      <c r="J3" s="110"/>
      <c r="K3" s="110"/>
      <c r="L3" s="110"/>
      <c r="M3" s="110"/>
      <c r="N3" s="110"/>
      <c r="O3" s="110"/>
      <c r="P3" s="103"/>
    </row>
    <row r="4" spans="1:16" s="50" customFormat="1" ht="12.75" customHeight="1">
      <c r="A4" s="108"/>
      <c r="B4" s="108"/>
      <c r="C4" s="108"/>
      <c r="D4" s="108"/>
      <c r="E4" s="96"/>
      <c r="F4" s="95" t="s">
        <v>27</v>
      </c>
      <c r="G4" s="104" t="s">
        <v>21</v>
      </c>
      <c r="H4" s="104"/>
      <c r="I4" s="104"/>
      <c r="J4" s="104"/>
      <c r="K4" s="104"/>
      <c r="L4" s="95" t="s">
        <v>123</v>
      </c>
      <c r="M4" s="99" t="s">
        <v>21</v>
      </c>
      <c r="N4" s="100"/>
      <c r="O4" s="100"/>
      <c r="P4" s="101"/>
    </row>
    <row r="5" spans="1:16" s="50" customFormat="1" ht="25.5" customHeight="1">
      <c r="A5" s="108"/>
      <c r="B5" s="108"/>
      <c r="C5" s="108"/>
      <c r="D5" s="108"/>
      <c r="E5" s="96"/>
      <c r="F5" s="96"/>
      <c r="G5" s="102" t="s">
        <v>122</v>
      </c>
      <c r="H5" s="103"/>
      <c r="I5" s="95" t="s">
        <v>121</v>
      </c>
      <c r="J5" s="95" t="s">
        <v>120</v>
      </c>
      <c r="K5" s="95" t="s">
        <v>119</v>
      </c>
      <c r="L5" s="96"/>
      <c r="M5" s="102" t="s">
        <v>23</v>
      </c>
      <c r="N5" s="59" t="s">
        <v>22</v>
      </c>
      <c r="O5" s="104" t="s">
        <v>26</v>
      </c>
      <c r="P5" s="104" t="s">
        <v>118</v>
      </c>
    </row>
    <row r="6" spans="1:16" s="50" customFormat="1" ht="94.5">
      <c r="A6" s="109"/>
      <c r="B6" s="109"/>
      <c r="C6" s="109"/>
      <c r="D6" s="109"/>
      <c r="E6" s="97"/>
      <c r="F6" s="97"/>
      <c r="G6" s="58" t="s">
        <v>16</v>
      </c>
      <c r="H6" s="58" t="s">
        <v>117</v>
      </c>
      <c r="I6" s="97"/>
      <c r="J6" s="97"/>
      <c r="K6" s="97"/>
      <c r="L6" s="97"/>
      <c r="M6" s="104"/>
      <c r="N6" s="57" t="s">
        <v>18</v>
      </c>
      <c r="O6" s="104"/>
      <c r="P6" s="104"/>
    </row>
    <row r="7" spans="1:16" s="50" customFormat="1" ht="10.5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</row>
    <row r="8" spans="1:16" s="50" customFormat="1" ht="13.5">
      <c r="A8" s="52" t="s">
        <v>116</v>
      </c>
      <c r="B8" s="55"/>
      <c r="C8" s="41"/>
      <c r="D8" s="46">
        <f>SUM(D9:D9)</f>
        <v>10000</v>
      </c>
      <c r="E8" s="40">
        <f>SUM(E9:E9)</f>
        <v>10000</v>
      </c>
      <c r="F8" s="40">
        <f>SUM(F9:F9)</f>
        <v>10000</v>
      </c>
      <c r="G8" s="40">
        <f>SUM(G9:G9)</f>
        <v>0</v>
      </c>
      <c r="H8" s="40">
        <f>SUM(H9:H9)</f>
        <v>10000</v>
      </c>
      <c r="I8" s="40">
        <v>0</v>
      </c>
      <c r="J8" s="40">
        <v>0</v>
      </c>
      <c r="K8" s="40">
        <v>0</v>
      </c>
      <c r="L8" s="40">
        <f>SUM(L9:L9)</f>
        <v>0</v>
      </c>
      <c r="M8" s="40">
        <f>SUM(M9:M9)</f>
        <v>0</v>
      </c>
      <c r="N8" s="40">
        <f>SUM(N9:N9)</f>
        <v>0</v>
      </c>
      <c r="O8" s="40">
        <v>0</v>
      </c>
      <c r="P8" s="40">
        <v>0</v>
      </c>
    </row>
    <row r="9" spans="1:16" s="50" customFormat="1" ht="12.75">
      <c r="A9" s="54" t="s">
        <v>116</v>
      </c>
      <c r="B9" s="53" t="s">
        <v>115</v>
      </c>
      <c r="C9" s="37">
        <v>2110</v>
      </c>
      <c r="D9" s="47">
        <v>10000</v>
      </c>
      <c r="E9" s="35">
        <f>F9+L9</f>
        <v>10000</v>
      </c>
      <c r="F9" s="35">
        <f>H9</f>
        <v>10000</v>
      </c>
      <c r="G9" s="35">
        <v>0</v>
      </c>
      <c r="H9" s="35">
        <v>10000</v>
      </c>
      <c r="I9" s="35">
        <v>0</v>
      </c>
      <c r="J9" s="35">
        <v>0</v>
      </c>
      <c r="K9" s="35">
        <f>-T9</f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</row>
    <row r="10" spans="1:16" s="50" customFormat="1" ht="13.5">
      <c r="A10" s="43">
        <v>600</v>
      </c>
      <c r="B10" s="48"/>
      <c r="C10" s="41"/>
      <c r="D10" s="46">
        <f aca="true" t="shared" si="0" ref="D10:N10">SUM(D11:D11)</f>
        <v>1283</v>
      </c>
      <c r="E10" s="40">
        <f t="shared" si="0"/>
        <v>1283</v>
      </c>
      <c r="F10" s="40">
        <f t="shared" si="0"/>
        <v>1283</v>
      </c>
      <c r="G10" s="40">
        <f t="shared" si="0"/>
        <v>1283</v>
      </c>
      <c r="H10" s="40">
        <f t="shared" si="0"/>
        <v>0</v>
      </c>
      <c r="I10" s="40">
        <f t="shared" si="0"/>
        <v>0</v>
      </c>
      <c r="J10" s="40">
        <f t="shared" si="0"/>
        <v>0</v>
      </c>
      <c r="K10" s="40">
        <f t="shared" si="0"/>
        <v>0</v>
      </c>
      <c r="L10" s="40">
        <f t="shared" si="0"/>
        <v>0</v>
      </c>
      <c r="M10" s="40">
        <f t="shared" si="0"/>
        <v>0</v>
      </c>
      <c r="N10" s="40">
        <f t="shared" si="0"/>
        <v>0</v>
      </c>
      <c r="O10" s="40">
        <f>O12+O14</f>
        <v>0</v>
      </c>
      <c r="P10" s="40">
        <f>P12+P14</f>
        <v>0</v>
      </c>
    </row>
    <row r="11" spans="1:16" s="50" customFormat="1" ht="12.75">
      <c r="A11" s="39">
        <v>600</v>
      </c>
      <c r="B11" s="38">
        <v>60095</v>
      </c>
      <c r="C11" s="37">
        <v>2110</v>
      </c>
      <c r="D11" s="47">
        <v>1283</v>
      </c>
      <c r="E11" s="35">
        <f>SUM(F11)</f>
        <v>1283</v>
      </c>
      <c r="F11" s="35">
        <f>SUM(G11:H11)</f>
        <v>1283</v>
      </c>
      <c r="G11" s="35">
        <v>1283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f>SUM(O11+Q11+R11)</f>
        <v>0</v>
      </c>
      <c r="O11" s="35">
        <v>0</v>
      </c>
      <c r="P11" s="35">
        <v>0</v>
      </c>
    </row>
    <row r="12" spans="1:16" s="50" customFormat="1" ht="13.5">
      <c r="A12" s="52" t="s">
        <v>114</v>
      </c>
      <c r="B12" s="51"/>
      <c r="C12" s="41"/>
      <c r="D12" s="46">
        <f aca="true" t="shared" si="1" ref="D12:M12">SUM(D13)</f>
        <v>91000</v>
      </c>
      <c r="E12" s="40">
        <f t="shared" si="1"/>
        <v>91000</v>
      </c>
      <c r="F12" s="40">
        <f t="shared" si="1"/>
        <v>91000</v>
      </c>
      <c r="G12" s="40">
        <f t="shared" si="1"/>
        <v>48420</v>
      </c>
      <c r="H12" s="40">
        <f t="shared" si="1"/>
        <v>42580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v>0</v>
      </c>
      <c r="O12" s="40">
        <f>SUM(O13)</f>
        <v>0</v>
      </c>
      <c r="P12" s="40">
        <f>SUM(P13)</f>
        <v>0</v>
      </c>
    </row>
    <row r="13" spans="1:18" s="50" customFormat="1" ht="12.75">
      <c r="A13" s="39">
        <v>700</v>
      </c>
      <c r="B13" s="38">
        <v>70005</v>
      </c>
      <c r="C13" s="37">
        <v>2110</v>
      </c>
      <c r="D13" s="47">
        <v>91000</v>
      </c>
      <c r="E13" s="35">
        <f>SUM(F13)</f>
        <v>91000</v>
      </c>
      <c r="F13" s="35">
        <f>SUM(G13:H13)</f>
        <v>91000</v>
      </c>
      <c r="G13" s="35">
        <v>48420</v>
      </c>
      <c r="H13" s="35">
        <v>42580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f>SUM(O13+Q13+R13)</f>
        <v>0</v>
      </c>
      <c r="O13" s="35">
        <v>0</v>
      </c>
      <c r="P13" s="35">
        <v>0</v>
      </c>
      <c r="Q13" s="44"/>
      <c r="R13" s="44"/>
    </row>
    <row r="14" spans="1:16" s="50" customFormat="1" ht="13.5">
      <c r="A14" s="43">
        <v>710</v>
      </c>
      <c r="B14" s="48"/>
      <c r="C14" s="41"/>
      <c r="D14" s="46">
        <f aca="true" t="shared" si="2" ref="D14:P14">SUM(D15:D16)</f>
        <v>619840</v>
      </c>
      <c r="E14" s="40">
        <f t="shared" si="2"/>
        <v>619840</v>
      </c>
      <c r="F14" s="40">
        <f t="shared" si="2"/>
        <v>619840</v>
      </c>
      <c r="G14" s="40">
        <f t="shared" si="2"/>
        <v>527321</v>
      </c>
      <c r="H14" s="40">
        <f t="shared" si="2"/>
        <v>92519</v>
      </c>
      <c r="I14" s="40">
        <f t="shared" si="2"/>
        <v>0</v>
      </c>
      <c r="J14" s="40">
        <f t="shared" si="2"/>
        <v>0</v>
      </c>
      <c r="K14" s="40">
        <f t="shared" si="2"/>
        <v>0</v>
      </c>
      <c r="L14" s="40">
        <f t="shared" si="2"/>
        <v>0</v>
      </c>
      <c r="M14" s="40">
        <f t="shared" si="2"/>
        <v>0</v>
      </c>
      <c r="N14" s="40">
        <f t="shared" si="2"/>
        <v>0</v>
      </c>
      <c r="O14" s="40">
        <f t="shared" si="2"/>
        <v>0</v>
      </c>
      <c r="P14" s="40">
        <f t="shared" si="2"/>
        <v>0</v>
      </c>
    </row>
    <row r="15" spans="1:18" s="50" customFormat="1" ht="12.75">
      <c r="A15" s="39">
        <v>710</v>
      </c>
      <c r="B15" s="38">
        <v>71012</v>
      </c>
      <c r="C15" s="37">
        <v>2110</v>
      </c>
      <c r="D15" s="47">
        <v>210000</v>
      </c>
      <c r="E15" s="35">
        <f>SUM(N15+F15)</f>
        <v>210000</v>
      </c>
      <c r="F15" s="35">
        <f>SUM(G15:K15)</f>
        <v>210000</v>
      </c>
      <c r="G15" s="35">
        <v>210000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f>SUM(O15+Q15+R15)</f>
        <v>0</v>
      </c>
      <c r="O15" s="35">
        <v>0</v>
      </c>
      <c r="P15" s="35">
        <v>0</v>
      </c>
      <c r="Q15" s="44"/>
      <c r="R15" s="44"/>
    </row>
    <row r="16" spans="1:16" s="50" customFormat="1" ht="12.75">
      <c r="A16" s="39">
        <v>710</v>
      </c>
      <c r="B16" s="38">
        <v>71015</v>
      </c>
      <c r="C16" s="37">
        <v>2110</v>
      </c>
      <c r="D16" s="47">
        <v>409840</v>
      </c>
      <c r="E16" s="35">
        <f>SUM(F16)</f>
        <v>409840</v>
      </c>
      <c r="F16" s="35">
        <f>SUM(G16:H16)</f>
        <v>409840</v>
      </c>
      <c r="G16" s="35">
        <v>317321</v>
      </c>
      <c r="H16" s="35">
        <v>92519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f>SUM(O16+Q16+R16)</f>
        <v>0</v>
      </c>
      <c r="O16" s="35">
        <v>0</v>
      </c>
      <c r="P16" s="35">
        <v>0</v>
      </c>
    </row>
    <row r="17" spans="1:16" s="50" customFormat="1" ht="13.5">
      <c r="A17" s="43">
        <v>750</v>
      </c>
      <c r="B17" s="48"/>
      <c r="C17" s="41"/>
      <c r="D17" s="46">
        <f aca="true" t="shared" si="3" ref="D17:P17">SUM(D18:D18)</f>
        <v>21997</v>
      </c>
      <c r="E17" s="40">
        <f t="shared" si="3"/>
        <v>21997</v>
      </c>
      <c r="F17" s="40">
        <f t="shared" si="3"/>
        <v>21997</v>
      </c>
      <c r="G17" s="40">
        <f t="shared" si="3"/>
        <v>15849.97</v>
      </c>
      <c r="H17" s="40">
        <f t="shared" si="3"/>
        <v>6147.03</v>
      </c>
      <c r="I17" s="40">
        <f t="shared" si="3"/>
        <v>0</v>
      </c>
      <c r="J17" s="40">
        <f t="shared" si="3"/>
        <v>0</v>
      </c>
      <c r="K17" s="40">
        <f t="shared" si="3"/>
        <v>0</v>
      </c>
      <c r="L17" s="40">
        <f t="shared" si="3"/>
        <v>0</v>
      </c>
      <c r="M17" s="40">
        <f t="shared" si="3"/>
        <v>0</v>
      </c>
      <c r="N17" s="40">
        <f t="shared" si="3"/>
        <v>0</v>
      </c>
      <c r="O17" s="40">
        <f t="shared" si="3"/>
        <v>0</v>
      </c>
      <c r="P17" s="40">
        <f t="shared" si="3"/>
        <v>0</v>
      </c>
    </row>
    <row r="18" spans="1:16" s="50" customFormat="1" ht="12.75">
      <c r="A18" s="39">
        <v>750</v>
      </c>
      <c r="B18" s="38">
        <v>75045</v>
      </c>
      <c r="C18" s="37">
        <v>2110</v>
      </c>
      <c r="D18" s="47">
        <v>21997</v>
      </c>
      <c r="E18" s="35">
        <f>SUM(F18)</f>
        <v>21997</v>
      </c>
      <c r="F18" s="35">
        <f>SUM(G18:H18)</f>
        <v>21997</v>
      </c>
      <c r="G18" s="35">
        <v>15849.97</v>
      </c>
      <c r="H18" s="35">
        <v>6147.03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f>SUM(O18+Q18+R18)</f>
        <v>0</v>
      </c>
      <c r="O18" s="35">
        <v>0</v>
      </c>
      <c r="P18" s="35">
        <v>0</v>
      </c>
    </row>
    <row r="19" spans="1:16" s="49" customFormat="1" ht="14.25" customHeight="1">
      <c r="A19" s="43">
        <v>754</v>
      </c>
      <c r="B19" s="48"/>
      <c r="C19" s="41"/>
      <c r="D19" s="46">
        <f>SUM(D20:D20)</f>
        <v>5105554</v>
      </c>
      <c r="E19" s="40">
        <f>E20</f>
        <v>5105554</v>
      </c>
      <c r="F19" s="40">
        <f aca="true" t="shared" si="4" ref="F19:K19">SUM(F20)</f>
        <v>5105554</v>
      </c>
      <c r="G19" s="40">
        <f t="shared" si="4"/>
        <v>4578245</v>
      </c>
      <c r="H19" s="40">
        <f t="shared" si="4"/>
        <v>352166</v>
      </c>
      <c r="I19" s="40">
        <f t="shared" si="4"/>
        <v>0</v>
      </c>
      <c r="J19" s="40">
        <f t="shared" si="4"/>
        <v>175143</v>
      </c>
      <c r="K19" s="40">
        <f t="shared" si="4"/>
        <v>0</v>
      </c>
      <c r="L19" s="40">
        <f>SUM(L20:L20)</f>
        <v>0</v>
      </c>
      <c r="M19" s="40">
        <f>SUM(M20:M20)</f>
        <v>0</v>
      </c>
      <c r="N19" s="40">
        <f>SUM(N20)</f>
        <v>0</v>
      </c>
      <c r="O19" s="40">
        <f>SUM(O20)</f>
        <v>0</v>
      </c>
      <c r="P19" s="40">
        <f>SUM(P20)</f>
        <v>0</v>
      </c>
    </row>
    <row r="20" spans="1:16" ht="12.75" customHeight="1">
      <c r="A20" s="39">
        <v>754</v>
      </c>
      <c r="B20" s="38">
        <v>75411</v>
      </c>
      <c r="C20" s="37">
        <v>2110</v>
      </c>
      <c r="D20" s="47">
        <v>5105554</v>
      </c>
      <c r="E20" s="35">
        <f>SUM(F20)</f>
        <v>5105554</v>
      </c>
      <c r="F20" s="35">
        <f>SUM(G20:J20)</f>
        <v>5105554</v>
      </c>
      <c r="G20" s="35">
        <v>4578245</v>
      </c>
      <c r="H20" s="35">
        <v>352166</v>
      </c>
      <c r="I20" s="35">
        <v>0</v>
      </c>
      <c r="J20" s="35">
        <v>175143</v>
      </c>
      <c r="K20" s="35">
        <v>0</v>
      </c>
      <c r="L20" s="35">
        <v>0</v>
      </c>
      <c r="M20" s="35">
        <v>0</v>
      </c>
      <c r="N20" s="35">
        <f>SUM(O20+Q20+R20)</f>
        <v>0</v>
      </c>
      <c r="O20" s="35">
        <v>0</v>
      </c>
      <c r="P20" s="35">
        <v>0</v>
      </c>
    </row>
    <row r="21" spans="1:16" ht="12.75" customHeight="1">
      <c r="A21" s="43">
        <v>755</v>
      </c>
      <c r="B21" s="48"/>
      <c r="C21" s="41"/>
      <c r="D21" s="46">
        <f>SUM(D22:D22)</f>
        <v>132000</v>
      </c>
      <c r="E21" s="40">
        <f>E22</f>
        <v>132000</v>
      </c>
      <c r="F21" s="40">
        <f aca="true" t="shared" si="5" ref="F21:K21">SUM(F22)</f>
        <v>132000</v>
      </c>
      <c r="G21" s="40">
        <f t="shared" si="5"/>
        <v>0</v>
      </c>
      <c r="H21" s="40">
        <f t="shared" si="5"/>
        <v>67980</v>
      </c>
      <c r="I21" s="40">
        <f t="shared" si="5"/>
        <v>64020</v>
      </c>
      <c r="J21" s="40">
        <f t="shared" si="5"/>
        <v>0</v>
      </c>
      <c r="K21" s="40">
        <f t="shared" si="5"/>
        <v>0</v>
      </c>
      <c r="L21" s="40">
        <f>SUM(L22:L22)</f>
        <v>0</v>
      </c>
      <c r="M21" s="40">
        <f>SUM(M22:M22)</f>
        <v>0</v>
      </c>
      <c r="N21" s="40">
        <f>SUM(N22)</f>
        <v>0</v>
      </c>
      <c r="O21" s="40">
        <f>SUM(O22)</f>
        <v>0</v>
      </c>
      <c r="P21" s="40">
        <f>SUM(P22)</f>
        <v>0</v>
      </c>
    </row>
    <row r="22" spans="1:16" ht="12" customHeight="1">
      <c r="A22" s="39">
        <v>755</v>
      </c>
      <c r="B22" s="38">
        <v>75515</v>
      </c>
      <c r="C22" s="37">
        <v>2110</v>
      </c>
      <c r="D22" s="47">
        <v>132000</v>
      </c>
      <c r="E22" s="35">
        <f>SUM(F22)</f>
        <v>132000</v>
      </c>
      <c r="F22" s="35">
        <f>SUM(G22:J22)</f>
        <v>132000</v>
      </c>
      <c r="G22" s="35">
        <v>0</v>
      </c>
      <c r="H22" s="35">
        <v>67980</v>
      </c>
      <c r="I22" s="35">
        <v>64020</v>
      </c>
      <c r="J22" s="35">
        <v>0</v>
      </c>
      <c r="K22" s="35">
        <v>0</v>
      </c>
      <c r="L22" s="35">
        <v>0</v>
      </c>
      <c r="M22" s="35">
        <v>0</v>
      </c>
      <c r="N22" s="35">
        <f>SUM(O22+Q22+R22)</f>
        <v>0</v>
      </c>
      <c r="O22" s="35">
        <v>0</v>
      </c>
      <c r="P22" s="35">
        <v>0</v>
      </c>
    </row>
    <row r="23" spans="1:16" ht="12" customHeight="1">
      <c r="A23" s="39">
        <v>754</v>
      </c>
      <c r="B23" s="38"/>
      <c r="C23" s="37"/>
      <c r="D23" s="46">
        <v>10000</v>
      </c>
      <c r="E23" s="40">
        <v>10000</v>
      </c>
      <c r="F23" s="40">
        <v>10000</v>
      </c>
      <c r="G23" s="40">
        <v>0</v>
      </c>
      <c r="H23" s="40">
        <v>10000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</row>
    <row r="24" spans="1:16" ht="12" customHeight="1">
      <c r="A24" s="39">
        <v>754</v>
      </c>
      <c r="B24" s="38">
        <v>75478</v>
      </c>
      <c r="C24" s="37">
        <v>2110</v>
      </c>
      <c r="D24" s="47">
        <v>10000</v>
      </c>
      <c r="E24" s="35">
        <v>10000</v>
      </c>
      <c r="F24" s="35">
        <v>10000</v>
      </c>
      <c r="G24" s="35">
        <v>0</v>
      </c>
      <c r="H24" s="35">
        <v>10000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</row>
    <row r="25" spans="1:16" ht="12.75" customHeight="1">
      <c r="A25" s="43">
        <v>801</v>
      </c>
      <c r="B25" s="48"/>
      <c r="C25" s="41"/>
      <c r="D25" s="46">
        <f>SUM(D26:D26)</f>
        <v>27108</v>
      </c>
      <c r="E25" s="40">
        <f>E26</f>
        <v>27108</v>
      </c>
      <c r="F25" s="40">
        <f aca="true" t="shared" si="6" ref="F25:K25">SUM(F26)</f>
        <v>27108</v>
      </c>
      <c r="G25" s="40">
        <f t="shared" si="6"/>
        <v>0</v>
      </c>
      <c r="H25" s="40">
        <f t="shared" si="6"/>
        <v>27108</v>
      </c>
      <c r="I25" s="40">
        <f t="shared" si="6"/>
        <v>0</v>
      </c>
      <c r="J25" s="40">
        <f t="shared" si="6"/>
        <v>0</v>
      </c>
      <c r="K25" s="40">
        <f t="shared" si="6"/>
        <v>0</v>
      </c>
      <c r="L25" s="40">
        <f>SUM(L26:L26)</f>
        <v>0</v>
      </c>
      <c r="M25" s="40">
        <f>SUM(M26:M26)</f>
        <v>0</v>
      </c>
      <c r="N25" s="40">
        <f>SUM(N26)</f>
        <v>0</v>
      </c>
      <c r="O25" s="40">
        <f>SUM(O26)</f>
        <v>0</v>
      </c>
      <c r="P25" s="40">
        <f>SUM(P26)</f>
        <v>0</v>
      </c>
    </row>
    <row r="26" spans="1:16" ht="11.25" customHeight="1">
      <c r="A26" s="39">
        <v>801</v>
      </c>
      <c r="B26" s="38">
        <v>80153</v>
      </c>
      <c r="C26" s="37">
        <v>2110</v>
      </c>
      <c r="D26" s="47">
        <v>27108</v>
      </c>
      <c r="E26" s="35">
        <f>SUM(F26)</f>
        <v>27108</v>
      </c>
      <c r="F26" s="35">
        <f>SUM(G26:J26)</f>
        <v>27108</v>
      </c>
      <c r="G26" s="35">
        <v>0</v>
      </c>
      <c r="H26" s="35">
        <v>27108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f>SUM(O26+Q26+R26)</f>
        <v>0</v>
      </c>
      <c r="O26" s="35">
        <v>0</v>
      </c>
      <c r="P26" s="35">
        <v>0</v>
      </c>
    </row>
    <row r="27" spans="1:16" ht="13.5">
      <c r="A27" s="43">
        <v>851</v>
      </c>
      <c r="B27" s="42"/>
      <c r="C27" s="41"/>
      <c r="D27" s="34">
        <f>D28</f>
        <v>2888105</v>
      </c>
      <c r="E27" s="40">
        <f aca="true" t="shared" si="7" ref="E27:P27">SUM(E28)</f>
        <v>2888105</v>
      </c>
      <c r="F27" s="40">
        <f t="shared" si="7"/>
        <v>2888105</v>
      </c>
      <c r="G27" s="40">
        <f t="shared" si="7"/>
        <v>0</v>
      </c>
      <c r="H27" s="40">
        <f t="shared" si="7"/>
        <v>2888105</v>
      </c>
      <c r="I27" s="40">
        <f t="shared" si="7"/>
        <v>0</v>
      </c>
      <c r="J27" s="40">
        <f t="shared" si="7"/>
        <v>0</v>
      </c>
      <c r="K27" s="40">
        <f t="shared" si="7"/>
        <v>0</v>
      </c>
      <c r="L27" s="40">
        <f t="shared" si="7"/>
        <v>0</v>
      </c>
      <c r="M27" s="40">
        <f t="shared" si="7"/>
        <v>0</v>
      </c>
      <c r="N27" s="40">
        <f t="shared" si="7"/>
        <v>0</v>
      </c>
      <c r="O27" s="40">
        <f t="shared" si="7"/>
        <v>0</v>
      </c>
      <c r="P27" s="40">
        <f t="shared" si="7"/>
        <v>0</v>
      </c>
    </row>
    <row r="28" spans="1:17" ht="12.75">
      <c r="A28" s="39">
        <v>851</v>
      </c>
      <c r="B28" s="38">
        <v>85156</v>
      </c>
      <c r="C28" s="37">
        <v>2110</v>
      </c>
      <c r="D28" s="36">
        <v>2888105</v>
      </c>
      <c r="E28" s="35">
        <f>SUM(H28)</f>
        <v>2888105</v>
      </c>
      <c r="F28" s="35">
        <f>SUM(H28)</f>
        <v>2888105</v>
      </c>
      <c r="G28" s="35">
        <v>0</v>
      </c>
      <c r="H28" s="35">
        <v>2888105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f>SUM(O28+Q28+R28)</f>
        <v>0</v>
      </c>
      <c r="O28" s="35">
        <v>0</v>
      </c>
      <c r="P28" s="35">
        <v>0</v>
      </c>
      <c r="Q28" s="44"/>
    </row>
    <row r="29" spans="1:17" ht="13.5">
      <c r="A29" s="43">
        <v>852</v>
      </c>
      <c r="B29" s="42"/>
      <c r="C29" s="41"/>
      <c r="D29" s="46">
        <f aca="true" t="shared" si="8" ref="D29:P29">SUM(D30:D31)</f>
        <v>2824193</v>
      </c>
      <c r="E29" s="40">
        <f t="shared" si="8"/>
        <v>2824193</v>
      </c>
      <c r="F29" s="40">
        <f t="shared" si="8"/>
        <v>126180</v>
      </c>
      <c r="G29" s="40">
        <f t="shared" si="8"/>
        <v>84885</v>
      </c>
      <c r="H29" s="40">
        <f t="shared" si="8"/>
        <v>41295</v>
      </c>
      <c r="I29" s="40">
        <f t="shared" si="8"/>
        <v>0</v>
      </c>
      <c r="J29" s="40">
        <f t="shared" si="8"/>
        <v>0</v>
      </c>
      <c r="K29" s="40">
        <f t="shared" si="8"/>
        <v>0</v>
      </c>
      <c r="L29" s="40">
        <f t="shared" si="8"/>
        <v>2698013</v>
      </c>
      <c r="M29" s="40">
        <f t="shared" si="8"/>
        <v>2698013</v>
      </c>
      <c r="N29" s="40">
        <f t="shared" si="8"/>
        <v>0</v>
      </c>
      <c r="O29" s="40">
        <f t="shared" si="8"/>
        <v>0</v>
      </c>
      <c r="P29" s="40">
        <f t="shared" si="8"/>
        <v>0</v>
      </c>
      <c r="Q29" s="44"/>
    </row>
    <row r="30" spans="1:17" ht="12.75">
      <c r="A30" s="45">
        <v>852</v>
      </c>
      <c r="B30" s="38">
        <v>85203</v>
      </c>
      <c r="C30" s="37">
        <v>2110</v>
      </c>
      <c r="D30" s="36">
        <v>126180</v>
      </c>
      <c r="E30" s="35">
        <f>SUM(H30+G30)</f>
        <v>126180</v>
      </c>
      <c r="F30" s="35">
        <f>SUM(G30:K30)</f>
        <v>126180</v>
      </c>
      <c r="G30" s="35">
        <v>84885</v>
      </c>
      <c r="H30" s="35">
        <v>41295</v>
      </c>
      <c r="I30" s="35">
        <v>0</v>
      </c>
      <c r="J30" s="35">
        <v>0</v>
      </c>
      <c r="K30" s="35">
        <v>0</v>
      </c>
      <c r="L30" s="35">
        <v>0</v>
      </c>
      <c r="M30" s="35">
        <f>SUM(N30+P30+Q30)</f>
        <v>0</v>
      </c>
      <c r="N30" s="35">
        <v>0</v>
      </c>
      <c r="O30" s="35">
        <v>0</v>
      </c>
      <c r="P30" s="35">
        <v>0</v>
      </c>
      <c r="Q30" s="44"/>
    </row>
    <row r="31" spans="1:17" ht="12.75">
      <c r="A31" s="39">
        <v>852</v>
      </c>
      <c r="B31" s="38">
        <v>85203</v>
      </c>
      <c r="C31" s="37">
        <v>6410</v>
      </c>
      <c r="D31" s="36">
        <v>2698013</v>
      </c>
      <c r="E31" s="35">
        <f>SUM(L31)</f>
        <v>2698013</v>
      </c>
      <c r="F31" s="35">
        <f>SUM(H31)</f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2698013</v>
      </c>
      <c r="M31" s="35">
        <v>2698013</v>
      </c>
      <c r="N31" s="35">
        <f>SUM(O31+Q31+R31)</f>
        <v>0</v>
      </c>
      <c r="O31" s="35">
        <v>0</v>
      </c>
      <c r="P31" s="35">
        <v>0</v>
      </c>
      <c r="Q31" s="44"/>
    </row>
    <row r="32" spans="1:17" ht="13.5">
      <c r="A32" s="43">
        <v>853</v>
      </c>
      <c r="B32" s="42"/>
      <c r="C32" s="41"/>
      <c r="D32" s="34">
        <f>SUM(D33)</f>
        <v>653989</v>
      </c>
      <c r="E32" s="40">
        <f>E33</f>
        <v>653989</v>
      </c>
      <c r="F32" s="40">
        <f>F33</f>
        <v>653989</v>
      </c>
      <c r="G32" s="40">
        <f>G33</f>
        <v>486005</v>
      </c>
      <c r="H32" s="40">
        <f>H33</f>
        <v>167984</v>
      </c>
      <c r="I32" s="40">
        <f aca="true" t="shared" si="9" ref="I32:P32">SUM(I33)</f>
        <v>0</v>
      </c>
      <c r="J32" s="40">
        <f t="shared" si="9"/>
        <v>0</v>
      </c>
      <c r="K32" s="40">
        <f t="shared" si="9"/>
        <v>0</v>
      </c>
      <c r="L32" s="40">
        <f t="shared" si="9"/>
        <v>0</v>
      </c>
      <c r="M32" s="40">
        <f t="shared" si="9"/>
        <v>0</v>
      </c>
      <c r="N32" s="40">
        <f t="shared" si="9"/>
        <v>0</v>
      </c>
      <c r="O32" s="40">
        <f t="shared" si="9"/>
        <v>0</v>
      </c>
      <c r="P32" s="40">
        <f t="shared" si="9"/>
        <v>0</v>
      </c>
      <c r="Q32" s="44"/>
    </row>
    <row r="33" spans="1:16" ht="12.75">
      <c r="A33" s="39">
        <v>853</v>
      </c>
      <c r="B33" s="38">
        <v>85321</v>
      </c>
      <c r="C33" s="37">
        <v>2110</v>
      </c>
      <c r="D33" s="36">
        <v>653989</v>
      </c>
      <c r="E33" s="35">
        <f>SUM(H33+G33+E40)</f>
        <v>653989</v>
      </c>
      <c r="F33" s="35">
        <f>SUM(G33:K33)</f>
        <v>653989</v>
      </c>
      <c r="G33" s="35">
        <v>486005</v>
      </c>
      <c r="H33" s="35">
        <v>167984</v>
      </c>
      <c r="I33" s="35">
        <v>0</v>
      </c>
      <c r="J33" s="35">
        <v>0</v>
      </c>
      <c r="K33" s="35">
        <v>0</v>
      </c>
      <c r="L33" s="35">
        <v>0</v>
      </c>
      <c r="M33" s="35">
        <f>SUM(N33+P33+Q33)</f>
        <v>0</v>
      </c>
      <c r="N33" s="35">
        <v>0</v>
      </c>
      <c r="O33" s="35">
        <v>0</v>
      </c>
      <c r="P33" s="35">
        <v>0</v>
      </c>
    </row>
    <row r="34" spans="1:16" ht="13.5">
      <c r="A34" s="43">
        <v>855</v>
      </c>
      <c r="B34" s="42"/>
      <c r="C34" s="41"/>
      <c r="D34" s="34">
        <f aca="true" t="shared" si="10" ref="D34:P34">SUM(D35:D36)</f>
        <v>573809</v>
      </c>
      <c r="E34" s="40">
        <f t="shared" si="10"/>
        <v>572809</v>
      </c>
      <c r="F34" s="40">
        <f t="shared" si="10"/>
        <v>572809</v>
      </c>
      <c r="G34" s="40">
        <f t="shared" si="10"/>
        <v>5964</v>
      </c>
      <c r="H34" s="40">
        <f t="shared" si="10"/>
        <v>521</v>
      </c>
      <c r="I34" s="40">
        <f t="shared" si="10"/>
        <v>0</v>
      </c>
      <c r="J34" s="40">
        <f t="shared" si="10"/>
        <v>566324</v>
      </c>
      <c r="K34" s="40">
        <f t="shared" si="10"/>
        <v>0</v>
      </c>
      <c r="L34" s="40">
        <f t="shared" si="10"/>
        <v>0</v>
      </c>
      <c r="M34" s="40">
        <f t="shared" si="10"/>
        <v>0</v>
      </c>
      <c r="N34" s="40">
        <f t="shared" si="10"/>
        <v>0</v>
      </c>
      <c r="O34" s="40">
        <f t="shared" si="10"/>
        <v>0</v>
      </c>
      <c r="P34" s="40">
        <f t="shared" si="10"/>
        <v>0</v>
      </c>
    </row>
    <row r="35" spans="1:16" ht="12.75">
      <c r="A35" s="39">
        <v>855</v>
      </c>
      <c r="B35" s="38">
        <v>85508</v>
      </c>
      <c r="C35" s="37">
        <v>2160</v>
      </c>
      <c r="D35" s="36">
        <v>207260</v>
      </c>
      <c r="E35" s="35">
        <f>SUM(H35+G35+J35)</f>
        <v>207260</v>
      </c>
      <c r="F35" s="35">
        <f>SUM(G35:K35)</f>
        <v>207260</v>
      </c>
      <c r="G35" s="35">
        <v>2200</v>
      </c>
      <c r="H35" s="35">
        <v>521</v>
      </c>
      <c r="I35" s="35">
        <v>0</v>
      </c>
      <c r="J35" s="35">
        <v>204539</v>
      </c>
      <c r="K35" s="35">
        <v>0</v>
      </c>
      <c r="L35" s="35">
        <v>0</v>
      </c>
      <c r="M35" s="35">
        <f>SUM(N35+P35+Q35)</f>
        <v>0</v>
      </c>
      <c r="N35" s="35">
        <v>0</v>
      </c>
      <c r="O35" s="35">
        <v>0</v>
      </c>
      <c r="P35" s="35">
        <v>0</v>
      </c>
    </row>
    <row r="36" spans="1:16" ht="12.75">
      <c r="A36" s="39">
        <v>855</v>
      </c>
      <c r="B36" s="38">
        <v>85510</v>
      </c>
      <c r="C36" s="37">
        <v>2160</v>
      </c>
      <c r="D36" s="36">
        <v>366549</v>
      </c>
      <c r="E36" s="35">
        <f>SUM(H36+G36+J36)</f>
        <v>365549</v>
      </c>
      <c r="F36" s="35">
        <f>SUM(G36:K36)</f>
        <v>365549</v>
      </c>
      <c r="G36" s="35">
        <v>3764</v>
      </c>
      <c r="H36" s="35">
        <v>0</v>
      </c>
      <c r="I36" s="35">
        <v>0</v>
      </c>
      <c r="J36" s="35">
        <v>361785</v>
      </c>
      <c r="K36" s="35">
        <v>0</v>
      </c>
      <c r="L36" s="35">
        <v>0</v>
      </c>
      <c r="M36" s="35">
        <f>SUM(N36+P36+Q36)</f>
        <v>0</v>
      </c>
      <c r="N36" s="35">
        <v>0</v>
      </c>
      <c r="O36" s="35">
        <v>0</v>
      </c>
      <c r="P36" s="35">
        <v>0</v>
      </c>
    </row>
    <row r="37" spans="1:16" ht="14.25">
      <c r="A37" s="105" t="s">
        <v>63</v>
      </c>
      <c r="B37" s="105"/>
      <c r="C37" s="105"/>
      <c r="D37" s="34">
        <f aca="true" t="shared" si="11" ref="D37:P37">SUM(D8+D10+D12+D14+D17+D19+D21+D23+D25+D27+D29+D32+D34)</f>
        <v>12958878</v>
      </c>
      <c r="E37" s="34">
        <f t="shared" si="11"/>
        <v>12957878</v>
      </c>
      <c r="F37" s="34">
        <f t="shared" si="11"/>
        <v>10259865</v>
      </c>
      <c r="G37" s="34">
        <f t="shared" si="11"/>
        <v>5747972.97</v>
      </c>
      <c r="H37" s="34">
        <f t="shared" si="11"/>
        <v>3706405.0300000003</v>
      </c>
      <c r="I37" s="34">
        <f t="shared" si="11"/>
        <v>64020</v>
      </c>
      <c r="J37" s="34">
        <f t="shared" si="11"/>
        <v>741467</v>
      </c>
      <c r="K37" s="34">
        <f t="shared" si="11"/>
        <v>0</v>
      </c>
      <c r="L37" s="34">
        <f t="shared" si="11"/>
        <v>2698013</v>
      </c>
      <c r="M37" s="34">
        <f t="shared" si="11"/>
        <v>2698013</v>
      </c>
      <c r="N37" s="34">
        <f t="shared" si="11"/>
        <v>0</v>
      </c>
      <c r="O37" s="34">
        <f t="shared" si="11"/>
        <v>0</v>
      </c>
      <c r="P37" s="34">
        <f t="shared" si="11"/>
        <v>0</v>
      </c>
    </row>
    <row r="38" ht="12.75">
      <c r="E38" s="33"/>
    </row>
    <row r="40" spans="7:8" ht="12.75">
      <c r="G40" s="31"/>
      <c r="H40" s="31"/>
    </row>
    <row r="41" spans="1:16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9"/>
      <c r="L41" s="9"/>
      <c r="M41" s="9"/>
      <c r="N41" s="9"/>
      <c r="O41" s="9"/>
      <c r="P41" s="9"/>
    </row>
    <row r="47" spans="1:10" ht="12.75">
      <c r="A47" s="8"/>
      <c r="B47" s="8"/>
      <c r="C47" s="8"/>
      <c r="D47" s="8"/>
      <c r="E47" s="8"/>
      <c r="F47" s="8"/>
      <c r="G47" s="8"/>
      <c r="H47" s="8"/>
      <c r="I47" s="8"/>
      <c r="J47" s="31"/>
    </row>
  </sheetData>
  <sheetProtection/>
  <mergeCells count="20">
    <mergeCell ref="A37:C37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O2:P2"/>
    <mergeCell ref="M4:P4"/>
    <mergeCell ref="G5:H5"/>
    <mergeCell ref="I5:I6"/>
    <mergeCell ref="J5:J6"/>
    <mergeCell ref="K5:K6"/>
    <mergeCell ref="M5:M6"/>
    <mergeCell ref="O5:O6"/>
    <mergeCell ref="P5:P6"/>
  </mergeCells>
  <printOptions/>
  <pageMargins left="0.7" right="0.7" top="0.75" bottom="0.75" header="0.3" footer="0.3"/>
  <pageSetup orientation="landscape" paperSize="9" scale="91" r:id="rId1"/>
  <headerFooter>
    <oddHeader>&amp;RZałącznik nr &amp;A
do uchwały Rady Powiatu w Opatowie nr LII.86.2021 
z dnia 29 grudnia 2021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"/>
  <sheetViews>
    <sheetView view="pageLayout" workbookViewId="0" topLeftCell="A1">
      <selection activeCell="A2" sqref="A2:F2"/>
    </sheetView>
  </sheetViews>
  <sheetFormatPr defaultColWidth="9.33203125" defaultRowHeight="12.75"/>
  <cols>
    <col min="1" max="2" width="9.33203125" style="8" customWidth="1"/>
    <col min="3" max="3" width="13.16015625" style="8" customWidth="1"/>
    <col min="4" max="4" width="23.16015625" style="8" customWidth="1"/>
    <col min="5" max="5" width="22.16015625" style="8" customWidth="1"/>
    <col min="6" max="6" width="18.5" style="8" customWidth="1"/>
    <col min="7" max="16384" width="9.33203125" style="8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111" t="s">
        <v>78</v>
      </c>
      <c r="B2" s="111"/>
      <c r="C2" s="111"/>
      <c r="D2" s="111"/>
      <c r="E2" s="111"/>
      <c r="F2" s="111"/>
    </row>
    <row r="3" spans="1:6" ht="12.75">
      <c r="A3" s="17"/>
      <c r="B3" s="17"/>
      <c r="C3" s="17"/>
      <c r="D3" s="18"/>
      <c r="E3" s="18"/>
      <c r="F3" s="29" t="s">
        <v>0</v>
      </c>
    </row>
    <row r="4" spans="1:6" ht="51" customHeight="1">
      <c r="A4" s="28" t="s">
        <v>59</v>
      </c>
      <c r="B4" s="28" t="s">
        <v>1</v>
      </c>
      <c r="C4" s="28" t="s">
        <v>2</v>
      </c>
      <c r="D4" s="27" t="s">
        <v>77</v>
      </c>
      <c r="E4" s="28" t="s">
        <v>76</v>
      </c>
      <c r="F4" s="27" t="s">
        <v>75</v>
      </c>
    </row>
    <row r="5" spans="1:6" ht="12.7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1" customHeight="1">
      <c r="A6" s="115" t="s">
        <v>74</v>
      </c>
      <c r="B6" s="116"/>
      <c r="C6" s="116"/>
      <c r="D6" s="116"/>
      <c r="E6" s="117"/>
      <c r="F6" s="24">
        <f>SUM(F7)</f>
        <v>350000</v>
      </c>
    </row>
    <row r="7" spans="1:6" ht="72">
      <c r="A7" s="23" t="s">
        <v>58</v>
      </c>
      <c r="B7" s="23">
        <v>921</v>
      </c>
      <c r="C7" s="23">
        <v>92113</v>
      </c>
      <c r="D7" s="22" t="s">
        <v>73</v>
      </c>
      <c r="E7" s="25" t="s">
        <v>72</v>
      </c>
      <c r="F7" s="21">
        <v>350000</v>
      </c>
    </row>
    <row r="8" spans="1:6" ht="27.75" customHeight="1">
      <c r="A8" s="115" t="s">
        <v>71</v>
      </c>
      <c r="B8" s="116"/>
      <c r="C8" s="116"/>
      <c r="D8" s="116"/>
      <c r="E8" s="117"/>
      <c r="F8" s="24">
        <f>SUM(F9:F13)</f>
        <v>2166898</v>
      </c>
    </row>
    <row r="9" spans="1:6" ht="30.75" customHeight="1">
      <c r="A9" s="23" t="s">
        <v>58</v>
      </c>
      <c r="B9" s="23">
        <v>801</v>
      </c>
      <c r="C9" s="23">
        <v>80115</v>
      </c>
      <c r="D9" s="22" t="s">
        <v>70</v>
      </c>
      <c r="E9" s="22" t="s">
        <v>69</v>
      </c>
      <c r="F9" s="21">
        <v>892700</v>
      </c>
    </row>
    <row r="10" spans="1:6" ht="31.5" customHeight="1">
      <c r="A10" s="23" t="s">
        <v>57</v>
      </c>
      <c r="B10" s="23">
        <v>801</v>
      </c>
      <c r="C10" s="23">
        <v>80116</v>
      </c>
      <c r="D10" s="22" t="s">
        <v>70</v>
      </c>
      <c r="E10" s="22" t="s">
        <v>69</v>
      </c>
      <c r="F10" s="21">
        <v>815250</v>
      </c>
    </row>
    <row r="11" spans="1:6" ht="31.5" customHeight="1">
      <c r="A11" s="23" t="s">
        <v>56</v>
      </c>
      <c r="B11" s="23">
        <v>801</v>
      </c>
      <c r="C11" s="23">
        <v>80120</v>
      </c>
      <c r="D11" s="22" t="s">
        <v>70</v>
      </c>
      <c r="E11" s="22" t="s">
        <v>69</v>
      </c>
      <c r="F11" s="21">
        <v>75650</v>
      </c>
    </row>
    <row r="12" spans="1:6" ht="57.75" customHeight="1">
      <c r="A12" s="23" t="s">
        <v>55</v>
      </c>
      <c r="B12" s="23">
        <v>853</v>
      </c>
      <c r="C12" s="23">
        <v>85311</v>
      </c>
      <c r="D12" s="22" t="s">
        <v>68</v>
      </c>
      <c r="E12" s="22" t="s">
        <v>66</v>
      </c>
      <c r="F12" s="21">
        <v>238657</v>
      </c>
    </row>
    <row r="13" spans="1:6" ht="67.5" customHeight="1">
      <c r="A13" s="23" t="s">
        <v>54</v>
      </c>
      <c r="B13" s="23">
        <v>853</v>
      </c>
      <c r="C13" s="23">
        <v>85311</v>
      </c>
      <c r="D13" s="22" t="s">
        <v>67</v>
      </c>
      <c r="E13" s="22" t="s">
        <v>66</v>
      </c>
      <c r="F13" s="21">
        <v>144641</v>
      </c>
    </row>
    <row r="14" spans="1:6" ht="28.5" customHeight="1">
      <c r="A14" s="112" t="s">
        <v>63</v>
      </c>
      <c r="B14" s="113"/>
      <c r="C14" s="113"/>
      <c r="D14" s="114"/>
      <c r="E14" s="20"/>
      <c r="F14" s="19">
        <f>(F6+F8)</f>
        <v>2516898</v>
      </c>
    </row>
  </sheetData>
  <sheetProtection/>
  <mergeCells count="4">
    <mergeCell ref="A2:F2"/>
    <mergeCell ref="A14:D14"/>
    <mergeCell ref="A8:E8"/>
    <mergeCell ref="A6:E6"/>
  </mergeCells>
  <printOptions/>
  <pageMargins left="0.75" right="0.75" top="1.0729166666666667" bottom="1" header="0.5" footer="0.5"/>
  <pageSetup orientation="portrait" paperSize="9" r:id="rId1"/>
  <headerFooter alignWithMargins="0">
    <oddHeader>&amp;RZałącznik nr &amp;A
do uchwały Rady Powiatu w Opatowie nr LII.86.2021
z dnia 29 grudnia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2021-12-28T11:16:18Z</cp:lastPrinted>
  <dcterms:created xsi:type="dcterms:W3CDTF">2014-11-12T06:55:05Z</dcterms:created>
  <dcterms:modified xsi:type="dcterms:W3CDTF">2022-01-18T10:09:59Z</dcterms:modified>
  <cp:category/>
  <cp:version/>
  <cp:contentType/>
  <cp:contentStatus/>
</cp:coreProperties>
</file>