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<sst xmlns="http://schemas.openxmlformats.org/spreadsheetml/2006/main" count="485" uniqueCount="245">
  <si>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</si>
  <si>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</si>
  <si>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</si>
  <si>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</si>
  <si>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</si>
  <si>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</si>
  <si>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</si>
  <si>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</si>
  <si>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</si>
  <si>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</si>
  <si>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</si>
  <si>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</si>
  <si>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</si>
  <si>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</si>
  <si>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</si>
  <si>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</si>
  <si>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</si>
  <si>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</si>
  <si>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</si>
  <si>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</si>
  <si>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</si>
  <si>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</si>
  <si>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</si>
  <si>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</si>
  <si>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</si>
  <si>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</si>
  <si>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</si>
  <si>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</si>
  <si>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</si>
  <si>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</si>
  <si>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</si>
  <si>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</si>
  <si>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</si>
  <si>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</si>
  <si>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</si>
  <si>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</si>
  <si>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</si>
  <si>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</si>
  <si>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</si>
  <si>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</si>
  <si>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</si>
  <si>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</si>
  <si>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</si>
  <si>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</si>
  <si>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</si>
  <si>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</si>
  <si>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</si>
  <si>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</si>
  <si>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</si>
  <si>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</si>
  <si>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</si>
  <si>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</si>
  <si>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</si>
  <si>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</si>
  <si>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</si>
  <si>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</si>
  <si>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</si>
  <si>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</si>
  <si>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</si>
  <si>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</si>
  <si>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852</t>
  </si>
  <si>
    <t>Pomoc społeczna</t>
  </si>
  <si>
    <t>85202</t>
  </si>
  <si>
    <t>Domy pomocy społecznej</t>
  </si>
  <si>
    <t>Dochody budżetu powiatu na 2021 rok</t>
  </si>
  <si>
    <t>Zmiany w planie wydatków budżetowych w 2021 roku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</si>
  <si>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</si>
  <si>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</si>
  <si>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</si>
  <si>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</si>
  <si>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</si>
  <si>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</si>
  <si>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</si>
  <si>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</si>
  <si>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</si>
  <si>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</si>
  <si>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</si>
  <si>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</si>
  <si>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</si>
  <si>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</si>
  <si>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</si>
  <si>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</si>
  <si>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</si>
  <si>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</si>
  <si>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</si>
  <si>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</si>
  <si>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</si>
  <si>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</si>
  <si>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100 000
B.
C. 
D. </t>
  </si>
  <si>
    <t>Modernizacja tarasu przy Podziemnej  Trasie Turystycznej w Opatowie</t>
  </si>
  <si>
    <t>33.</t>
  </si>
  <si>
    <t xml:space="preserve">A. 
B.
C. 
D. </t>
  </si>
  <si>
    <t>32.</t>
  </si>
  <si>
    <t>31.</t>
  </si>
  <si>
    <t>Specjalny Ośrodek Szkolno - Wychowawczy - Centrum Autyzmu i Całościowych Zaburzeń Rozwojowych w Niemienicach</t>
  </si>
  <si>
    <t xml:space="preserve">A.      
B. 
C.
D. </t>
  </si>
  <si>
    <t>Budowa stajni dla zwierząt (alpak) w celu prowadzenia alpakoterapii</t>
  </si>
  <si>
    <t>30.</t>
  </si>
  <si>
    <t>Dom Pomocy Społecznej w Sobowie</t>
  </si>
  <si>
    <t>Zakup samochodu służbowego na potrzeby WTZ przy DPS w Sobowie</t>
  </si>
  <si>
    <t>29.</t>
  </si>
  <si>
    <t>28.</t>
  </si>
  <si>
    <t>Dom Pomocy Społecznej w Czachowie</t>
  </si>
  <si>
    <t>Budowa garażu</t>
  </si>
  <si>
    <t>27.</t>
  </si>
  <si>
    <t>Wymiana systemu przeciwpożarowego w budynkach mieszkalnych DPS w Sobowie</t>
  </si>
  <si>
    <t>26.</t>
  </si>
  <si>
    <t>Dom Pomocy Społecznej w Zochcinku</t>
  </si>
  <si>
    <t>Zakup i montaż stacji uzdatniania wody w budynku Filii DPS w Opatowie</t>
  </si>
  <si>
    <t>25.</t>
  </si>
  <si>
    <t>Zakup serwera z oprogramowaniem</t>
  </si>
  <si>
    <t>24.</t>
  </si>
  <si>
    <t>Budowa Tężni Solankowej na terenie DPS w Zochcinku wraz z opracowaniem dokumentacji projektowej</t>
  </si>
  <si>
    <t>23.</t>
  </si>
  <si>
    <t xml:space="preserve">A.      
B.
C.
D. </t>
  </si>
  <si>
    <t>Objęcie udziałów Szpital św. Leona Sp. z o.o. w Opatowie</t>
  </si>
  <si>
    <t>22.</t>
  </si>
  <si>
    <t>21.</t>
  </si>
  <si>
    <t>Przebudowa oraz rozbudowa istniejącego budynku użytkowego przy ul. Sempołowskiej 3 o platformę dla osób niepełnosprawnych</t>
  </si>
  <si>
    <t>20.</t>
  </si>
  <si>
    <t>Wymiana pokrycia dachowego na budynku użytkowym ZS Nr 2 w Opatowie</t>
  </si>
  <si>
    <t>19.</t>
  </si>
  <si>
    <t>18.</t>
  </si>
  <si>
    <t>17.</t>
  </si>
  <si>
    <t>Zakup sprzętu, urządzeń dot. sieci teleinformatycznej oraz wymiana serwera głównego i urządzeń podtrzymania zasilania</t>
  </si>
  <si>
    <t>16.</t>
  </si>
  <si>
    <t>Zakup urządzeń informatycznych dla Wydziału Geodezji, Kartografii, Katastru i Gospodarki Mieniem</t>
  </si>
  <si>
    <t>15.</t>
  </si>
  <si>
    <t>14.</t>
  </si>
  <si>
    <t>Wykonanie dokumentacji projektowej dla zadania pn. ,,Termomodernizacja Szpitala Św. Leona w Opatowie''</t>
  </si>
  <si>
    <t>13.</t>
  </si>
  <si>
    <t>Zarząd Dróg Powiatowych  w Opatowie</t>
  </si>
  <si>
    <t>Wykonanie dokumentacji projektowej dla zadania pn. ,,Przebudowa DP nr 0686T w m. Ciszyca, polegająca na budowie chodnika o dł. ok. 0,800 km''</t>
  </si>
  <si>
    <t>12.</t>
  </si>
  <si>
    <t>Wykonanie dokumentacji projektowej dla zadania pn. ,,Przebudowa DP nr 0703T Zochcin - Sadowie - droga krajowa nr 9 w m. Sadowie, polegająca na budowie chodnika o dł. ok. 0,800 km''</t>
  </si>
  <si>
    <t>11.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</si>
  <si>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</si>
  <si>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>10.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</si>
  <si>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</si>
  <si>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9.</t>
  </si>
  <si>
    <t>Opracowanie dokumentacji projektowej na zadanie ,,Przebudowa DP nr 0758T Bidziny - Bidziny Kolonia - Jasice Smugi - dr. woj. Nr 755 w m. Bidziny, polegająca na budowie chodnika o dł. ok. 1,240 km</t>
  </si>
  <si>
    <t>8.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</si>
  <si>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</si>
  <si>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>7.</t>
  </si>
  <si>
    <t>Przebudowa DP nr 0698T Rżuchów - Drzenkowice - Brzóstowa - dr. woj. nr 755, polegająca na budowie chodnika w m. Wszechświęte odc. dł. 0,635 km</t>
  </si>
  <si>
    <t>6.</t>
  </si>
  <si>
    <t>5.</t>
  </si>
  <si>
    <t>4.</t>
  </si>
  <si>
    <t>Zakup pługa odśnieżnego z osprzętowaniem przystosowanym do pracy z ciagnikiem rolniczym</t>
  </si>
  <si>
    <t>3.</t>
  </si>
  <si>
    <t>Zakup samochodu ciężarowego 2 lub 3 osiowego</t>
  </si>
  <si>
    <t>2.</t>
  </si>
  <si>
    <t>Zakup kosiarki bijakowej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</si>
  <si>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</si>
  <si>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</si>
  <si>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</si>
  <si>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</si>
  <si>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</si>
  <si>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</si>
  <si>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</si>
  <si>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</si>
  <si>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2021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</si>
  <si>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</si>
  <si>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</si>
  <si>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</si>
  <si>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</si>
  <si>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</si>
  <si>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2021 r.</t>
  </si>
  <si>
    <t>750</t>
  </si>
  <si>
    <t>Administracja publiczna</t>
  </si>
  <si>
    <t>3 851 096,00</t>
  </si>
  <si>
    <t>754</t>
  </si>
  <si>
    <t>Bezpieczeństwo publiczne i ochrona przeciwpożarowa</t>
  </si>
  <si>
    <t>75411</t>
  </si>
  <si>
    <t>Komendy powiatowe Państwowej Straży Pożarnej</t>
  </si>
  <si>
    <t>801</t>
  </si>
  <si>
    <t>Oświata i wychowanie</t>
  </si>
  <si>
    <t>Pozostała działalność</t>
  </si>
  <si>
    <t>854</t>
  </si>
  <si>
    <t>Edukacyjna opieka wychowawcza</t>
  </si>
  <si>
    <t>85403</t>
  </si>
  <si>
    <t>Specjalne ośrodki szkolno-wychowawcze</t>
  </si>
  <si>
    <t>855</t>
  </si>
  <si>
    <t>Rodzina</t>
  </si>
  <si>
    <t>5 228 588,00</t>
  </si>
  <si>
    <t>-505,00</t>
  </si>
  <si>
    <t>5 228 083,00</t>
  </si>
  <si>
    <t>85510</t>
  </si>
  <si>
    <t>Działalność placówek opiekuńczo-wychowawczych</t>
  </si>
  <si>
    <t>4 805 007,00</t>
  </si>
  <si>
    <t>4 804 502,00</t>
  </si>
  <si>
    <t>2160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</si>
  <si>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</si>
  <si>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366 054,00</t>
  </si>
  <si>
    <t>365 549,00</t>
  </si>
  <si>
    <t>112 870 606,40</t>
  </si>
  <si>
    <t>112 870 101,40</t>
  </si>
  <si>
    <t>3 122 343,40</t>
  </si>
  <si>
    <t>7 636 515,00</t>
  </si>
  <si>
    <t>120 507 121,40</t>
  </si>
  <si>
    <t>120 506 616,40</t>
  </si>
  <si>
    <t>6 973 439,40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</si>
  <si>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</si>
  <si>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</si>
  <si>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</si>
  <si>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</si>
  <si>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</si>
  <si>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</si>
  <si>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Zadania z zakresu geodezji i kartografii</t>
  </si>
  <si>
    <t>75019</t>
  </si>
  <si>
    <t>Rady powiatów</t>
  </si>
  <si>
    <t>80115</t>
  </si>
  <si>
    <t>Technika</t>
  </si>
  <si>
    <t>80195</t>
  </si>
  <si>
    <t>853</t>
  </si>
  <si>
    <t>Pozostałe zadania w zakresie polityki społecznej</t>
  </si>
  <si>
    <t>85321</t>
  </si>
  <si>
    <t>Zespoły do spraw orzekania o niepełnosprawności</t>
  </si>
  <si>
    <t>c</t>
  </si>
  <si>
    <t xml:space="preserve">A. 180 886
B. 53 506
C. 
D. </t>
  </si>
  <si>
    <t>Zakup licencji do korzystania z Systemu wideokonferencji</t>
  </si>
  <si>
    <t>Zakup i montaż kompensatora dynamicznego Lopi LKD 10+/-10kVar wraz z przekładnikami prądowymi 150/5A kl. 0,5 oraz trasami zasilającymi w rozdzielni elektrycznej SP w Opatowie</t>
  </si>
  <si>
    <t>Zakup samochodu operacyjnego, quada z przyczepą i kamery termowizyjnej na potrzeby KPPSP w Opatowie</t>
  </si>
  <si>
    <t xml:space="preserve">A.      
B. 115 000
C.
D. </t>
  </si>
  <si>
    <t>Komenda Powiatowa Państwowej Straży Pożarnej w Opatowie</t>
  </si>
  <si>
    <t xml:space="preserve">Laboratoria Przyszłości- nowoczesne wyposażenie szkół </t>
  </si>
  <si>
    <t xml:space="preserve">A. 30 000
B.
C. 
D. </t>
  </si>
  <si>
    <t>Specjalny Ośrodek Szkolno Wychowawczy w Jałowęsach</t>
  </si>
  <si>
    <t>Specjalny Ośrodek Szkolno Wychowawczy w Dębnie</t>
  </si>
  <si>
    <t>Specjalny Ośrodek Szkolno Wychowawczy w Sulejowie</t>
  </si>
  <si>
    <t>Zakup pomnika Marii Skłodowskiej - Curie</t>
  </si>
  <si>
    <t>Zespół Szkół w Ożarowie</t>
  </si>
  <si>
    <t>Wykonanie dokumentacji projektowej w celu realizacji zadania ,,Przebudowa oraz rozbudowa istniejącego budynku użytkowego przy ul. Sempołowskiej 3 o platformę dla osób niepełnosprawnych''</t>
  </si>
  <si>
    <t>Zespół Szkół Nr 2 w Opatowie</t>
  </si>
  <si>
    <t>Wymiana pokrycia dachowego wraz z orynnowaniem na budynkach gospodarczych oraz docieplenie i wymiana okien</t>
  </si>
  <si>
    <t>Zakup urządzenia do treningu nóg lub ramion/górnej części tułowia Motomed.loop</t>
  </si>
  <si>
    <t>Budowa podziemnych pojemników do selektywnej zbiórki odpadów komunalnych</t>
  </si>
  <si>
    <t>34.</t>
  </si>
  <si>
    <t>35.</t>
  </si>
  <si>
    <t>Wykonanie lonżownika - ujeżdżalni dla koni w celu prowadzenia zajęć z hipoterapii, onoterapii i alpakoterapii</t>
  </si>
  <si>
    <t>36.</t>
  </si>
  <si>
    <t>37.</t>
  </si>
  <si>
    <t>Razem</t>
  </si>
  <si>
    <t>Załącznik Nr 2                                                                                                                                        do uchwały Zarządu Powiatu w Opatowie Nr 160.116.2021                                                                             z dnia 15 grudnia 2021 r.</t>
  </si>
  <si>
    <t>Załącznik Nr 1                                                                                                          do uchwały Zarządu Powiatu w Opatowie Nr 160.116.2021                                    z dnia 15 grudnia 2021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</si>
</sst>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7"/>
      <name val="Calibri"/>
      <family val="2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2"/>
    </font>
    <font>
      <sz val="6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4" fillId="32" borderId="0" applyNumberFormat="0" applyBorder="0" applyAlignment="0" applyProtection="0"/>
  </cellStyleXfs>
  <cellXfs count="14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50" applyNumberFormat="1" applyFont="1" applyFill="1" applyBorder="1" applyAlignment="1" applyProtection="1">
      <alignment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9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0" fontId="7" fillId="0" borderId="0" xfId="5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164" fontId="4" fillId="0" borderId="0" xfId="51" applyNumberFormat="1" applyAlignment="1">
      <alignment vertical="center"/>
      <protection/>
    </xf>
    <xf numFmtId="0" fontId="75" fillId="0" borderId="0" xfId="51" applyFont="1">
      <alignment/>
      <protection/>
    </xf>
    <xf numFmtId="0" fontId="75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164" fontId="20" fillId="0" borderId="0" xfId="51" applyNumberFormat="1" applyFont="1" applyBorder="1">
      <alignment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horizontal="center" vertical="center"/>
      <protection/>
    </xf>
    <xf numFmtId="0" fontId="23" fillId="0" borderId="0" xfId="51" applyFont="1">
      <alignment/>
      <protection/>
    </xf>
    <xf numFmtId="0" fontId="23" fillId="0" borderId="0" xfId="51" applyFont="1" applyBorder="1">
      <alignment/>
      <protection/>
    </xf>
    <xf numFmtId="49" fontId="18" fillId="35" borderId="12" xfId="51" applyNumberFormat="1" applyFont="1" applyFill="1" applyBorder="1" applyAlignment="1">
      <alignment horizontal="center" vertical="center" wrapText="1"/>
      <protection/>
    </xf>
    <xf numFmtId="49" fontId="19" fillId="35" borderId="12" xfId="51" applyNumberFormat="1" applyFont="1" applyFill="1" applyBorder="1" applyAlignment="1">
      <alignment horizontal="center" vertical="center" wrapText="1"/>
      <protection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49" fontId="7" fillId="35" borderId="12" xfId="51" applyNumberFormat="1" applyFont="1" applyFill="1" applyBorder="1" applyAlignment="1">
      <alignment horizontal="center" vertical="center" wrapText="1"/>
      <protection/>
    </xf>
    <xf numFmtId="49" fontId="22" fillId="35" borderId="12" xfId="51" applyNumberFormat="1" applyFont="1" applyFill="1" applyBorder="1" applyAlignment="1">
      <alignment horizontal="center" vertical="center" wrapText="1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0" fontId="7" fillId="35" borderId="0" xfId="51" applyFont="1" applyFill="1">
      <alignment/>
      <protection/>
    </xf>
    <xf numFmtId="0" fontId="7" fillId="35" borderId="0" xfId="51" applyFont="1" applyFill="1" applyAlignment="1">
      <alignment vertical="center"/>
      <protection/>
    </xf>
    <xf numFmtId="0" fontId="7" fillId="35" borderId="0" xfId="51" applyFont="1" applyFill="1" applyAlignment="1">
      <alignment horizontal="center" vertical="center"/>
      <protection/>
    </xf>
    <xf numFmtId="0" fontId="25" fillId="0" borderId="0" xfId="51" applyFont="1" applyAlignment="1">
      <alignment vertical="center" wrapText="1"/>
      <protection/>
    </xf>
    <xf numFmtId="170" fontId="15" fillId="35" borderId="12" xfId="51" applyNumberFormat="1" applyFont="1" applyFill="1" applyBorder="1" applyAlignment="1">
      <alignment vertical="center" wrapText="1"/>
      <protection/>
    </xf>
    <xf numFmtId="170" fontId="15" fillId="35" borderId="12" xfId="51" applyNumberFormat="1" applyFont="1" applyFill="1" applyBorder="1" applyAlignment="1">
      <alignment horizontal="right" vertical="center" wrapText="1"/>
      <protection/>
    </xf>
    <xf numFmtId="170" fontId="17" fillId="35" borderId="12" xfId="51" applyNumberFormat="1" applyFont="1" applyFill="1" applyBorder="1" applyAlignment="1">
      <alignment vertical="center" wrapText="1"/>
      <protection/>
    </xf>
    <xf numFmtId="170" fontId="17" fillId="35" borderId="12" xfId="51" applyNumberFormat="1" applyFont="1" applyFill="1" applyBorder="1" applyAlignment="1">
      <alignment horizontal="right" vertical="center" wrapText="1"/>
      <protection/>
    </xf>
    <xf numFmtId="170" fontId="15" fillId="35" borderId="12" xfId="51" applyNumberFormat="1" applyFont="1" applyFill="1" applyBorder="1" applyAlignment="1">
      <alignment vertical="center"/>
      <protection/>
    </xf>
    <xf numFmtId="170" fontId="17" fillId="35" borderId="12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164" fontId="20" fillId="0" borderId="0" xfId="51" applyNumberFormat="1" applyFont="1" applyAlignment="1">
      <alignment vertical="center"/>
      <protection/>
    </xf>
    <xf numFmtId="0" fontId="27" fillId="35" borderId="12" xfId="51" applyFont="1" applyFill="1" applyBorder="1" applyAlignment="1">
      <alignment horizontal="center" vertical="center"/>
      <protection/>
    </xf>
    <xf numFmtId="164" fontId="27" fillId="35" borderId="12" xfId="51" applyNumberFormat="1" applyFont="1" applyFill="1" applyBorder="1" applyAlignment="1">
      <alignment vertical="center"/>
      <protection/>
    </xf>
    <xf numFmtId="164" fontId="27" fillId="35" borderId="12" xfId="51" applyNumberFormat="1" applyFont="1" applyFill="1" applyBorder="1" applyAlignment="1">
      <alignment vertical="center" wrapText="1"/>
      <protection/>
    </xf>
    <xf numFmtId="164" fontId="29" fillId="35" borderId="12" xfId="51" applyNumberFormat="1" applyFont="1" applyFill="1" applyBorder="1" applyAlignment="1">
      <alignment horizontal="left" vertical="center" wrapText="1"/>
      <protection/>
    </xf>
    <xf numFmtId="164" fontId="29" fillId="35" borderId="12" xfId="51" applyNumberFormat="1" applyFont="1" applyFill="1" applyBorder="1" applyAlignment="1">
      <alignment vertical="center" wrapText="1"/>
      <protection/>
    </xf>
    <xf numFmtId="0" fontId="29" fillId="35" borderId="12" xfId="51" applyFont="1" applyFill="1" applyBorder="1" applyAlignment="1">
      <alignment vertical="center" wrapText="1"/>
      <protection/>
    </xf>
    <xf numFmtId="164" fontId="29" fillId="35" borderId="12" xfId="51" applyNumberFormat="1" applyFont="1" applyFill="1" applyBorder="1" applyAlignment="1">
      <alignment vertical="center"/>
      <protection/>
    </xf>
    <xf numFmtId="0" fontId="20" fillId="35" borderId="12" xfId="51" applyFont="1" applyFill="1" applyBorder="1" applyAlignment="1">
      <alignment horizontal="center" vertical="center"/>
      <protection/>
    </xf>
    <xf numFmtId="164" fontId="30" fillId="35" borderId="12" xfId="51" applyNumberFormat="1" applyFont="1" applyFill="1" applyBorder="1" applyAlignment="1">
      <alignment horizontal="left" vertical="center" wrapText="1"/>
      <protection/>
    </xf>
    <xf numFmtId="0" fontId="30" fillId="35" borderId="12" xfId="51" applyFont="1" applyFill="1" applyBorder="1" applyAlignment="1">
      <alignment vertical="center" wrapText="1"/>
      <protection/>
    </xf>
    <xf numFmtId="0" fontId="30" fillId="35" borderId="12" xfId="51" applyFont="1" applyFill="1" applyBorder="1" applyAlignment="1">
      <alignment horizontal="center" vertical="center"/>
      <protection/>
    </xf>
    <xf numFmtId="0" fontId="28" fillId="35" borderId="14" xfId="51" applyFont="1" applyFill="1" applyBorder="1" applyAlignment="1">
      <alignment horizontal="center" vertical="center" wrapText="1"/>
      <protection/>
    </xf>
    <xf numFmtId="0" fontId="25" fillId="35" borderId="0" xfId="51" applyFont="1" applyFill="1" applyAlignment="1">
      <alignment horizontal="center" vertical="center" wrapText="1"/>
      <protection/>
    </xf>
    <xf numFmtId="0" fontId="15" fillId="35" borderId="15" xfId="51" applyFont="1" applyFill="1" applyBorder="1" applyAlignment="1">
      <alignment horizontal="center" vertical="center" wrapText="1"/>
      <protection/>
    </xf>
    <xf numFmtId="0" fontId="15" fillId="35" borderId="14" xfId="51" applyFont="1" applyFill="1" applyBorder="1" applyAlignment="1">
      <alignment horizontal="center" vertical="center" wrapText="1"/>
      <protection/>
    </xf>
    <xf numFmtId="0" fontId="15" fillId="35" borderId="12" xfId="51" applyFont="1" applyFill="1" applyBorder="1" applyAlignment="1">
      <alignment horizontal="center" vertical="center" wrapText="1"/>
      <protection/>
    </xf>
    <xf numFmtId="0" fontId="76" fillId="36" borderId="16" xfId="0" applyFont="1" applyFill="1" applyBorder="1" applyAlignment="1">
      <alignment horizontal="center" vertical="center" wrapText="1"/>
    </xf>
    <xf numFmtId="0" fontId="77" fillId="36" borderId="16" xfId="0" applyFont="1" applyFill="1" applyBorder="1" applyAlignment="1">
      <alignment horizontal="center" vertical="center" wrapText="1"/>
    </xf>
    <xf numFmtId="39" fontId="76" fillId="36" borderId="16" xfId="0" applyNumberFormat="1" applyFont="1" applyFill="1" applyBorder="1" applyAlignment="1">
      <alignment horizontal="center" vertical="center" wrapText="1"/>
    </xf>
    <xf numFmtId="39" fontId="78" fillId="36" borderId="16" xfId="0" applyNumberFormat="1" applyFont="1" applyFill="1" applyBorder="1" applyAlignment="1">
      <alignment horizontal="center" vertical="center" wrapText="1"/>
    </xf>
    <xf numFmtId="39" fontId="76" fillId="36" borderId="17" xfId="0" applyNumberFormat="1" applyFont="1" applyFill="1" applyBorder="1" applyAlignment="1">
      <alignment horizontal="center" vertical="center" wrapText="1"/>
    </xf>
    <xf numFmtId="39" fontId="76" fillId="36" borderId="18" xfId="0" applyNumberFormat="1" applyFont="1" applyFill="1" applyBorder="1" applyAlignment="1">
      <alignment horizontal="center" vertical="center" wrapText="1"/>
    </xf>
    <xf numFmtId="3" fontId="33" fillId="36" borderId="12" xfId="0" applyNumberFormat="1" applyFont="1" applyFill="1" applyBorder="1" applyAlignment="1">
      <alignment horizontal="left" vertical="top" wrapText="1"/>
    </xf>
    <xf numFmtId="39" fontId="78" fillId="36" borderId="12" xfId="0" applyNumberFormat="1" applyFont="1" applyFill="1" applyBorder="1" applyAlignment="1">
      <alignment horizontal="center" vertical="center" wrapText="1"/>
    </xf>
    <xf numFmtId="39" fontId="78" fillId="36" borderId="19" xfId="0" applyNumberFormat="1" applyFont="1" applyFill="1" applyBorder="1" applyAlignment="1">
      <alignment horizontal="center" vertical="center" wrapText="1"/>
    </xf>
    <xf numFmtId="39" fontId="78" fillId="36" borderId="17" xfId="0" applyNumberFormat="1" applyFont="1" applyFill="1" applyBorder="1" applyAlignment="1">
      <alignment horizontal="center" vertical="center" wrapText="1"/>
    </xf>
    <xf numFmtId="4" fontId="33" fillId="36" borderId="12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5" fillId="0" borderId="0" xfId="5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9" fontId="76" fillId="36" borderId="16" xfId="0" applyNumberFormat="1" applyFont="1" applyFill="1" applyBorder="1" applyAlignment="1">
      <alignment horizontal="center" vertical="center" wrapText="1"/>
    </xf>
    <xf numFmtId="0" fontId="76" fillId="36" borderId="16" xfId="0" applyFont="1" applyFill="1" applyBorder="1" applyAlignment="1">
      <alignment horizontal="left" vertical="center" wrapText="1"/>
    </xf>
    <xf numFmtId="0" fontId="76" fillId="36" borderId="16" xfId="0" applyFont="1" applyFill="1" applyBorder="1" applyAlignment="1">
      <alignment horizontal="center" vertical="center" wrapText="1"/>
    </xf>
    <xf numFmtId="0" fontId="78" fillId="36" borderId="16" xfId="0" applyFont="1" applyFill="1" applyBorder="1" applyAlignment="1">
      <alignment horizontal="center" vertical="center" wrapText="1"/>
    </xf>
    <xf numFmtId="39" fontId="78" fillId="36" borderId="16" xfId="0" applyNumberFormat="1" applyFont="1" applyFill="1" applyBorder="1" applyAlignment="1">
      <alignment horizontal="center" vertical="center" wrapText="1"/>
    </xf>
    <xf numFmtId="39" fontId="78" fillId="36" borderId="1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7" fillId="36" borderId="16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28" fillId="35" borderId="21" xfId="51" applyFont="1" applyFill="1" applyBorder="1" applyAlignment="1">
      <alignment horizontal="center" vertical="center"/>
      <protection/>
    </xf>
    <xf numFmtId="0" fontId="28" fillId="35" borderId="22" xfId="51" applyFont="1" applyFill="1" applyBorder="1" applyAlignment="1">
      <alignment horizontal="center" vertical="center"/>
      <protection/>
    </xf>
    <xf numFmtId="0" fontId="28" fillId="35" borderId="14" xfId="51" applyFont="1" applyFill="1" applyBorder="1" applyAlignment="1">
      <alignment horizontal="center" vertical="center"/>
      <protection/>
    </xf>
    <xf numFmtId="0" fontId="28" fillId="35" borderId="12" xfId="51" applyFont="1" applyFill="1" applyBorder="1" applyAlignment="1">
      <alignment horizontal="center" vertical="center" wrapText="1"/>
      <protection/>
    </xf>
    <xf numFmtId="0" fontId="28" fillId="35" borderId="23" xfId="51" applyFont="1" applyFill="1" applyBorder="1" applyAlignment="1">
      <alignment horizontal="center" vertical="center" wrapText="1"/>
      <protection/>
    </xf>
    <xf numFmtId="0" fontId="28" fillId="35" borderId="13" xfId="51" applyFont="1" applyFill="1" applyBorder="1" applyAlignment="1">
      <alignment horizontal="center" vertical="center" wrapText="1"/>
      <protection/>
    </xf>
    <xf numFmtId="0" fontId="28" fillId="35" borderId="15" xfId="51" applyFont="1" applyFill="1" applyBorder="1" applyAlignment="1">
      <alignment horizontal="center" vertical="center" wrapText="1"/>
      <protection/>
    </xf>
    <xf numFmtId="0" fontId="27" fillId="35" borderId="23" xfId="51" applyFont="1" applyFill="1" applyBorder="1" applyAlignment="1">
      <alignment horizontal="center" vertical="center" wrapText="1"/>
      <protection/>
    </xf>
    <xf numFmtId="0" fontId="27" fillId="35" borderId="13" xfId="51" applyFont="1" applyFill="1" applyBorder="1" applyAlignment="1">
      <alignment horizontal="center" vertical="center" wrapText="1"/>
      <protection/>
    </xf>
    <xf numFmtId="0" fontId="27" fillId="35" borderId="15" xfId="51" applyFont="1" applyFill="1" applyBorder="1" applyAlignment="1">
      <alignment horizontal="center" vertical="center" wrapText="1"/>
      <protection/>
    </xf>
    <xf numFmtId="0" fontId="28" fillId="35" borderId="24" xfId="51" applyFont="1" applyFill="1" applyBorder="1" applyAlignment="1">
      <alignment horizontal="center" vertical="center" wrapText="1"/>
      <protection/>
    </xf>
    <xf numFmtId="0" fontId="31" fillId="35" borderId="12" xfId="51" applyFont="1" applyFill="1" applyBorder="1" applyAlignment="1">
      <alignment horizontal="center" vertical="center" wrapText="1"/>
      <protection/>
    </xf>
    <xf numFmtId="0" fontId="28" fillId="35" borderId="12" xfId="51" applyFont="1" applyFill="1" applyBorder="1" applyAlignment="1">
      <alignment horizontal="center" vertical="center"/>
      <protection/>
    </xf>
    <xf numFmtId="0" fontId="25" fillId="35" borderId="0" xfId="51" applyFont="1" applyFill="1" applyAlignment="1">
      <alignment horizontal="center" vertical="center" wrapText="1"/>
      <protection/>
    </xf>
    <xf numFmtId="0" fontId="20" fillId="0" borderId="25" xfId="51" applyFont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6" fillId="35" borderId="0" xfId="51" applyFont="1" applyFill="1" applyAlignment="1">
      <alignment horizontal="center" vertical="center" wrapText="1"/>
      <protection/>
    </xf>
    <xf numFmtId="0" fontId="18" fillId="35" borderId="23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8" fillId="35" borderId="15" xfId="51" applyFont="1" applyFill="1" applyBorder="1" applyAlignment="1">
      <alignment horizontal="center" vertical="center" wrapText="1"/>
      <protection/>
    </xf>
    <xf numFmtId="0" fontId="15" fillId="35" borderId="23" xfId="51" applyFont="1" applyFill="1" applyBorder="1" applyAlignment="1">
      <alignment horizontal="center" vertical="center" wrapText="1"/>
      <protection/>
    </xf>
    <xf numFmtId="0" fontId="15" fillId="35" borderId="13" xfId="51" applyFont="1" applyFill="1" applyBorder="1" applyAlignment="1">
      <alignment horizontal="center" vertical="center" wrapText="1"/>
      <protection/>
    </xf>
    <xf numFmtId="0" fontId="15" fillId="35" borderId="15" xfId="51" applyFont="1" applyFill="1" applyBorder="1" applyAlignment="1">
      <alignment horizontal="center" vertical="center" wrapText="1"/>
      <protection/>
    </xf>
    <xf numFmtId="0" fontId="15" fillId="35" borderId="21" xfId="51" applyFont="1" applyFill="1" applyBorder="1" applyAlignment="1">
      <alignment horizontal="center" vertical="center" wrapText="1"/>
      <protection/>
    </xf>
    <xf numFmtId="0" fontId="15" fillId="35" borderId="22" xfId="51" applyFont="1" applyFill="1" applyBorder="1" applyAlignment="1">
      <alignment horizontal="center" vertical="center" wrapText="1"/>
      <protection/>
    </xf>
    <xf numFmtId="0" fontId="15" fillId="35" borderId="14" xfId="51" applyFont="1" applyFill="1" applyBorder="1" applyAlignment="1">
      <alignment horizontal="center" vertical="center" wrapText="1"/>
      <protection/>
    </xf>
    <xf numFmtId="0" fontId="15" fillId="35" borderId="12" xfId="51" applyFont="1" applyFill="1" applyBorder="1" applyAlignment="1">
      <alignment horizontal="center" vertical="center" wrapText="1"/>
      <protection/>
    </xf>
    <xf numFmtId="0" fontId="21" fillId="35" borderId="25" xfId="51" applyFont="1" applyFill="1" applyBorder="1" applyAlignment="1">
      <alignment horizontal="center"/>
      <protection/>
    </xf>
    <xf numFmtId="0" fontId="17" fillId="35" borderId="21" xfId="51" applyFont="1" applyFill="1" applyBorder="1" applyAlignment="1">
      <alignment horizontal="center" vertical="center"/>
      <protection/>
    </xf>
    <xf numFmtId="0" fontId="17" fillId="35" borderId="22" xfId="51" applyFont="1" applyFill="1" applyBorder="1" applyAlignment="1">
      <alignment horizontal="center" vertical="center"/>
      <protection/>
    </xf>
    <xf numFmtId="0" fontId="17" fillId="35" borderId="14" xfId="51" applyFont="1" applyFill="1" applyBorder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W5" sqref="W5:W6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7" t="s">
        <v>244</v>
      </c>
      <c r="L1" s="97"/>
      <c r="M1" s="97"/>
      <c r="N1" s="97"/>
      <c r="O1" s="97"/>
      <c r="P1" s="97"/>
      <c r="Q1" s="2"/>
    </row>
    <row r="2" spans="1:17" ht="25.5" customHeight="1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92"/>
      <c r="P3" s="92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95" t="s">
        <v>58</v>
      </c>
      <c r="E5" s="95"/>
      <c r="F5" s="95" t="s">
        <v>2</v>
      </c>
      <c r="G5" s="95"/>
      <c r="H5" s="95"/>
      <c r="I5" s="95" t="s">
        <v>57</v>
      </c>
      <c r="J5" s="95"/>
      <c r="K5" s="7" t="s">
        <v>56</v>
      </c>
      <c r="L5" s="7" t="s">
        <v>55</v>
      </c>
      <c r="M5" s="95" t="s">
        <v>54</v>
      </c>
      <c r="N5" s="95"/>
      <c r="O5" s="95"/>
      <c r="P5" s="95"/>
      <c r="Q5" s="95"/>
    </row>
    <row r="6" spans="1:17" ht="11.25" customHeight="1">
      <c r="A6" s="5"/>
      <c r="B6" s="10" t="s">
        <v>26</v>
      </c>
      <c r="C6" s="10" t="s">
        <v>25</v>
      </c>
      <c r="D6" s="96" t="s">
        <v>24</v>
      </c>
      <c r="E6" s="96"/>
      <c r="F6" s="96" t="s">
        <v>23</v>
      </c>
      <c r="G6" s="96"/>
      <c r="H6" s="96"/>
      <c r="I6" s="96" t="s">
        <v>22</v>
      </c>
      <c r="J6" s="96"/>
      <c r="K6" s="10" t="s">
        <v>21</v>
      </c>
      <c r="L6" s="10" t="s">
        <v>20</v>
      </c>
      <c r="M6" s="96" t="s">
        <v>19</v>
      </c>
      <c r="N6" s="96"/>
      <c r="O6" s="96"/>
      <c r="P6" s="96"/>
      <c r="Q6" s="96"/>
    </row>
    <row r="7" spans="1:17" ht="18.75" customHeight="1">
      <c r="A7" s="5"/>
      <c r="B7" s="82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21.75" customHeight="1">
      <c r="A8" s="5"/>
      <c r="B8" s="10" t="s">
        <v>182</v>
      </c>
      <c r="C8" s="9"/>
      <c r="D8" s="99"/>
      <c r="E8" s="99"/>
      <c r="F8" s="94" t="s">
        <v>183</v>
      </c>
      <c r="G8" s="94"/>
      <c r="H8" s="94"/>
      <c r="I8" s="93" t="s">
        <v>184</v>
      </c>
      <c r="J8" s="93"/>
      <c r="K8" s="11" t="s">
        <v>185</v>
      </c>
      <c r="L8" s="11" t="s">
        <v>48</v>
      </c>
      <c r="M8" s="93" t="s">
        <v>186</v>
      </c>
      <c r="N8" s="93"/>
      <c r="O8" s="93"/>
      <c r="P8" s="93"/>
      <c r="Q8" s="93"/>
    </row>
    <row r="9" spans="1:17" ht="29.25" customHeight="1">
      <c r="A9" s="5"/>
      <c r="B9" s="7"/>
      <c r="C9" s="9"/>
      <c r="D9" s="99"/>
      <c r="E9" s="99"/>
      <c r="F9" s="94" t="s">
        <v>49</v>
      </c>
      <c r="G9" s="94"/>
      <c r="H9" s="94"/>
      <c r="I9" s="93" t="s">
        <v>48</v>
      </c>
      <c r="J9" s="93"/>
      <c r="K9" s="11" t="s">
        <v>48</v>
      </c>
      <c r="L9" s="11" t="s">
        <v>48</v>
      </c>
      <c r="M9" s="93" t="s">
        <v>48</v>
      </c>
      <c r="N9" s="93"/>
      <c r="O9" s="93"/>
      <c r="P9" s="93"/>
      <c r="Q9" s="93"/>
    </row>
    <row r="10" spans="1:17" ht="21.75" customHeight="1">
      <c r="A10" s="5"/>
      <c r="B10" s="9"/>
      <c r="C10" s="10" t="s">
        <v>187</v>
      </c>
      <c r="D10" s="99"/>
      <c r="E10" s="99"/>
      <c r="F10" s="94" t="s">
        <v>188</v>
      </c>
      <c r="G10" s="94"/>
      <c r="H10" s="94"/>
      <c r="I10" s="93" t="s">
        <v>189</v>
      </c>
      <c r="J10" s="93"/>
      <c r="K10" s="11" t="s">
        <v>185</v>
      </c>
      <c r="L10" s="11" t="s">
        <v>48</v>
      </c>
      <c r="M10" s="93" t="s">
        <v>190</v>
      </c>
      <c r="N10" s="93"/>
      <c r="O10" s="93"/>
      <c r="P10" s="93"/>
      <c r="Q10" s="93"/>
    </row>
    <row r="11" spans="1:17" ht="27" customHeight="1">
      <c r="A11" s="5"/>
      <c r="B11" s="9"/>
      <c r="C11" s="7"/>
      <c r="D11" s="99"/>
      <c r="E11" s="99"/>
      <c r="F11" s="94" t="s">
        <v>49</v>
      </c>
      <c r="G11" s="94"/>
      <c r="H11" s="94"/>
      <c r="I11" s="93" t="s">
        <v>48</v>
      </c>
      <c r="J11" s="93"/>
      <c r="K11" s="11" t="s">
        <v>48</v>
      </c>
      <c r="L11" s="11" t="s">
        <v>48</v>
      </c>
      <c r="M11" s="93" t="s">
        <v>48</v>
      </c>
      <c r="N11" s="93"/>
      <c r="O11" s="93"/>
      <c r="P11" s="93"/>
      <c r="Q11" s="93"/>
    </row>
    <row r="12" spans="1:17" ht="35.25" customHeight="1">
      <c r="A12" s="5"/>
      <c r="B12" s="9"/>
      <c r="C12" s="9"/>
      <c r="D12" s="96" t="s">
        <v>191</v>
      </c>
      <c r="E12" s="96"/>
      <c r="F12" s="94" t="s">
        <v>192</v>
      </c>
      <c r="G12" s="94"/>
      <c r="H12" s="94"/>
      <c r="I12" s="93" t="s">
        <v>193</v>
      </c>
      <c r="J12" s="93"/>
      <c r="K12" s="11" t="s">
        <v>185</v>
      </c>
      <c r="L12" s="11" t="s">
        <v>48</v>
      </c>
      <c r="M12" s="93" t="s">
        <v>194</v>
      </c>
      <c r="N12" s="93"/>
      <c r="O12" s="93"/>
      <c r="P12" s="93"/>
      <c r="Q12" s="93"/>
    </row>
    <row r="13" spans="1:17" ht="36" customHeight="1">
      <c r="A13" s="5"/>
      <c r="B13" s="87" t="s">
        <v>53</v>
      </c>
      <c r="C13" s="87"/>
      <c r="D13" s="87"/>
      <c r="E13" s="87"/>
      <c r="F13" s="87"/>
      <c r="G13" s="87"/>
      <c r="H13" s="12" t="s">
        <v>51</v>
      </c>
      <c r="I13" s="90" t="s">
        <v>195</v>
      </c>
      <c r="J13" s="90"/>
      <c r="K13" s="13" t="s">
        <v>185</v>
      </c>
      <c r="L13" s="13" t="s">
        <v>48</v>
      </c>
      <c r="M13" s="90" t="s">
        <v>196</v>
      </c>
      <c r="N13" s="90"/>
      <c r="O13" s="90"/>
      <c r="P13" s="90"/>
      <c r="Q13" s="90"/>
    </row>
    <row r="14" spans="1:17" ht="19.5" customHeight="1">
      <c r="A14" s="5"/>
      <c r="B14" s="88"/>
      <c r="C14" s="88"/>
      <c r="D14" s="88"/>
      <c r="E14" s="88"/>
      <c r="F14" s="86" t="s">
        <v>49</v>
      </c>
      <c r="G14" s="86"/>
      <c r="H14" s="86"/>
      <c r="I14" s="91" t="s">
        <v>197</v>
      </c>
      <c r="J14" s="91"/>
      <c r="K14" s="14" t="s">
        <v>48</v>
      </c>
      <c r="L14" s="14" t="s">
        <v>48</v>
      </c>
      <c r="M14" s="91" t="s">
        <v>197</v>
      </c>
      <c r="N14" s="91"/>
      <c r="O14" s="91"/>
      <c r="P14" s="91"/>
      <c r="Q14" s="91"/>
    </row>
    <row r="15" spans="1:17" ht="30" customHeight="1">
      <c r="A15" s="5"/>
      <c r="B15" s="82" t="s">
        <v>52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22.5" customHeight="1">
      <c r="A16" s="5"/>
      <c r="B16" s="87" t="s">
        <v>52</v>
      </c>
      <c r="C16" s="87"/>
      <c r="D16" s="87"/>
      <c r="E16" s="87"/>
      <c r="F16" s="87"/>
      <c r="G16" s="87"/>
      <c r="H16" s="12" t="s">
        <v>51</v>
      </c>
      <c r="I16" s="90" t="s">
        <v>198</v>
      </c>
      <c r="J16" s="90"/>
      <c r="K16" s="13" t="s">
        <v>48</v>
      </c>
      <c r="L16" s="13" t="s">
        <v>48</v>
      </c>
      <c r="M16" s="90" t="s">
        <v>198</v>
      </c>
      <c r="N16" s="90"/>
      <c r="O16" s="90"/>
      <c r="P16" s="90"/>
      <c r="Q16" s="90"/>
    </row>
    <row r="17" spans="1:17" ht="29.25" customHeight="1">
      <c r="A17" s="5"/>
      <c r="B17" s="88"/>
      <c r="C17" s="88"/>
      <c r="D17" s="88"/>
      <c r="E17" s="88"/>
      <c r="F17" s="86" t="s">
        <v>49</v>
      </c>
      <c r="G17" s="86"/>
      <c r="H17" s="86"/>
      <c r="I17" s="91" t="s">
        <v>170</v>
      </c>
      <c r="J17" s="91"/>
      <c r="K17" s="14" t="s">
        <v>48</v>
      </c>
      <c r="L17" s="14" t="s">
        <v>48</v>
      </c>
      <c r="M17" s="91" t="s">
        <v>170</v>
      </c>
      <c r="N17" s="91"/>
      <c r="O17" s="91"/>
      <c r="P17" s="91"/>
      <c r="Q17" s="91"/>
    </row>
    <row r="18" spans="1:17" ht="24.75" customHeight="1">
      <c r="A18" s="5"/>
      <c r="B18" s="82" t="s">
        <v>50</v>
      </c>
      <c r="C18" s="82"/>
      <c r="D18" s="82"/>
      <c r="E18" s="82"/>
      <c r="F18" s="82"/>
      <c r="G18" s="82"/>
      <c r="H18" s="82"/>
      <c r="I18" s="90" t="s">
        <v>199</v>
      </c>
      <c r="J18" s="90"/>
      <c r="K18" s="13" t="s">
        <v>185</v>
      </c>
      <c r="L18" s="13" t="s">
        <v>48</v>
      </c>
      <c r="M18" s="90" t="s">
        <v>200</v>
      </c>
      <c r="N18" s="90"/>
      <c r="O18" s="90"/>
      <c r="P18" s="90"/>
      <c r="Q18" s="90"/>
    </row>
    <row r="19" spans="1:17" ht="36" customHeight="1">
      <c r="A19" s="5"/>
      <c r="B19" s="82"/>
      <c r="C19" s="82"/>
      <c r="D19" s="82"/>
      <c r="E19" s="82"/>
      <c r="F19" s="83" t="s">
        <v>49</v>
      </c>
      <c r="G19" s="83"/>
      <c r="H19" s="83"/>
      <c r="I19" s="89" t="s">
        <v>201</v>
      </c>
      <c r="J19" s="89"/>
      <c r="K19" s="15" t="s">
        <v>48</v>
      </c>
      <c r="L19" s="15" t="s">
        <v>48</v>
      </c>
      <c r="M19" s="89" t="s">
        <v>201</v>
      </c>
      <c r="N19" s="89"/>
      <c r="O19" s="89"/>
      <c r="P19" s="89"/>
      <c r="Q19" s="89"/>
    </row>
    <row r="20" spans="1:17" ht="26.25" customHeight="1">
      <c r="A20" s="5"/>
      <c r="B20" s="84" t="s">
        <v>47</v>
      </c>
      <c r="C20" s="84"/>
      <c r="D20" s="84"/>
      <c r="E20" s="84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</sheetData>
  <sheetProtection/>
  <mergeCells count="56">
    <mergeCell ref="I14:J14"/>
    <mergeCell ref="I10:J10"/>
    <mergeCell ref="M14:Q14"/>
    <mergeCell ref="D8:E8"/>
    <mergeCell ref="F8:H8"/>
    <mergeCell ref="D9:E9"/>
    <mergeCell ref="D10:E10"/>
    <mergeCell ref="F10:H10"/>
    <mergeCell ref="M10:Q10"/>
    <mergeCell ref="I9:J9"/>
    <mergeCell ref="M9:Q9"/>
    <mergeCell ref="D11:E11"/>
    <mergeCell ref="F11:H11"/>
    <mergeCell ref="I13:J13"/>
    <mergeCell ref="M12:Q12"/>
    <mergeCell ref="M13:Q13"/>
    <mergeCell ref="K1:P1"/>
    <mergeCell ref="A2:P2"/>
    <mergeCell ref="I8:J8"/>
    <mergeCell ref="D5:E5"/>
    <mergeCell ref="M5:Q5"/>
    <mergeCell ref="M6:Q6"/>
    <mergeCell ref="F6:H6"/>
    <mergeCell ref="I5:J5"/>
    <mergeCell ref="M8:Q8"/>
    <mergeCell ref="D6:E6"/>
    <mergeCell ref="O3:P3"/>
    <mergeCell ref="I11:J11"/>
    <mergeCell ref="M11:Q11"/>
    <mergeCell ref="I12:J12"/>
    <mergeCell ref="B7:Q7"/>
    <mergeCell ref="F12:H12"/>
    <mergeCell ref="F5:H5"/>
    <mergeCell ref="I6:J6"/>
    <mergeCell ref="F9:H9"/>
    <mergeCell ref="D12:E12"/>
    <mergeCell ref="F14:H14"/>
    <mergeCell ref="B13:G13"/>
    <mergeCell ref="B14:E14"/>
    <mergeCell ref="B15:Q15"/>
    <mergeCell ref="M18:Q18"/>
    <mergeCell ref="M17:Q17"/>
    <mergeCell ref="I18:J18"/>
    <mergeCell ref="I17:J17"/>
    <mergeCell ref="I16:J16"/>
    <mergeCell ref="M16:Q16"/>
    <mergeCell ref="B19:E19"/>
    <mergeCell ref="F19:H19"/>
    <mergeCell ref="B20:F20"/>
    <mergeCell ref="G20:Q20"/>
    <mergeCell ref="F17:H17"/>
    <mergeCell ref="B16:G16"/>
    <mergeCell ref="B17:E17"/>
    <mergeCell ref="B18:H18"/>
    <mergeCell ref="M19:Q19"/>
    <mergeCell ref="I19:J1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9"/>
  <sheetViews>
    <sheetView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0" width="11.16015625" style="6" bestFit="1" customWidth="1"/>
    <col min="11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6.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08" t="s">
        <v>243</v>
      </c>
      <c r="P1" s="108"/>
      <c r="Q1" s="108"/>
      <c r="R1" s="108"/>
      <c r="S1" s="108"/>
      <c r="T1" s="108"/>
      <c r="U1" s="108"/>
      <c r="V1" s="108"/>
      <c r="W1" s="108"/>
    </row>
    <row r="2" spans="1:23" ht="9.75" customHeight="1">
      <c r="A2" s="106" t="s">
        <v>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5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ht="6" customHeight="1"/>
    <row r="5" spans="1:23" ht="12.75" customHeight="1">
      <c r="A5" s="102" t="s">
        <v>0</v>
      </c>
      <c r="B5" s="102" t="s">
        <v>1</v>
      </c>
      <c r="C5" s="102" t="s">
        <v>27</v>
      </c>
      <c r="D5" s="102" t="s">
        <v>2</v>
      </c>
      <c r="E5" s="102"/>
      <c r="F5" s="102"/>
      <c r="G5" s="102"/>
      <c r="H5" s="102" t="s">
        <v>3</v>
      </c>
      <c r="I5" s="102" t="s">
        <v>28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12.75" customHeight="1">
      <c r="A6" s="102"/>
      <c r="B6" s="102"/>
      <c r="C6" s="102"/>
      <c r="D6" s="102"/>
      <c r="E6" s="102"/>
      <c r="F6" s="102"/>
      <c r="G6" s="102"/>
      <c r="H6" s="102"/>
      <c r="I6" s="102" t="s">
        <v>29</v>
      </c>
      <c r="J6" s="102" t="s">
        <v>4</v>
      </c>
      <c r="K6" s="102"/>
      <c r="L6" s="102"/>
      <c r="M6" s="102"/>
      <c r="N6" s="102"/>
      <c r="O6" s="102"/>
      <c r="P6" s="102"/>
      <c r="Q6" s="102"/>
      <c r="R6" s="102" t="s">
        <v>5</v>
      </c>
      <c r="S6" s="102" t="s">
        <v>4</v>
      </c>
      <c r="T6" s="102"/>
      <c r="U6" s="102"/>
      <c r="V6" s="102"/>
      <c r="W6" s="102"/>
    </row>
    <row r="7" spans="1:23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 t="s">
        <v>30</v>
      </c>
      <c r="K7" s="102" t="s">
        <v>4</v>
      </c>
      <c r="L7" s="102"/>
      <c r="M7" s="102" t="s">
        <v>8</v>
      </c>
      <c r="N7" s="102" t="s">
        <v>9</v>
      </c>
      <c r="O7" s="102" t="s">
        <v>10</v>
      </c>
      <c r="P7" s="102" t="s">
        <v>31</v>
      </c>
      <c r="Q7" s="102" t="s">
        <v>32</v>
      </c>
      <c r="R7" s="102"/>
      <c r="S7" s="102" t="s">
        <v>6</v>
      </c>
      <c r="T7" s="102" t="s">
        <v>7</v>
      </c>
      <c r="U7" s="102"/>
      <c r="V7" s="102" t="s">
        <v>33</v>
      </c>
      <c r="W7" s="102" t="s">
        <v>34</v>
      </c>
    </row>
    <row r="8" spans="1:23" ht="56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71" t="s">
        <v>11</v>
      </c>
      <c r="L8" s="71" t="s">
        <v>12</v>
      </c>
      <c r="M8" s="102"/>
      <c r="N8" s="102"/>
      <c r="O8" s="102"/>
      <c r="P8" s="102"/>
      <c r="Q8" s="102"/>
      <c r="R8" s="102"/>
      <c r="S8" s="102"/>
      <c r="T8" s="102" t="s">
        <v>18</v>
      </c>
      <c r="U8" s="102"/>
      <c r="V8" s="102"/>
      <c r="W8" s="102"/>
    </row>
    <row r="9" spans="1:23" ht="8.25" customHeight="1">
      <c r="A9" s="72" t="s">
        <v>26</v>
      </c>
      <c r="B9" s="72" t="s">
        <v>25</v>
      </c>
      <c r="C9" s="72" t="s">
        <v>24</v>
      </c>
      <c r="D9" s="107" t="s">
        <v>23</v>
      </c>
      <c r="E9" s="107"/>
      <c r="F9" s="107"/>
      <c r="G9" s="107"/>
      <c r="H9" s="72" t="s">
        <v>22</v>
      </c>
      <c r="I9" s="72" t="s">
        <v>21</v>
      </c>
      <c r="J9" s="72" t="s">
        <v>20</v>
      </c>
      <c r="K9" s="72" t="s">
        <v>19</v>
      </c>
      <c r="L9" s="72" t="s">
        <v>35</v>
      </c>
      <c r="M9" s="72" t="s">
        <v>36</v>
      </c>
      <c r="N9" s="72" t="s">
        <v>37</v>
      </c>
      <c r="O9" s="72" t="s">
        <v>38</v>
      </c>
      <c r="P9" s="72" t="s">
        <v>39</v>
      </c>
      <c r="Q9" s="72" t="s">
        <v>40</v>
      </c>
      <c r="R9" s="72" t="s">
        <v>41</v>
      </c>
      <c r="S9" s="72" t="s">
        <v>42</v>
      </c>
      <c r="T9" s="107" t="s">
        <v>43</v>
      </c>
      <c r="U9" s="107"/>
      <c r="V9" s="72" t="s">
        <v>44</v>
      </c>
      <c r="W9" s="72" t="s">
        <v>45</v>
      </c>
    </row>
    <row r="10" spans="1:23" ht="12.75">
      <c r="A10" s="102" t="s">
        <v>67</v>
      </c>
      <c r="B10" s="102" t="s">
        <v>46</v>
      </c>
      <c r="C10" s="102" t="s">
        <v>46</v>
      </c>
      <c r="D10" s="101" t="s">
        <v>202</v>
      </c>
      <c r="E10" s="101"/>
      <c r="F10" s="101" t="s">
        <v>13</v>
      </c>
      <c r="G10" s="101"/>
      <c r="H10" s="73">
        <v>2506382</v>
      </c>
      <c r="I10" s="73">
        <v>341268</v>
      </c>
      <c r="J10" s="73">
        <v>326468</v>
      </c>
      <c r="K10" s="73">
        <v>65000</v>
      </c>
      <c r="L10" s="73">
        <v>261468</v>
      </c>
      <c r="M10" s="73">
        <v>0</v>
      </c>
      <c r="N10" s="73">
        <v>0</v>
      </c>
      <c r="O10" s="73">
        <v>14800</v>
      </c>
      <c r="P10" s="73">
        <v>0</v>
      </c>
      <c r="Q10" s="73">
        <v>0</v>
      </c>
      <c r="R10" s="73">
        <v>2165114</v>
      </c>
      <c r="S10" s="73">
        <v>2165114</v>
      </c>
      <c r="T10" s="100">
        <v>1572991</v>
      </c>
      <c r="U10" s="100"/>
      <c r="V10" s="73">
        <v>0</v>
      </c>
      <c r="W10" s="73">
        <v>0</v>
      </c>
    </row>
    <row r="11" spans="1:23" ht="12.75">
      <c r="A11" s="102"/>
      <c r="B11" s="102"/>
      <c r="C11" s="102"/>
      <c r="D11" s="101"/>
      <c r="E11" s="101"/>
      <c r="F11" s="101" t="s">
        <v>14</v>
      </c>
      <c r="G11" s="101"/>
      <c r="H11" s="73">
        <v>-6333</v>
      </c>
      <c r="I11" s="73">
        <v>-6333</v>
      </c>
      <c r="J11" s="73">
        <v>-6333</v>
      </c>
      <c r="K11" s="73">
        <v>-1580</v>
      </c>
      <c r="L11" s="73">
        <v>-4753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100">
        <v>0</v>
      </c>
      <c r="U11" s="100"/>
      <c r="V11" s="73">
        <v>0</v>
      </c>
      <c r="W11" s="73">
        <v>0</v>
      </c>
    </row>
    <row r="12" spans="1:23" ht="12.75">
      <c r="A12" s="102"/>
      <c r="B12" s="102"/>
      <c r="C12" s="102"/>
      <c r="D12" s="101"/>
      <c r="E12" s="101"/>
      <c r="F12" s="101" t="s">
        <v>15</v>
      </c>
      <c r="G12" s="101"/>
      <c r="H12" s="73">
        <v>6333</v>
      </c>
      <c r="I12" s="73">
        <v>6333</v>
      </c>
      <c r="J12" s="73">
        <v>6333</v>
      </c>
      <c r="K12" s="73">
        <v>0</v>
      </c>
      <c r="L12" s="73">
        <v>6333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100">
        <v>0</v>
      </c>
      <c r="U12" s="100"/>
      <c r="V12" s="73">
        <v>0</v>
      </c>
      <c r="W12" s="73">
        <v>0</v>
      </c>
    </row>
    <row r="13" spans="1:23" ht="12.75">
      <c r="A13" s="102"/>
      <c r="B13" s="102"/>
      <c r="C13" s="102"/>
      <c r="D13" s="101"/>
      <c r="E13" s="101"/>
      <c r="F13" s="101" t="s">
        <v>16</v>
      </c>
      <c r="G13" s="101"/>
      <c r="H13" s="73">
        <v>2506382</v>
      </c>
      <c r="I13" s="73">
        <v>341268</v>
      </c>
      <c r="J13" s="73">
        <v>326468</v>
      </c>
      <c r="K13" s="73">
        <v>63420</v>
      </c>
      <c r="L13" s="73">
        <v>263048</v>
      </c>
      <c r="M13" s="73">
        <v>0</v>
      </c>
      <c r="N13" s="73">
        <v>0</v>
      </c>
      <c r="O13" s="73">
        <v>14800</v>
      </c>
      <c r="P13" s="73">
        <v>0</v>
      </c>
      <c r="Q13" s="73">
        <v>0</v>
      </c>
      <c r="R13" s="73">
        <v>2165114</v>
      </c>
      <c r="S13" s="73">
        <v>2165114</v>
      </c>
      <c r="T13" s="100">
        <v>1572991</v>
      </c>
      <c r="U13" s="100"/>
      <c r="V13" s="73">
        <v>0</v>
      </c>
      <c r="W13" s="73">
        <v>0</v>
      </c>
    </row>
    <row r="14" spans="1:23" ht="12.75">
      <c r="A14" s="102" t="s">
        <v>46</v>
      </c>
      <c r="B14" s="102" t="s">
        <v>203</v>
      </c>
      <c r="C14" s="102" t="s">
        <v>46</v>
      </c>
      <c r="D14" s="101" t="s">
        <v>204</v>
      </c>
      <c r="E14" s="101"/>
      <c r="F14" s="101" t="s">
        <v>13</v>
      </c>
      <c r="G14" s="101"/>
      <c r="H14" s="73">
        <v>2506382</v>
      </c>
      <c r="I14" s="73">
        <v>341268</v>
      </c>
      <c r="J14" s="73">
        <v>326468</v>
      </c>
      <c r="K14" s="73">
        <v>65000</v>
      </c>
      <c r="L14" s="73">
        <v>261468</v>
      </c>
      <c r="M14" s="73">
        <v>0</v>
      </c>
      <c r="N14" s="73">
        <v>0</v>
      </c>
      <c r="O14" s="73">
        <v>14800</v>
      </c>
      <c r="P14" s="73">
        <v>0</v>
      </c>
      <c r="Q14" s="73">
        <v>0</v>
      </c>
      <c r="R14" s="73">
        <v>2165114</v>
      </c>
      <c r="S14" s="73">
        <v>2165114</v>
      </c>
      <c r="T14" s="100">
        <v>1572991</v>
      </c>
      <c r="U14" s="100"/>
      <c r="V14" s="73">
        <v>0</v>
      </c>
      <c r="W14" s="73">
        <v>0</v>
      </c>
    </row>
    <row r="15" spans="1:23" ht="12.75">
      <c r="A15" s="102"/>
      <c r="B15" s="102"/>
      <c r="C15" s="102"/>
      <c r="D15" s="101"/>
      <c r="E15" s="101"/>
      <c r="F15" s="101" t="s">
        <v>14</v>
      </c>
      <c r="G15" s="101"/>
      <c r="H15" s="73">
        <v>-6333</v>
      </c>
      <c r="I15" s="73">
        <v>-6333</v>
      </c>
      <c r="J15" s="73">
        <v>-6333</v>
      </c>
      <c r="K15" s="73">
        <v>-1580</v>
      </c>
      <c r="L15" s="73">
        <v>-4753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100">
        <v>0</v>
      </c>
      <c r="U15" s="100"/>
      <c r="V15" s="73">
        <v>0</v>
      </c>
      <c r="W15" s="73">
        <v>0</v>
      </c>
    </row>
    <row r="16" spans="1:23" ht="12.75">
      <c r="A16" s="102"/>
      <c r="B16" s="102"/>
      <c r="C16" s="102"/>
      <c r="D16" s="101"/>
      <c r="E16" s="101"/>
      <c r="F16" s="101" t="s">
        <v>15</v>
      </c>
      <c r="G16" s="101"/>
      <c r="H16" s="73">
        <v>6333</v>
      </c>
      <c r="I16" s="73">
        <v>6333</v>
      </c>
      <c r="J16" s="73">
        <v>6333</v>
      </c>
      <c r="K16" s="73">
        <v>0</v>
      </c>
      <c r="L16" s="73">
        <v>6333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100">
        <v>0</v>
      </c>
      <c r="U16" s="100"/>
      <c r="V16" s="73">
        <v>0</v>
      </c>
      <c r="W16" s="73">
        <v>0</v>
      </c>
    </row>
    <row r="17" spans="1:23" ht="12.75">
      <c r="A17" s="102"/>
      <c r="B17" s="102"/>
      <c r="C17" s="102"/>
      <c r="D17" s="101"/>
      <c r="E17" s="101"/>
      <c r="F17" s="101" t="s">
        <v>16</v>
      </c>
      <c r="G17" s="101"/>
      <c r="H17" s="73">
        <v>2506382</v>
      </c>
      <c r="I17" s="73">
        <v>341268</v>
      </c>
      <c r="J17" s="73">
        <v>326468</v>
      </c>
      <c r="K17" s="73">
        <v>63420</v>
      </c>
      <c r="L17" s="73">
        <v>263048</v>
      </c>
      <c r="M17" s="73">
        <v>0</v>
      </c>
      <c r="N17" s="73">
        <v>0</v>
      </c>
      <c r="O17" s="73">
        <v>14800</v>
      </c>
      <c r="P17" s="73">
        <v>0</v>
      </c>
      <c r="Q17" s="73">
        <v>0</v>
      </c>
      <c r="R17" s="73">
        <v>2165114</v>
      </c>
      <c r="S17" s="73">
        <v>2165114</v>
      </c>
      <c r="T17" s="100">
        <v>1572991</v>
      </c>
      <c r="U17" s="100"/>
      <c r="V17" s="73">
        <v>0</v>
      </c>
      <c r="W17" s="73">
        <v>0</v>
      </c>
    </row>
    <row r="18" spans="1:23" ht="12.75">
      <c r="A18" s="102" t="s">
        <v>205</v>
      </c>
      <c r="B18" s="102" t="s">
        <v>46</v>
      </c>
      <c r="C18" s="102" t="s">
        <v>46</v>
      </c>
      <c r="D18" s="101" t="s">
        <v>206</v>
      </c>
      <c r="E18" s="101"/>
      <c r="F18" s="101" t="s">
        <v>13</v>
      </c>
      <c r="G18" s="101"/>
      <c r="H18" s="73">
        <v>2810157</v>
      </c>
      <c r="I18" s="73">
        <v>826770</v>
      </c>
      <c r="J18" s="73">
        <v>808770</v>
      </c>
      <c r="K18" s="73">
        <v>529513</v>
      </c>
      <c r="L18" s="73">
        <v>279257</v>
      </c>
      <c r="M18" s="73">
        <v>0</v>
      </c>
      <c r="N18" s="73">
        <v>0</v>
      </c>
      <c r="O18" s="73">
        <v>18000</v>
      </c>
      <c r="P18" s="73">
        <v>0</v>
      </c>
      <c r="Q18" s="73">
        <v>0</v>
      </c>
      <c r="R18" s="73">
        <v>1983387</v>
      </c>
      <c r="S18" s="73">
        <v>1983387</v>
      </c>
      <c r="T18" s="100">
        <v>1972317</v>
      </c>
      <c r="U18" s="100"/>
      <c r="V18" s="73">
        <v>0</v>
      </c>
      <c r="W18" s="73">
        <v>0</v>
      </c>
    </row>
    <row r="19" spans="1:23" ht="12.75">
      <c r="A19" s="102"/>
      <c r="B19" s="102"/>
      <c r="C19" s="102"/>
      <c r="D19" s="101"/>
      <c r="E19" s="101"/>
      <c r="F19" s="101" t="s">
        <v>14</v>
      </c>
      <c r="G19" s="101"/>
      <c r="H19" s="73">
        <v>-10500</v>
      </c>
      <c r="I19" s="73">
        <v>-10500</v>
      </c>
      <c r="J19" s="73">
        <v>-10500</v>
      </c>
      <c r="K19" s="73">
        <v>0</v>
      </c>
      <c r="L19" s="73">
        <v>-10500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100">
        <v>0</v>
      </c>
      <c r="U19" s="100"/>
      <c r="V19" s="73">
        <v>0</v>
      </c>
      <c r="W19" s="73">
        <v>0</v>
      </c>
    </row>
    <row r="20" spans="1:23" ht="12.75">
      <c r="A20" s="102"/>
      <c r="B20" s="102"/>
      <c r="C20" s="102"/>
      <c r="D20" s="101"/>
      <c r="E20" s="101"/>
      <c r="F20" s="101" t="s">
        <v>15</v>
      </c>
      <c r="G20" s="101"/>
      <c r="H20" s="73">
        <v>10500</v>
      </c>
      <c r="I20" s="73">
        <v>10500</v>
      </c>
      <c r="J20" s="73">
        <v>10500</v>
      </c>
      <c r="K20" s="73">
        <v>0</v>
      </c>
      <c r="L20" s="73">
        <v>10500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100">
        <v>0</v>
      </c>
      <c r="U20" s="100"/>
      <c r="V20" s="73">
        <v>0</v>
      </c>
      <c r="W20" s="73">
        <v>0</v>
      </c>
    </row>
    <row r="21" spans="1:23" ht="12.75">
      <c r="A21" s="102"/>
      <c r="B21" s="102"/>
      <c r="C21" s="102"/>
      <c r="D21" s="101"/>
      <c r="E21" s="101"/>
      <c r="F21" s="101" t="s">
        <v>16</v>
      </c>
      <c r="G21" s="101"/>
      <c r="H21" s="73">
        <v>2810157</v>
      </c>
      <c r="I21" s="73">
        <v>826770</v>
      </c>
      <c r="J21" s="73">
        <v>808770</v>
      </c>
      <c r="K21" s="73">
        <v>529513</v>
      </c>
      <c r="L21" s="73">
        <v>279257</v>
      </c>
      <c r="M21" s="73">
        <v>0</v>
      </c>
      <c r="N21" s="73">
        <v>0</v>
      </c>
      <c r="O21" s="73">
        <v>18000</v>
      </c>
      <c r="P21" s="73">
        <v>0</v>
      </c>
      <c r="Q21" s="73">
        <v>0</v>
      </c>
      <c r="R21" s="73">
        <v>1983387</v>
      </c>
      <c r="S21" s="73">
        <v>1983387</v>
      </c>
      <c r="T21" s="100">
        <v>1972317</v>
      </c>
      <c r="U21" s="100"/>
      <c r="V21" s="73">
        <v>0</v>
      </c>
      <c r="W21" s="73">
        <v>0</v>
      </c>
    </row>
    <row r="22" spans="1:23" ht="12.75">
      <c r="A22" s="102" t="s">
        <v>46</v>
      </c>
      <c r="B22" s="102" t="s">
        <v>207</v>
      </c>
      <c r="C22" s="102" t="s">
        <v>46</v>
      </c>
      <c r="D22" s="101" t="s">
        <v>208</v>
      </c>
      <c r="E22" s="101"/>
      <c r="F22" s="101" t="s">
        <v>13</v>
      </c>
      <c r="G22" s="101"/>
      <c r="H22" s="73">
        <v>410000</v>
      </c>
      <c r="I22" s="73">
        <v>398930</v>
      </c>
      <c r="J22" s="73">
        <v>398930</v>
      </c>
      <c r="K22" s="73">
        <v>210000</v>
      </c>
      <c r="L22" s="73">
        <v>188930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11070</v>
      </c>
      <c r="S22" s="73">
        <v>11070</v>
      </c>
      <c r="T22" s="100">
        <v>0</v>
      </c>
      <c r="U22" s="100"/>
      <c r="V22" s="73">
        <v>0</v>
      </c>
      <c r="W22" s="73">
        <v>0</v>
      </c>
    </row>
    <row r="23" spans="1:23" ht="12.75">
      <c r="A23" s="102"/>
      <c r="B23" s="102"/>
      <c r="C23" s="102"/>
      <c r="D23" s="101"/>
      <c r="E23" s="101"/>
      <c r="F23" s="101" t="s">
        <v>14</v>
      </c>
      <c r="G23" s="101"/>
      <c r="H23" s="73">
        <v>-10500</v>
      </c>
      <c r="I23" s="73">
        <v>-10500</v>
      </c>
      <c r="J23" s="73">
        <v>-10500</v>
      </c>
      <c r="K23" s="73">
        <v>0</v>
      </c>
      <c r="L23" s="73">
        <v>-10500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100">
        <v>0</v>
      </c>
      <c r="U23" s="100"/>
      <c r="V23" s="73">
        <v>0</v>
      </c>
      <c r="W23" s="73">
        <v>0</v>
      </c>
    </row>
    <row r="24" spans="1:23" ht="12.75">
      <c r="A24" s="102"/>
      <c r="B24" s="102"/>
      <c r="C24" s="102"/>
      <c r="D24" s="101"/>
      <c r="E24" s="101"/>
      <c r="F24" s="101" t="s">
        <v>15</v>
      </c>
      <c r="G24" s="101"/>
      <c r="H24" s="73">
        <v>10500</v>
      </c>
      <c r="I24" s="73">
        <v>10500</v>
      </c>
      <c r="J24" s="73">
        <v>10500</v>
      </c>
      <c r="K24" s="73">
        <v>0</v>
      </c>
      <c r="L24" s="73">
        <v>10500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100">
        <v>0</v>
      </c>
      <c r="U24" s="100"/>
      <c r="V24" s="73">
        <v>0</v>
      </c>
      <c r="W24" s="73">
        <v>0</v>
      </c>
    </row>
    <row r="25" spans="1:23" ht="12.75">
      <c r="A25" s="102"/>
      <c r="B25" s="102"/>
      <c r="C25" s="102"/>
      <c r="D25" s="101"/>
      <c r="E25" s="101"/>
      <c r="F25" s="101" t="s">
        <v>16</v>
      </c>
      <c r="G25" s="101"/>
      <c r="H25" s="73">
        <v>410000</v>
      </c>
      <c r="I25" s="73">
        <v>398930</v>
      </c>
      <c r="J25" s="73">
        <v>398930</v>
      </c>
      <c r="K25" s="73">
        <v>210000</v>
      </c>
      <c r="L25" s="73">
        <v>188930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11070</v>
      </c>
      <c r="S25" s="73">
        <v>11070</v>
      </c>
      <c r="T25" s="100">
        <v>0</v>
      </c>
      <c r="U25" s="100"/>
      <c r="V25" s="73">
        <v>0</v>
      </c>
      <c r="W25" s="73">
        <v>0</v>
      </c>
    </row>
    <row r="26" spans="1:23" ht="12.75">
      <c r="A26" s="102" t="s">
        <v>168</v>
      </c>
      <c r="B26" s="102" t="s">
        <v>46</v>
      </c>
      <c r="C26" s="102" t="s">
        <v>46</v>
      </c>
      <c r="D26" s="101" t="s">
        <v>169</v>
      </c>
      <c r="E26" s="101"/>
      <c r="F26" s="101" t="s">
        <v>13</v>
      </c>
      <c r="G26" s="101"/>
      <c r="H26" s="73">
        <v>9693358</v>
      </c>
      <c r="I26" s="73">
        <v>9592121</v>
      </c>
      <c r="J26" s="73">
        <v>9250821</v>
      </c>
      <c r="K26" s="73">
        <v>6429874.97</v>
      </c>
      <c r="L26" s="73">
        <v>2820946.03</v>
      </c>
      <c r="M26" s="73">
        <v>0</v>
      </c>
      <c r="N26" s="73">
        <v>341300</v>
      </c>
      <c r="O26" s="73">
        <v>0</v>
      </c>
      <c r="P26" s="73">
        <v>0</v>
      </c>
      <c r="Q26" s="73">
        <v>0</v>
      </c>
      <c r="R26" s="73">
        <v>101237</v>
      </c>
      <c r="S26" s="73">
        <v>101237</v>
      </c>
      <c r="T26" s="100">
        <v>0</v>
      </c>
      <c r="U26" s="100"/>
      <c r="V26" s="73">
        <v>0</v>
      </c>
      <c r="W26" s="73">
        <v>0</v>
      </c>
    </row>
    <row r="27" spans="1:23" ht="12.75">
      <c r="A27" s="102"/>
      <c r="B27" s="102"/>
      <c r="C27" s="102"/>
      <c r="D27" s="101"/>
      <c r="E27" s="101"/>
      <c r="F27" s="101" t="s">
        <v>14</v>
      </c>
      <c r="G27" s="101"/>
      <c r="H27" s="73">
        <v>-10000</v>
      </c>
      <c r="I27" s="73">
        <v>-10000</v>
      </c>
      <c r="J27" s="73">
        <v>-10000</v>
      </c>
      <c r="K27" s="73">
        <v>0</v>
      </c>
      <c r="L27" s="73">
        <v>-10000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100">
        <v>0</v>
      </c>
      <c r="U27" s="100"/>
      <c r="V27" s="73">
        <v>0</v>
      </c>
      <c r="W27" s="73">
        <v>0</v>
      </c>
    </row>
    <row r="28" spans="1:23" ht="12.75">
      <c r="A28" s="102"/>
      <c r="B28" s="102"/>
      <c r="C28" s="102"/>
      <c r="D28" s="101"/>
      <c r="E28" s="101"/>
      <c r="F28" s="101" t="s">
        <v>15</v>
      </c>
      <c r="G28" s="101"/>
      <c r="H28" s="73">
        <v>10000</v>
      </c>
      <c r="I28" s="73">
        <v>10000</v>
      </c>
      <c r="J28" s="73">
        <v>10000</v>
      </c>
      <c r="K28" s="73">
        <v>0</v>
      </c>
      <c r="L28" s="73">
        <v>10000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100">
        <v>0</v>
      </c>
      <c r="U28" s="100"/>
      <c r="V28" s="73">
        <v>0</v>
      </c>
      <c r="W28" s="73">
        <v>0</v>
      </c>
    </row>
    <row r="29" spans="1:23" ht="12.75">
      <c r="A29" s="102"/>
      <c r="B29" s="102"/>
      <c r="C29" s="102"/>
      <c r="D29" s="101"/>
      <c r="E29" s="101"/>
      <c r="F29" s="101" t="s">
        <v>16</v>
      </c>
      <c r="G29" s="101"/>
      <c r="H29" s="73">
        <v>9693358</v>
      </c>
      <c r="I29" s="73">
        <v>9592121</v>
      </c>
      <c r="J29" s="73">
        <v>9250821</v>
      </c>
      <c r="K29" s="73">
        <v>6429874.97</v>
      </c>
      <c r="L29" s="73">
        <v>2820946.03</v>
      </c>
      <c r="M29" s="73">
        <v>0</v>
      </c>
      <c r="N29" s="73">
        <v>341300</v>
      </c>
      <c r="O29" s="73">
        <v>0</v>
      </c>
      <c r="P29" s="73">
        <v>0</v>
      </c>
      <c r="Q29" s="73">
        <v>0</v>
      </c>
      <c r="R29" s="73">
        <v>101237</v>
      </c>
      <c r="S29" s="73">
        <v>101237</v>
      </c>
      <c r="T29" s="100">
        <v>0</v>
      </c>
      <c r="U29" s="100"/>
      <c r="V29" s="73">
        <v>0</v>
      </c>
      <c r="W29" s="73">
        <v>0</v>
      </c>
    </row>
    <row r="30" spans="1:23" ht="12.75">
      <c r="A30" s="102" t="s">
        <v>46</v>
      </c>
      <c r="B30" s="102" t="s">
        <v>209</v>
      </c>
      <c r="C30" s="102" t="s">
        <v>46</v>
      </c>
      <c r="D30" s="101" t="s">
        <v>210</v>
      </c>
      <c r="E30" s="101"/>
      <c r="F30" s="101" t="s">
        <v>13</v>
      </c>
      <c r="G30" s="101"/>
      <c r="H30" s="73">
        <v>407949</v>
      </c>
      <c r="I30" s="73">
        <v>396377</v>
      </c>
      <c r="J30" s="73">
        <v>66377</v>
      </c>
      <c r="K30" s="73">
        <v>0</v>
      </c>
      <c r="L30" s="73">
        <v>66377</v>
      </c>
      <c r="M30" s="73">
        <v>0</v>
      </c>
      <c r="N30" s="73">
        <v>330000</v>
      </c>
      <c r="O30" s="73">
        <v>0</v>
      </c>
      <c r="P30" s="73">
        <v>0</v>
      </c>
      <c r="Q30" s="73">
        <v>0</v>
      </c>
      <c r="R30" s="73">
        <v>11572</v>
      </c>
      <c r="S30" s="73">
        <v>11572</v>
      </c>
      <c r="T30" s="100">
        <v>0</v>
      </c>
      <c r="U30" s="100"/>
      <c r="V30" s="73">
        <v>0</v>
      </c>
      <c r="W30" s="73">
        <v>0</v>
      </c>
    </row>
    <row r="31" spans="1:23" ht="12.75">
      <c r="A31" s="102"/>
      <c r="B31" s="102"/>
      <c r="C31" s="102"/>
      <c r="D31" s="101"/>
      <c r="E31" s="101"/>
      <c r="F31" s="101" t="s">
        <v>14</v>
      </c>
      <c r="G31" s="101"/>
      <c r="H31" s="73">
        <v>-10000</v>
      </c>
      <c r="I31" s="73">
        <v>-10000</v>
      </c>
      <c r="J31" s="73">
        <v>-10000</v>
      </c>
      <c r="K31" s="73">
        <v>0</v>
      </c>
      <c r="L31" s="73">
        <v>-10000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100">
        <v>0</v>
      </c>
      <c r="U31" s="100"/>
      <c r="V31" s="73">
        <v>0</v>
      </c>
      <c r="W31" s="73">
        <v>0</v>
      </c>
    </row>
    <row r="32" spans="1:23" ht="12.75">
      <c r="A32" s="102"/>
      <c r="B32" s="102"/>
      <c r="C32" s="102"/>
      <c r="D32" s="101"/>
      <c r="E32" s="101"/>
      <c r="F32" s="101" t="s">
        <v>15</v>
      </c>
      <c r="G32" s="101"/>
      <c r="H32" s="73">
        <v>10000</v>
      </c>
      <c r="I32" s="73">
        <v>10000</v>
      </c>
      <c r="J32" s="73">
        <v>10000</v>
      </c>
      <c r="K32" s="73">
        <v>0</v>
      </c>
      <c r="L32" s="73">
        <v>10000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100">
        <v>0</v>
      </c>
      <c r="U32" s="100"/>
      <c r="V32" s="73">
        <v>0</v>
      </c>
      <c r="W32" s="73">
        <v>0</v>
      </c>
    </row>
    <row r="33" spans="1:23" ht="12.75">
      <c r="A33" s="102"/>
      <c r="B33" s="102"/>
      <c r="C33" s="102"/>
      <c r="D33" s="101"/>
      <c r="E33" s="101"/>
      <c r="F33" s="101" t="s">
        <v>16</v>
      </c>
      <c r="G33" s="101"/>
      <c r="H33" s="73">
        <v>407949</v>
      </c>
      <c r="I33" s="73">
        <v>396377</v>
      </c>
      <c r="J33" s="73">
        <v>66377</v>
      </c>
      <c r="K33" s="73">
        <v>0</v>
      </c>
      <c r="L33" s="73">
        <v>66377</v>
      </c>
      <c r="M33" s="73">
        <v>0</v>
      </c>
      <c r="N33" s="73">
        <v>330000</v>
      </c>
      <c r="O33" s="73">
        <v>0</v>
      </c>
      <c r="P33" s="73">
        <v>0</v>
      </c>
      <c r="Q33" s="73">
        <v>0</v>
      </c>
      <c r="R33" s="73">
        <v>11572</v>
      </c>
      <c r="S33" s="73">
        <v>11572</v>
      </c>
      <c r="T33" s="100">
        <v>0</v>
      </c>
      <c r="U33" s="100"/>
      <c r="V33" s="73">
        <v>0</v>
      </c>
      <c r="W33" s="73">
        <v>0</v>
      </c>
    </row>
    <row r="34" spans="1:23" ht="12.75">
      <c r="A34" s="102" t="s">
        <v>171</v>
      </c>
      <c r="B34" s="102" t="s">
        <v>46</v>
      </c>
      <c r="C34" s="102" t="s">
        <v>46</v>
      </c>
      <c r="D34" s="101" t="s">
        <v>172</v>
      </c>
      <c r="E34" s="101"/>
      <c r="F34" s="101" t="s">
        <v>13</v>
      </c>
      <c r="G34" s="101"/>
      <c r="H34" s="73">
        <v>7590171</v>
      </c>
      <c r="I34" s="73">
        <v>6843536</v>
      </c>
      <c r="J34" s="73">
        <v>5149554</v>
      </c>
      <c r="K34" s="73">
        <v>4578241</v>
      </c>
      <c r="L34" s="73">
        <v>571313</v>
      </c>
      <c r="M34" s="73">
        <v>0</v>
      </c>
      <c r="N34" s="73">
        <v>185000</v>
      </c>
      <c r="O34" s="73">
        <v>1508982</v>
      </c>
      <c r="P34" s="73">
        <v>0</v>
      </c>
      <c r="Q34" s="73">
        <v>0</v>
      </c>
      <c r="R34" s="73">
        <v>746635</v>
      </c>
      <c r="S34" s="73">
        <v>746635</v>
      </c>
      <c r="T34" s="100">
        <v>601635</v>
      </c>
      <c r="U34" s="100"/>
      <c r="V34" s="73">
        <v>0</v>
      </c>
      <c r="W34" s="73">
        <v>0</v>
      </c>
    </row>
    <row r="35" spans="1:23" ht="12.75">
      <c r="A35" s="102"/>
      <c r="B35" s="102"/>
      <c r="C35" s="102"/>
      <c r="D35" s="101"/>
      <c r="E35" s="101"/>
      <c r="F35" s="101" t="s">
        <v>14</v>
      </c>
      <c r="G35" s="101"/>
      <c r="H35" s="73">
        <v>-6225</v>
      </c>
      <c r="I35" s="73">
        <v>-6225</v>
      </c>
      <c r="J35" s="73">
        <v>-3368</v>
      </c>
      <c r="K35" s="73">
        <v>-3368</v>
      </c>
      <c r="L35" s="73">
        <v>0</v>
      </c>
      <c r="M35" s="73">
        <v>0</v>
      </c>
      <c r="N35" s="73">
        <v>-2857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100">
        <v>0</v>
      </c>
      <c r="U35" s="100"/>
      <c r="V35" s="73">
        <v>0</v>
      </c>
      <c r="W35" s="73">
        <v>0</v>
      </c>
    </row>
    <row r="36" spans="1:23" ht="12.75">
      <c r="A36" s="102"/>
      <c r="B36" s="102"/>
      <c r="C36" s="102"/>
      <c r="D36" s="101"/>
      <c r="E36" s="101"/>
      <c r="F36" s="101" t="s">
        <v>15</v>
      </c>
      <c r="G36" s="101"/>
      <c r="H36" s="73">
        <v>6225</v>
      </c>
      <c r="I36" s="73">
        <v>6225</v>
      </c>
      <c r="J36" s="73">
        <v>6225</v>
      </c>
      <c r="K36" s="73">
        <v>3372</v>
      </c>
      <c r="L36" s="73">
        <v>2853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100">
        <v>0</v>
      </c>
      <c r="U36" s="100"/>
      <c r="V36" s="73">
        <v>0</v>
      </c>
      <c r="W36" s="73">
        <v>0</v>
      </c>
    </row>
    <row r="37" spans="1:23" ht="12.75">
      <c r="A37" s="102"/>
      <c r="B37" s="102"/>
      <c r="C37" s="102"/>
      <c r="D37" s="101"/>
      <c r="E37" s="101"/>
      <c r="F37" s="101" t="s">
        <v>16</v>
      </c>
      <c r="G37" s="101"/>
      <c r="H37" s="73">
        <v>7590171</v>
      </c>
      <c r="I37" s="73">
        <v>6843536</v>
      </c>
      <c r="J37" s="73">
        <v>5152411</v>
      </c>
      <c r="K37" s="73">
        <v>4578245</v>
      </c>
      <c r="L37" s="73">
        <v>574166</v>
      </c>
      <c r="M37" s="73">
        <v>0</v>
      </c>
      <c r="N37" s="73">
        <v>182143</v>
      </c>
      <c r="O37" s="73">
        <v>1508982</v>
      </c>
      <c r="P37" s="73">
        <v>0</v>
      </c>
      <c r="Q37" s="73">
        <v>0</v>
      </c>
      <c r="R37" s="73">
        <v>746635</v>
      </c>
      <c r="S37" s="73">
        <v>746635</v>
      </c>
      <c r="T37" s="100">
        <v>601635</v>
      </c>
      <c r="U37" s="100"/>
      <c r="V37" s="73">
        <v>0</v>
      </c>
      <c r="W37" s="73">
        <v>0</v>
      </c>
    </row>
    <row r="38" spans="1:23" ht="12.75">
      <c r="A38" s="102" t="s">
        <v>46</v>
      </c>
      <c r="B38" s="102" t="s">
        <v>173</v>
      </c>
      <c r="C38" s="102" t="s">
        <v>46</v>
      </c>
      <c r="D38" s="101" t="s">
        <v>174</v>
      </c>
      <c r="E38" s="101"/>
      <c r="F38" s="101" t="s">
        <v>13</v>
      </c>
      <c r="G38" s="101"/>
      <c r="H38" s="73">
        <v>5250554</v>
      </c>
      <c r="I38" s="73">
        <v>5105554</v>
      </c>
      <c r="J38" s="73">
        <v>4927554</v>
      </c>
      <c r="K38" s="73">
        <v>4578241</v>
      </c>
      <c r="L38" s="73">
        <v>349313</v>
      </c>
      <c r="M38" s="73">
        <v>0</v>
      </c>
      <c r="N38" s="73">
        <v>178000</v>
      </c>
      <c r="O38" s="73">
        <v>0</v>
      </c>
      <c r="P38" s="73">
        <v>0</v>
      </c>
      <c r="Q38" s="73">
        <v>0</v>
      </c>
      <c r="R38" s="73">
        <v>145000</v>
      </c>
      <c r="S38" s="73">
        <v>145000</v>
      </c>
      <c r="T38" s="100">
        <v>0</v>
      </c>
      <c r="U38" s="100"/>
      <c r="V38" s="73">
        <v>0</v>
      </c>
      <c r="W38" s="73">
        <v>0</v>
      </c>
    </row>
    <row r="39" spans="1:23" ht="12.75">
      <c r="A39" s="102"/>
      <c r="B39" s="102"/>
      <c r="C39" s="102"/>
      <c r="D39" s="101"/>
      <c r="E39" s="101"/>
      <c r="F39" s="101" t="s">
        <v>14</v>
      </c>
      <c r="G39" s="101"/>
      <c r="H39" s="73">
        <v>-6225</v>
      </c>
      <c r="I39" s="73">
        <v>-6225</v>
      </c>
      <c r="J39" s="73">
        <v>-3368</v>
      </c>
      <c r="K39" s="73">
        <v>-3368</v>
      </c>
      <c r="L39" s="73">
        <v>0</v>
      </c>
      <c r="M39" s="73">
        <v>0</v>
      </c>
      <c r="N39" s="73">
        <v>-2857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100">
        <v>0</v>
      </c>
      <c r="U39" s="100"/>
      <c r="V39" s="73">
        <v>0</v>
      </c>
      <c r="W39" s="73">
        <v>0</v>
      </c>
    </row>
    <row r="40" spans="1:23" ht="12.75">
      <c r="A40" s="102"/>
      <c r="B40" s="102"/>
      <c r="C40" s="102"/>
      <c r="D40" s="101"/>
      <c r="E40" s="101"/>
      <c r="F40" s="101" t="s">
        <v>15</v>
      </c>
      <c r="G40" s="101"/>
      <c r="H40" s="73">
        <v>6225</v>
      </c>
      <c r="I40" s="73">
        <v>6225</v>
      </c>
      <c r="J40" s="73">
        <v>6225</v>
      </c>
      <c r="K40" s="73">
        <v>3372</v>
      </c>
      <c r="L40" s="73">
        <v>2853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100">
        <v>0</v>
      </c>
      <c r="U40" s="100"/>
      <c r="V40" s="73">
        <v>0</v>
      </c>
      <c r="W40" s="73">
        <v>0</v>
      </c>
    </row>
    <row r="41" spans="1:23" ht="12.75">
      <c r="A41" s="102"/>
      <c r="B41" s="102"/>
      <c r="C41" s="102"/>
      <c r="D41" s="101"/>
      <c r="E41" s="101"/>
      <c r="F41" s="101" t="s">
        <v>16</v>
      </c>
      <c r="G41" s="101"/>
      <c r="H41" s="73">
        <v>5250554</v>
      </c>
      <c r="I41" s="73">
        <v>5105554</v>
      </c>
      <c r="J41" s="73">
        <v>4930411</v>
      </c>
      <c r="K41" s="73">
        <v>4578245</v>
      </c>
      <c r="L41" s="73">
        <v>352166</v>
      </c>
      <c r="M41" s="73">
        <v>0</v>
      </c>
      <c r="N41" s="73">
        <v>175143</v>
      </c>
      <c r="O41" s="73">
        <v>0</v>
      </c>
      <c r="P41" s="73">
        <v>0</v>
      </c>
      <c r="Q41" s="73">
        <v>0</v>
      </c>
      <c r="R41" s="73">
        <v>145000</v>
      </c>
      <c r="S41" s="73">
        <v>145000</v>
      </c>
      <c r="T41" s="100">
        <v>0</v>
      </c>
      <c r="U41" s="100"/>
      <c r="V41" s="73">
        <v>0</v>
      </c>
      <c r="W41" s="73">
        <v>0</v>
      </c>
    </row>
    <row r="42" spans="1:23" ht="12.75">
      <c r="A42" s="102" t="s">
        <v>175</v>
      </c>
      <c r="B42" s="102" t="s">
        <v>46</v>
      </c>
      <c r="C42" s="102" t="s">
        <v>46</v>
      </c>
      <c r="D42" s="101" t="s">
        <v>176</v>
      </c>
      <c r="E42" s="101"/>
      <c r="F42" s="101" t="s">
        <v>13</v>
      </c>
      <c r="G42" s="101"/>
      <c r="H42" s="73">
        <v>28535208</v>
      </c>
      <c r="I42" s="73">
        <v>26975239</v>
      </c>
      <c r="J42" s="73">
        <v>23750163</v>
      </c>
      <c r="K42" s="73">
        <v>20658865</v>
      </c>
      <c r="L42" s="73">
        <v>3091298</v>
      </c>
      <c r="M42" s="73">
        <v>1783600</v>
      </c>
      <c r="N42" s="73">
        <v>499130</v>
      </c>
      <c r="O42" s="73">
        <v>942346</v>
      </c>
      <c r="P42" s="73">
        <v>0</v>
      </c>
      <c r="Q42" s="73">
        <v>0</v>
      </c>
      <c r="R42" s="73">
        <v>1559969</v>
      </c>
      <c r="S42" s="73">
        <v>1559969</v>
      </c>
      <c r="T42" s="100">
        <v>0</v>
      </c>
      <c r="U42" s="100"/>
      <c r="V42" s="73">
        <v>0</v>
      </c>
      <c r="W42" s="73">
        <v>0</v>
      </c>
    </row>
    <row r="43" spans="1:23" ht="12.75">
      <c r="A43" s="102"/>
      <c r="B43" s="102"/>
      <c r="C43" s="102"/>
      <c r="D43" s="101"/>
      <c r="E43" s="101"/>
      <c r="F43" s="101" t="s">
        <v>14</v>
      </c>
      <c r="G43" s="101"/>
      <c r="H43" s="73">
        <v>-310</v>
      </c>
      <c r="I43" s="73">
        <v>-310</v>
      </c>
      <c r="J43" s="73">
        <v>-310</v>
      </c>
      <c r="K43" s="73">
        <v>0</v>
      </c>
      <c r="L43" s="73">
        <v>-310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100">
        <v>0</v>
      </c>
      <c r="U43" s="100"/>
      <c r="V43" s="73">
        <v>0</v>
      </c>
      <c r="W43" s="73">
        <v>0</v>
      </c>
    </row>
    <row r="44" spans="1:23" ht="12.75">
      <c r="A44" s="102"/>
      <c r="B44" s="102"/>
      <c r="C44" s="102"/>
      <c r="D44" s="101"/>
      <c r="E44" s="101"/>
      <c r="F44" s="101" t="s">
        <v>15</v>
      </c>
      <c r="G44" s="101"/>
      <c r="H44" s="73">
        <v>310</v>
      </c>
      <c r="I44" s="73">
        <v>310</v>
      </c>
      <c r="J44" s="73">
        <v>310</v>
      </c>
      <c r="K44" s="73">
        <v>0</v>
      </c>
      <c r="L44" s="73">
        <v>310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100">
        <v>0</v>
      </c>
      <c r="U44" s="100"/>
      <c r="V44" s="73">
        <v>0</v>
      </c>
      <c r="W44" s="73">
        <v>0</v>
      </c>
    </row>
    <row r="45" spans="1:23" ht="12.75">
      <c r="A45" s="102"/>
      <c r="B45" s="102"/>
      <c r="C45" s="102"/>
      <c r="D45" s="101"/>
      <c r="E45" s="101"/>
      <c r="F45" s="101" t="s">
        <v>16</v>
      </c>
      <c r="G45" s="101"/>
      <c r="H45" s="73">
        <v>28535208</v>
      </c>
      <c r="I45" s="73">
        <v>26975239</v>
      </c>
      <c r="J45" s="73">
        <v>23750163</v>
      </c>
      <c r="K45" s="73">
        <v>20658865</v>
      </c>
      <c r="L45" s="73">
        <v>3091298</v>
      </c>
      <c r="M45" s="73">
        <v>1783600</v>
      </c>
      <c r="N45" s="73">
        <v>499130</v>
      </c>
      <c r="O45" s="73">
        <v>942346</v>
      </c>
      <c r="P45" s="73">
        <v>0</v>
      </c>
      <c r="Q45" s="73">
        <v>0</v>
      </c>
      <c r="R45" s="73">
        <v>1559969</v>
      </c>
      <c r="S45" s="73">
        <v>1559969</v>
      </c>
      <c r="T45" s="100">
        <v>0</v>
      </c>
      <c r="U45" s="100"/>
      <c r="V45" s="73">
        <v>0</v>
      </c>
      <c r="W45" s="73">
        <v>0</v>
      </c>
    </row>
    <row r="46" spans="1:23" ht="12.75">
      <c r="A46" s="102" t="s">
        <v>46</v>
      </c>
      <c r="B46" s="102" t="s">
        <v>211</v>
      </c>
      <c r="C46" s="102" t="s">
        <v>46</v>
      </c>
      <c r="D46" s="101" t="s">
        <v>212</v>
      </c>
      <c r="E46" s="101"/>
      <c r="F46" s="101" t="s">
        <v>13</v>
      </c>
      <c r="G46" s="101"/>
      <c r="H46" s="73">
        <v>10305177</v>
      </c>
      <c r="I46" s="73">
        <v>10280177</v>
      </c>
      <c r="J46" s="73">
        <v>8640716</v>
      </c>
      <c r="K46" s="73">
        <v>7693623</v>
      </c>
      <c r="L46" s="73">
        <v>947093</v>
      </c>
      <c r="M46" s="73">
        <v>887450</v>
      </c>
      <c r="N46" s="73">
        <v>76550</v>
      </c>
      <c r="O46" s="73">
        <v>675461</v>
      </c>
      <c r="P46" s="73">
        <v>0</v>
      </c>
      <c r="Q46" s="73">
        <v>0</v>
      </c>
      <c r="R46" s="73">
        <v>25000</v>
      </c>
      <c r="S46" s="73">
        <v>25000</v>
      </c>
      <c r="T46" s="100">
        <v>0</v>
      </c>
      <c r="U46" s="100"/>
      <c r="V46" s="73">
        <v>0</v>
      </c>
      <c r="W46" s="73">
        <v>0</v>
      </c>
    </row>
    <row r="47" spans="1:23" ht="12.75">
      <c r="A47" s="102"/>
      <c r="B47" s="102"/>
      <c r="C47" s="102"/>
      <c r="D47" s="101"/>
      <c r="E47" s="101"/>
      <c r="F47" s="101" t="s">
        <v>14</v>
      </c>
      <c r="G47" s="101"/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100">
        <v>0</v>
      </c>
      <c r="U47" s="100"/>
      <c r="V47" s="73">
        <v>0</v>
      </c>
      <c r="W47" s="73">
        <v>0</v>
      </c>
    </row>
    <row r="48" spans="1:23" ht="12.75">
      <c r="A48" s="102"/>
      <c r="B48" s="102"/>
      <c r="C48" s="102"/>
      <c r="D48" s="101"/>
      <c r="E48" s="101"/>
      <c r="F48" s="101" t="s">
        <v>15</v>
      </c>
      <c r="G48" s="101"/>
      <c r="H48" s="73">
        <v>310</v>
      </c>
      <c r="I48" s="73">
        <v>310</v>
      </c>
      <c r="J48" s="73">
        <v>310</v>
      </c>
      <c r="K48" s="73">
        <v>0</v>
      </c>
      <c r="L48" s="73">
        <v>310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100">
        <v>0</v>
      </c>
      <c r="U48" s="100"/>
      <c r="V48" s="73">
        <v>0</v>
      </c>
      <c r="W48" s="73">
        <v>0</v>
      </c>
    </row>
    <row r="49" spans="1:23" ht="12.75">
      <c r="A49" s="102"/>
      <c r="B49" s="102"/>
      <c r="C49" s="102"/>
      <c r="D49" s="101"/>
      <c r="E49" s="101"/>
      <c r="F49" s="101" t="s">
        <v>16</v>
      </c>
      <c r="G49" s="101"/>
      <c r="H49" s="73">
        <v>10305487</v>
      </c>
      <c r="I49" s="73">
        <v>10280487</v>
      </c>
      <c r="J49" s="73">
        <v>8641026</v>
      </c>
      <c r="K49" s="73">
        <v>7693623</v>
      </c>
      <c r="L49" s="73">
        <v>947403</v>
      </c>
      <c r="M49" s="73">
        <v>887450</v>
      </c>
      <c r="N49" s="73">
        <v>76550</v>
      </c>
      <c r="O49" s="73">
        <v>675461</v>
      </c>
      <c r="P49" s="73">
        <v>0</v>
      </c>
      <c r="Q49" s="73">
        <v>0</v>
      </c>
      <c r="R49" s="73">
        <v>25000</v>
      </c>
      <c r="S49" s="73">
        <v>25000</v>
      </c>
      <c r="T49" s="100">
        <v>0</v>
      </c>
      <c r="U49" s="100"/>
      <c r="V49" s="73">
        <v>0</v>
      </c>
      <c r="W49" s="73">
        <v>0</v>
      </c>
    </row>
    <row r="50" spans="1:23" ht="12.75">
      <c r="A50" s="102" t="s">
        <v>46</v>
      </c>
      <c r="B50" s="102" t="s">
        <v>213</v>
      </c>
      <c r="C50" s="102" t="s">
        <v>46</v>
      </c>
      <c r="D50" s="101" t="s">
        <v>177</v>
      </c>
      <c r="E50" s="101"/>
      <c r="F50" s="101" t="s">
        <v>13</v>
      </c>
      <c r="G50" s="101"/>
      <c r="H50" s="73">
        <v>1783816</v>
      </c>
      <c r="I50" s="73">
        <v>760287</v>
      </c>
      <c r="J50" s="73">
        <v>752787</v>
      </c>
      <c r="K50" s="73">
        <v>94821</v>
      </c>
      <c r="L50" s="73">
        <v>657966</v>
      </c>
      <c r="M50" s="73">
        <v>0</v>
      </c>
      <c r="N50" s="73">
        <v>7500</v>
      </c>
      <c r="O50" s="73">
        <v>0</v>
      </c>
      <c r="P50" s="73">
        <v>0</v>
      </c>
      <c r="Q50" s="73">
        <v>0</v>
      </c>
      <c r="R50" s="73">
        <v>1023529</v>
      </c>
      <c r="S50" s="73">
        <v>1023529</v>
      </c>
      <c r="T50" s="100">
        <v>0</v>
      </c>
      <c r="U50" s="100"/>
      <c r="V50" s="73">
        <v>0</v>
      </c>
      <c r="W50" s="73">
        <v>0</v>
      </c>
    </row>
    <row r="51" spans="1:23" ht="12.75">
      <c r="A51" s="102"/>
      <c r="B51" s="102"/>
      <c r="C51" s="102"/>
      <c r="D51" s="101"/>
      <c r="E51" s="101"/>
      <c r="F51" s="101" t="s">
        <v>14</v>
      </c>
      <c r="G51" s="101"/>
      <c r="H51" s="73">
        <v>-310</v>
      </c>
      <c r="I51" s="73">
        <v>-310</v>
      </c>
      <c r="J51" s="73">
        <v>-310</v>
      </c>
      <c r="K51" s="73">
        <v>0</v>
      </c>
      <c r="L51" s="73">
        <v>-310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100">
        <v>0</v>
      </c>
      <c r="U51" s="100"/>
      <c r="V51" s="73">
        <v>0</v>
      </c>
      <c r="W51" s="73">
        <v>0</v>
      </c>
    </row>
    <row r="52" spans="1:23" ht="12.75">
      <c r="A52" s="102"/>
      <c r="B52" s="102"/>
      <c r="C52" s="102"/>
      <c r="D52" s="101"/>
      <c r="E52" s="101"/>
      <c r="F52" s="101" t="s">
        <v>15</v>
      </c>
      <c r="G52" s="101"/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100">
        <v>0</v>
      </c>
      <c r="U52" s="100"/>
      <c r="V52" s="73">
        <v>0</v>
      </c>
      <c r="W52" s="73">
        <v>0</v>
      </c>
    </row>
    <row r="53" spans="1:23" ht="12.75">
      <c r="A53" s="102"/>
      <c r="B53" s="102"/>
      <c r="C53" s="102"/>
      <c r="D53" s="101"/>
      <c r="E53" s="101"/>
      <c r="F53" s="101" t="s">
        <v>16</v>
      </c>
      <c r="G53" s="101"/>
      <c r="H53" s="73">
        <v>1783506</v>
      </c>
      <c r="I53" s="73">
        <v>759977</v>
      </c>
      <c r="J53" s="73">
        <v>752477</v>
      </c>
      <c r="K53" s="73">
        <v>94821</v>
      </c>
      <c r="L53" s="73">
        <v>657656</v>
      </c>
      <c r="M53" s="73">
        <v>0</v>
      </c>
      <c r="N53" s="73">
        <v>7500</v>
      </c>
      <c r="O53" s="73">
        <v>0</v>
      </c>
      <c r="P53" s="73">
        <v>0</v>
      </c>
      <c r="Q53" s="73">
        <v>0</v>
      </c>
      <c r="R53" s="73">
        <v>1023529</v>
      </c>
      <c r="S53" s="73">
        <v>1023529</v>
      </c>
      <c r="T53" s="100">
        <v>0</v>
      </c>
      <c r="U53" s="100"/>
      <c r="V53" s="73">
        <v>0</v>
      </c>
      <c r="W53" s="73">
        <v>0</v>
      </c>
    </row>
    <row r="54" spans="1:23" ht="12.75">
      <c r="A54" s="102" t="s">
        <v>60</v>
      </c>
      <c r="B54" s="102" t="s">
        <v>46</v>
      </c>
      <c r="C54" s="102" t="s">
        <v>46</v>
      </c>
      <c r="D54" s="101" t="s">
        <v>61</v>
      </c>
      <c r="E54" s="101"/>
      <c r="F54" s="101" t="s">
        <v>13</v>
      </c>
      <c r="G54" s="101"/>
      <c r="H54" s="73">
        <v>30952702.4</v>
      </c>
      <c r="I54" s="73">
        <v>27495349.4</v>
      </c>
      <c r="J54" s="73">
        <v>26781264</v>
      </c>
      <c r="K54" s="73">
        <v>19000431</v>
      </c>
      <c r="L54" s="73">
        <v>7780833</v>
      </c>
      <c r="M54" s="73">
        <v>0</v>
      </c>
      <c r="N54" s="73">
        <v>70950</v>
      </c>
      <c r="O54" s="73">
        <v>643135.4</v>
      </c>
      <c r="P54" s="73">
        <v>0</v>
      </c>
      <c r="Q54" s="73">
        <v>0</v>
      </c>
      <c r="R54" s="73">
        <v>3457353</v>
      </c>
      <c r="S54" s="73">
        <v>3457353</v>
      </c>
      <c r="T54" s="100">
        <v>0</v>
      </c>
      <c r="U54" s="100"/>
      <c r="V54" s="73">
        <v>0</v>
      </c>
      <c r="W54" s="73">
        <v>0</v>
      </c>
    </row>
    <row r="55" spans="1:23" ht="12.75">
      <c r="A55" s="102"/>
      <c r="B55" s="102"/>
      <c r="C55" s="102"/>
      <c r="D55" s="101"/>
      <c r="E55" s="101"/>
      <c r="F55" s="101" t="s">
        <v>14</v>
      </c>
      <c r="G55" s="101"/>
      <c r="H55" s="73">
        <v>-77000</v>
      </c>
      <c r="I55" s="73">
        <v>-77000</v>
      </c>
      <c r="J55" s="73">
        <v>-77000</v>
      </c>
      <c r="K55" s="73">
        <v>-53000</v>
      </c>
      <c r="L55" s="73">
        <v>-24000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100">
        <v>0</v>
      </c>
      <c r="U55" s="100"/>
      <c r="V55" s="73">
        <v>0</v>
      </c>
      <c r="W55" s="73">
        <v>0</v>
      </c>
    </row>
    <row r="56" spans="1:23" ht="12.75">
      <c r="A56" s="102"/>
      <c r="B56" s="102"/>
      <c r="C56" s="102"/>
      <c r="D56" s="101"/>
      <c r="E56" s="101"/>
      <c r="F56" s="101" t="s">
        <v>15</v>
      </c>
      <c r="G56" s="101"/>
      <c r="H56" s="73">
        <v>77000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77000</v>
      </c>
      <c r="S56" s="73">
        <v>77000</v>
      </c>
      <c r="T56" s="100">
        <v>0</v>
      </c>
      <c r="U56" s="100"/>
      <c r="V56" s="73">
        <v>0</v>
      </c>
      <c r="W56" s="73">
        <v>0</v>
      </c>
    </row>
    <row r="57" spans="1:23" ht="12.75">
      <c r="A57" s="102"/>
      <c r="B57" s="102"/>
      <c r="C57" s="102"/>
      <c r="D57" s="101"/>
      <c r="E57" s="101"/>
      <c r="F57" s="101" t="s">
        <v>16</v>
      </c>
      <c r="G57" s="101"/>
      <c r="H57" s="73">
        <v>30952702.4</v>
      </c>
      <c r="I57" s="73">
        <v>27418349.4</v>
      </c>
      <c r="J57" s="73">
        <v>26704264</v>
      </c>
      <c r="K57" s="73">
        <v>18947431</v>
      </c>
      <c r="L57" s="73">
        <v>7756833</v>
      </c>
      <c r="M57" s="73">
        <v>0</v>
      </c>
      <c r="N57" s="73">
        <v>70950</v>
      </c>
      <c r="O57" s="73">
        <v>643135.4</v>
      </c>
      <c r="P57" s="73">
        <v>0</v>
      </c>
      <c r="Q57" s="73">
        <v>0</v>
      </c>
      <c r="R57" s="73">
        <v>3534353</v>
      </c>
      <c r="S57" s="73">
        <v>3534353</v>
      </c>
      <c r="T57" s="100">
        <v>0</v>
      </c>
      <c r="U57" s="100"/>
      <c r="V57" s="73">
        <v>0</v>
      </c>
      <c r="W57" s="73">
        <v>0</v>
      </c>
    </row>
    <row r="58" spans="1:23" ht="12.75">
      <c r="A58" s="102" t="s">
        <v>46</v>
      </c>
      <c r="B58" s="102" t="s">
        <v>62</v>
      </c>
      <c r="C58" s="102" t="s">
        <v>46</v>
      </c>
      <c r="D58" s="101" t="s">
        <v>63</v>
      </c>
      <c r="E58" s="101"/>
      <c r="F58" s="101" t="s">
        <v>13</v>
      </c>
      <c r="G58" s="101"/>
      <c r="H58" s="73">
        <v>25646230.4</v>
      </c>
      <c r="I58" s="73">
        <v>24981041.4</v>
      </c>
      <c r="J58" s="73">
        <v>24268906</v>
      </c>
      <c r="K58" s="73">
        <v>17802040</v>
      </c>
      <c r="L58" s="73">
        <v>6466866</v>
      </c>
      <c r="M58" s="73">
        <v>0</v>
      </c>
      <c r="N58" s="73">
        <v>69000</v>
      </c>
      <c r="O58" s="73">
        <v>643135.4</v>
      </c>
      <c r="P58" s="73">
        <v>0</v>
      </c>
      <c r="Q58" s="73">
        <v>0</v>
      </c>
      <c r="R58" s="73">
        <v>665189</v>
      </c>
      <c r="S58" s="73">
        <v>665189</v>
      </c>
      <c r="T58" s="100">
        <v>0</v>
      </c>
      <c r="U58" s="100"/>
      <c r="V58" s="73">
        <v>0</v>
      </c>
      <c r="W58" s="73">
        <v>0</v>
      </c>
    </row>
    <row r="59" spans="1:23" ht="12.75">
      <c r="A59" s="102"/>
      <c r="B59" s="102"/>
      <c r="C59" s="102"/>
      <c r="D59" s="101"/>
      <c r="E59" s="101"/>
      <c r="F59" s="101" t="s">
        <v>14</v>
      </c>
      <c r="G59" s="101"/>
      <c r="H59" s="73">
        <v>-77000</v>
      </c>
      <c r="I59" s="73">
        <v>-77000</v>
      </c>
      <c r="J59" s="73">
        <v>-77000</v>
      </c>
      <c r="K59" s="73">
        <v>-53000</v>
      </c>
      <c r="L59" s="73">
        <v>-24000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100">
        <v>0</v>
      </c>
      <c r="U59" s="100"/>
      <c r="V59" s="73">
        <v>0</v>
      </c>
      <c r="W59" s="73">
        <v>0</v>
      </c>
    </row>
    <row r="60" spans="1:23" ht="12.75">
      <c r="A60" s="102"/>
      <c r="B60" s="102"/>
      <c r="C60" s="102"/>
      <c r="D60" s="101"/>
      <c r="E60" s="101"/>
      <c r="F60" s="101" t="s">
        <v>15</v>
      </c>
      <c r="G60" s="101"/>
      <c r="H60" s="73">
        <v>77000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77000</v>
      </c>
      <c r="S60" s="73">
        <v>77000</v>
      </c>
      <c r="T60" s="100">
        <v>0</v>
      </c>
      <c r="U60" s="100"/>
      <c r="V60" s="73">
        <v>0</v>
      </c>
      <c r="W60" s="73">
        <v>0</v>
      </c>
    </row>
    <row r="61" spans="1:23" ht="12.75">
      <c r="A61" s="102"/>
      <c r="B61" s="102"/>
      <c r="C61" s="102"/>
      <c r="D61" s="101"/>
      <c r="E61" s="101"/>
      <c r="F61" s="101" t="s">
        <v>16</v>
      </c>
      <c r="G61" s="101"/>
      <c r="H61" s="73">
        <v>25646230.4</v>
      </c>
      <c r="I61" s="73">
        <v>24904041.4</v>
      </c>
      <c r="J61" s="73">
        <v>24191906</v>
      </c>
      <c r="K61" s="73">
        <v>17749040</v>
      </c>
      <c r="L61" s="73">
        <v>6442866</v>
      </c>
      <c r="M61" s="73">
        <v>0</v>
      </c>
      <c r="N61" s="73">
        <v>69000</v>
      </c>
      <c r="O61" s="73">
        <v>643135.4</v>
      </c>
      <c r="P61" s="73">
        <v>0</v>
      </c>
      <c r="Q61" s="73">
        <v>0</v>
      </c>
      <c r="R61" s="73">
        <v>742189</v>
      </c>
      <c r="S61" s="73">
        <v>742189</v>
      </c>
      <c r="T61" s="100">
        <v>0</v>
      </c>
      <c r="U61" s="100"/>
      <c r="V61" s="73">
        <v>0</v>
      </c>
      <c r="W61" s="73">
        <v>0</v>
      </c>
    </row>
    <row r="62" spans="1:23" ht="12.75">
      <c r="A62" s="102" t="s">
        <v>214</v>
      </c>
      <c r="B62" s="102" t="s">
        <v>46</v>
      </c>
      <c r="C62" s="102" t="s">
        <v>46</v>
      </c>
      <c r="D62" s="101" t="s">
        <v>215</v>
      </c>
      <c r="E62" s="101"/>
      <c r="F62" s="101" t="s">
        <v>13</v>
      </c>
      <c r="G62" s="101"/>
      <c r="H62" s="73">
        <v>3781134</v>
      </c>
      <c r="I62" s="73">
        <v>3781134</v>
      </c>
      <c r="J62" s="73">
        <v>3339388</v>
      </c>
      <c r="K62" s="73">
        <v>2720508</v>
      </c>
      <c r="L62" s="73">
        <v>618880</v>
      </c>
      <c r="M62" s="73">
        <v>438746</v>
      </c>
      <c r="N62" s="73">
        <v>3000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100">
        <v>0</v>
      </c>
      <c r="U62" s="100"/>
      <c r="V62" s="73">
        <v>0</v>
      </c>
      <c r="W62" s="73">
        <v>0</v>
      </c>
    </row>
    <row r="63" spans="1:23" ht="12.75">
      <c r="A63" s="102"/>
      <c r="B63" s="102"/>
      <c r="C63" s="102"/>
      <c r="D63" s="101"/>
      <c r="E63" s="101"/>
      <c r="F63" s="101" t="s">
        <v>14</v>
      </c>
      <c r="G63" s="101"/>
      <c r="H63" s="73">
        <v>-452</v>
      </c>
      <c r="I63" s="73">
        <v>-452</v>
      </c>
      <c r="J63" s="73">
        <v>-452</v>
      </c>
      <c r="K63" s="73">
        <v>0</v>
      </c>
      <c r="L63" s="73">
        <v>-452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100">
        <v>0</v>
      </c>
      <c r="U63" s="100"/>
      <c r="V63" s="73">
        <v>0</v>
      </c>
      <c r="W63" s="73">
        <v>0</v>
      </c>
    </row>
    <row r="64" spans="1:23" ht="12.75">
      <c r="A64" s="102"/>
      <c r="B64" s="102"/>
      <c r="C64" s="102"/>
      <c r="D64" s="101"/>
      <c r="E64" s="101"/>
      <c r="F64" s="101" t="s">
        <v>15</v>
      </c>
      <c r="G64" s="101"/>
      <c r="H64" s="73">
        <v>452</v>
      </c>
      <c r="I64" s="73">
        <v>452</v>
      </c>
      <c r="J64" s="73">
        <v>452</v>
      </c>
      <c r="K64" s="73">
        <v>0</v>
      </c>
      <c r="L64" s="73">
        <v>452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100">
        <v>0</v>
      </c>
      <c r="U64" s="100"/>
      <c r="V64" s="73">
        <v>0</v>
      </c>
      <c r="W64" s="73">
        <v>0</v>
      </c>
    </row>
    <row r="65" spans="1:23" ht="12.75">
      <c r="A65" s="102"/>
      <c r="B65" s="102"/>
      <c r="C65" s="102"/>
      <c r="D65" s="101"/>
      <c r="E65" s="101"/>
      <c r="F65" s="101" t="s">
        <v>16</v>
      </c>
      <c r="G65" s="101"/>
      <c r="H65" s="73">
        <v>3781134</v>
      </c>
      <c r="I65" s="73">
        <v>3781134</v>
      </c>
      <c r="J65" s="73">
        <v>3339388</v>
      </c>
      <c r="K65" s="73">
        <v>2720508</v>
      </c>
      <c r="L65" s="73">
        <v>618880</v>
      </c>
      <c r="M65" s="73">
        <v>438746</v>
      </c>
      <c r="N65" s="73">
        <v>3000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100">
        <v>0</v>
      </c>
      <c r="U65" s="100"/>
      <c r="V65" s="73">
        <v>0</v>
      </c>
      <c r="W65" s="73">
        <v>0</v>
      </c>
    </row>
    <row r="66" spans="1:23" ht="12.75">
      <c r="A66" s="102" t="s">
        <v>46</v>
      </c>
      <c r="B66" s="102" t="s">
        <v>216</v>
      </c>
      <c r="C66" s="102" t="s">
        <v>46</v>
      </c>
      <c r="D66" s="101" t="s">
        <v>217</v>
      </c>
      <c r="E66" s="101"/>
      <c r="F66" s="101" t="s">
        <v>13</v>
      </c>
      <c r="G66" s="101"/>
      <c r="H66" s="73">
        <v>664789</v>
      </c>
      <c r="I66" s="73">
        <v>664789</v>
      </c>
      <c r="J66" s="73">
        <v>664789</v>
      </c>
      <c r="K66" s="73">
        <v>486005</v>
      </c>
      <c r="L66" s="73">
        <v>178784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100">
        <v>0</v>
      </c>
      <c r="U66" s="100"/>
      <c r="V66" s="73">
        <v>0</v>
      </c>
      <c r="W66" s="73">
        <v>0</v>
      </c>
    </row>
    <row r="67" spans="1:23" ht="12.75">
      <c r="A67" s="102"/>
      <c r="B67" s="102"/>
      <c r="C67" s="102"/>
      <c r="D67" s="101"/>
      <c r="E67" s="101"/>
      <c r="F67" s="101" t="s">
        <v>14</v>
      </c>
      <c r="G67" s="101"/>
      <c r="H67" s="73">
        <v>-452</v>
      </c>
      <c r="I67" s="73">
        <v>-452</v>
      </c>
      <c r="J67" s="73">
        <v>-452</v>
      </c>
      <c r="K67" s="73">
        <v>0</v>
      </c>
      <c r="L67" s="73">
        <v>-452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100">
        <v>0</v>
      </c>
      <c r="U67" s="100"/>
      <c r="V67" s="73">
        <v>0</v>
      </c>
      <c r="W67" s="73">
        <v>0</v>
      </c>
    </row>
    <row r="68" spans="1:23" ht="12.75">
      <c r="A68" s="102"/>
      <c r="B68" s="102"/>
      <c r="C68" s="102"/>
      <c r="D68" s="101"/>
      <c r="E68" s="101"/>
      <c r="F68" s="101" t="s">
        <v>15</v>
      </c>
      <c r="G68" s="101"/>
      <c r="H68" s="73">
        <v>452</v>
      </c>
      <c r="I68" s="73">
        <v>452</v>
      </c>
      <c r="J68" s="73">
        <v>452</v>
      </c>
      <c r="K68" s="73">
        <v>0</v>
      </c>
      <c r="L68" s="73">
        <v>452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100">
        <v>0</v>
      </c>
      <c r="U68" s="100"/>
      <c r="V68" s="73">
        <v>0</v>
      </c>
      <c r="W68" s="73">
        <v>0</v>
      </c>
    </row>
    <row r="69" spans="1:23" ht="12.75">
      <c r="A69" s="102"/>
      <c r="B69" s="102"/>
      <c r="C69" s="102"/>
      <c r="D69" s="101"/>
      <c r="E69" s="101"/>
      <c r="F69" s="101" t="s">
        <v>16</v>
      </c>
      <c r="G69" s="101"/>
      <c r="H69" s="73">
        <v>664789</v>
      </c>
      <c r="I69" s="73">
        <v>664789</v>
      </c>
      <c r="J69" s="73">
        <v>664789</v>
      </c>
      <c r="K69" s="73">
        <v>486005</v>
      </c>
      <c r="L69" s="73">
        <v>178784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100">
        <v>0</v>
      </c>
      <c r="U69" s="100"/>
      <c r="V69" s="73">
        <v>0</v>
      </c>
      <c r="W69" s="73">
        <v>0</v>
      </c>
    </row>
    <row r="70" spans="1:23" ht="12.75">
      <c r="A70" s="102" t="s">
        <v>178</v>
      </c>
      <c r="B70" s="102" t="s">
        <v>46</v>
      </c>
      <c r="C70" s="102" t="s">
        <v>46</v>
      </c>
      <c r="D70" s="101" t="s">
        <v>179</v>
      </c>
      <c r="E70" s="101"/>
      <c r="F70" s="101" t="s">
        <v>13</v>
      </c>
      <c r="G70" s="101"/>
      <c r="H70" s="73">
        <v>9535586</v>
      </c>
      <c r="I70" s="73">
        <v>9398403</v>
      </c>
      <c r="J70" s="73">
        <v>9175224</v>
      </c>
      <c r="K70" s="73">
        <v>7557328</v>
      </c>
      <c r="L70" s="73">
        <v>1617896</v>
      </c>
      <c r="M70" s="73">
        <v>0</v>
      </c>
      <c r="N70" s="73">
        <v>223179</v>
      </c>
      <c r="O70" s="73">
        <v>0</v>
      </c>
      <c r="P70" s="73">
        <v>0</v>
      </c>
      <c r="Q70" s="73">
        <v>0</v>
      </c>
      <c r="R70" s="73">
        <v>137183</v>
      </c>
      <c r="S70" s="73">
        <v>137183</v>
      </c>
      <c r="T70" s="100">
        <v>0</v>
      </c>
      <c r="U70" s="100"/>
      <c r="V70" s="73">
        <v>0</v>
      </c>
      <c r="W70" s="73">
        <v>0</v>
      </c>
    </row>
    <row r="71" spans="1:23" ht="12.75">
      <c r="A71" s="102"/>
      <c r="B71" s="102"/>
      <c r="C71" s="102"/>
      <c r="D71" s="101"/>
      <c r="E71" s="101"/>
      <c r="F71" s="101" t="s">
        <v>14</v>
      </c>
      <c r="G71" s="101"/>
      <c r="H71" s="73">
        <v>-20000</v>
      </c>
      <c r="I71" s="73">
        <v>-20000</v>
      </c>
      <c r="J71" s="73">
        <v>-20000</v>
      </c>
      <c r="K71" s="73">
        <v>0</v>
      </c>
      <c r="L71" s="73">
        <v>-20000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100">
        <v>0</v>
      </c>
      <c r="U71" s="100"/>
      <c r="V71" s="73">
        <v>0</v>
      </c>
      <c r="W71" s="73">
        <v>0</v>
      </c>
    </row>
    <row r="72" spans="1:23" ht="12.75">
      <c r="A72" s="102"/>
      <c r="B72" s="102"/>
      <c r="C72" s="102"/>
      <c r="D72" s="101"/>
      <c r="E72" s="101"/>
      <c r="F72" s="101" t="s">
        <v>15</v>
      </c>
      <c r="G72" s="101"/>
      <c r="H72" s="73">
        <v>20000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20000</v>
      </c>
      <c r="S72" s="73">
        <v>20000</v>
      </c>
      <c r="T72" s="100">
        <v>0</v>
      </c>
      <c r="U72" s="100"/>
      <c r="V72" s="73">
        <v>0</v>
      </c>
      <c r="W72" s="73">
        <v>0</v>
      </c>
    </row>
    <row r="73" spans="1:23" ht="12.75">
      <c r="A73" s="102"/>
      <c r="B73" s="102"/>
      <c r="C73" s="102"/>
      <c r="D73" s="101"/>
      <c r="E73" s="101"/>
      <c r="F73" s="101" t="s">
        <v>16</v>
      </c>
      <c r="G73" s="101"/>
      <c r="H73" s="73">
        <v>9535586</v>
      </c>
      <c r="I73" s="73">
        <v>9378403</v>
      </c>
      <c r="J73" s="73">
        <v>9155224</v>
      </c>
      <c r="K73" s="73">
        <v>7557328</v>
      </c>
      <c r="L73" s="73">
        <v>1597896</v>
      </c>
      <c r="M73" s="73">
        <v>0</v>
      </c>
      <c r="N73" s="73">
        <v>223179</v>
      </c>
      <c r="O73" s="73">
        <v>0</v>
      </c>
      <c r="P73" s="73">
        <v>0</v>
      </c>
      <c r="Q73" s="73">
        <v>0</v>
      </c>
      <c r="R73" s="73">
        <v>157183</v>
      </c>
      <c r="S73" s="73">
        <v>157183</v>
      </c>
      <c r="T73" s="100">
        <v>0</v>
      </c>
      <c r="U73" s="100"/>
      <c r="V73" s="73">
        <v>0</v>
      </c>
      <c r="W73" s="73">
        <v>0</v>
      </c>
    </row>
    <row r="74" spans="1:23" ht="12.75">
      <c r="A74" s="102" t="s">
        <v>46</v>
      </c>
      <c r="B74" s="102" t="s">
        <v>180</v>
      </c>
      <c r="C74" s="102" t="s">
        <v>46</v>
      </c>
      <c r="D74" s="101" t="s">
        <v>181</v>
      </c>
      <c r="E74" s="101"/>
      <c r="F74" s="101" t="s">
        <v>13</v>
      </c>
      <c r="G74" s="101"/>
      <c r="H74" s="73">
        <v>6125057</v>
      </c>
      <c r="I74" s="73">
        <v>6050057</v>
      </c>
      <c r="J74" s="73">
        <v>5900357</v>
      </c>
      <c r="K74" s="73">
        <v>4708037</v>
      </c>
      <c r="L74" s="73">
        <v>1192320</v>
      </c>
      <c r="M74" s="73">
        <v>0</v>
      </c>
      <c r="N74" s="73">
        <v>149700</v>
      </c>
      <c r="O74" s="73">
        <v>0</v>
      </c>
      <c r="P74" s="73">
        <v>0</v>
      </c>
      <c r="Q74" s="73">
        <v>0</v>
      </c>
      <c r="R74" s="73">
        <v>75000</v>
      </c>
      <c r="S74" s="73">
        <v>75000</v>
      </c>
      <c r="T74" s="100">
        <v>0</v>
      </c>
      <c r="U74" s="100"/>
      <c r="V74" s="73">
        <v>0</v>
      </c>
      <c r="W74" s="73">
        <v>0</v>
      </c>
    </row>
    <row r="75" spans="1:23" ht="12.75">
      <c r="A75" s="102"/>
      <c r="B75" s="102"/>
      <c r="C75" s="102"/>
      <c r="D75" s="101"/>
      <c r="E75" s="101"/>
      <c r="F75" s="101" t="s">
        <v>14</v>
      </c>
      <c r="G75" s="101"/>
      <c r="H75" s="73">
        <v>-20000</v>
      </c>
      <c r="I75" s="73">
        <v>-20000</v>
      </c>
      <c r="J75" s="73">
        <v>-20000</v>
      </c>
      <c r="K75" s="73">
        <v>0</v>
      </c>
      <c r="L75" s="73">
        <v>-20000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100">
        <v>0</v>
      </c>
      <c r="U75" s="100"/>
      <c r="V75" s="73">
        <v>0</v>
      </c>
      <c r="W75" s="73">
        <v>0</v>
      </c>
    </row>
    <row r="76" spans="1:23" ht="12.75">
      <c r="A76" s="102"/>
      <c r="B76" s="102"/>
      <c r="C76" s="102"/>
      <c r="D76" s="101"/>
      <c r="E76" s="101"/>
      <c r="F76" s="101" t="s">
        <v>15</v>
      </c>
      <c r="G76" s="101"/>
      <c r="H76" s="73">
        <v>20000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20000</v>
      </c>
      <c r="S76" s="73">
        <v>20000</v>
      </c>
      <c r="T76" s="100">
        <v>0</v>
      </c>
      <c r="U76" s="100"/>
      <c r="V76" s="73">
        <v>0</v>
      </c>
      <c r="W76" s="73">
        <v>0</v>
      </c>
    </row>
    <row r="77" spans="1:23" ht="12.75">
      <c r="A77" s="102"/>
      <c r="B77" s="102"/>
      <c r="C77" s="102"/>
      <c r="D77" s="101"/>
      <c r="E77" s="101"/>
      <c r="F77" s="101" t="s">
        <v>16</v>
      </c>
      <c r="G77" s="101"/>
      <c r="H77" s="73">
        <v>6125057</v>
      </c>
      <c r="I77" s="73">
        <v>6030057</v>
      </c>
      <c r="J77" s="73">
        <v>5880357</v>
      </c>
      <c r="K77" s="73">
        <v>4708037</v>
      </c>
      <c r="L77" s="73">
        <v>1172320</v>
      </c>
      <c r="M77" s="73">
        <v>0</v>
      </c>
      <c r="N77" s="73">
        <v>149700</v>
      </c>
      <c r="O77" s="73">
        <v>0</v>
      </c>
      <c r="P77" s="73">
        <v>0</v>
      </c>
      <c r="Q77" s="73">
        <v>0</v>
      </c>
      <c r="R77" s="73">
        <v>95000</v>
      </c>
      <c r="S77" s="73">
        <v>95000</v>
      </c>
      <c r="T77" s="100">
        <v>0</v>
      </c>
      <c r="U77" s="100"/>
      <c r="V77" s="73">
        <v>0</v>
      </c>
      <c r="W77" s="73">
        <v>0</v>
      </c>
    </row>
    <row r="78" spans="1:23" ht="12.75">
      <c r="A78" s="102" t="s">
        <v>182</v>
      </c>
      <c r="B78" s="102" t="s">
        <v>46</v>
      </c>
      <c r="C78" s="102" t="s">
        <v>46</v>
      </c>
      <c r="D78" s="101" t="s">
        <v>183</v>
      </c>
      <c r="E78" s="101"/>
      <c r="F78" s="101" t="s">
        <v>13</v>
      </c>
      <c r="G78" s="101"/>
      <c r="H78" s="73">
        <v>7171485</v>
      </c>
      <c r="I78" s="73">
        <v>7046763</v>
      </c>
      <c r="J78" s="73">
        <v>5412652</v>
      </c>
      <c r="K78" s="73">
        <v>3768873</v>
      </c>
      <c r="L78" s="73">
        <v>1643779</v>
      </c>
      <c r="M78" s="73">
        <v>117549</v>
      </c>
      <c r="N78" s="73">
        <v>1516562</v>
      </c>
      <c r="O78" s="73">
        <v>0</v>
      </c>
      <c r="P78" s="73">
        <v>0</v>
      </c>
      <c r="Q78" s="73">
        <v>0</v>
      </c>
      <c r="R78" s="73">
        <v>124722</v>
      </c>
      <c r="S78" s="73">
        <v>124722</v>
      </c>
      <c r="T78" s="100">
        <v>0</v>
      </c>
      <c r="U78" s="100"/>
      <c r="V78" s="73">
        <v>0</v>
      </c>
      <c r="W78" s="73">
        <v>0</v>
      </c>
    </row>
    <row r="79" spans="1:23" ht="12.75">
      <c r="A79" s="102"/>
      <c r="B79" s="102"/>
      <c r="C79" s="102"/>
      <c r="D79" s="101"/>
      <c r="E79" s="101"/>
      <c r="F79" s="101" t="s">
        <v>14</v>
      </c>
      <c r="G79" s="101"/>
      <c r="H79" s="73">
        <v>-505</v>
      </c>
      <c r="I79" s="73">
        <v>-505</v>
      </c>
      <c r="J79" s="73">
        <v>0</v>
      </c>
      <c r="K79" s="73">
        <v>0</v>
      </c>
      <c r="L79" s="73">
        <v>0</v>
      </c>
      <c r="M79" s="73">
        <v>0</v>
      </c>
      <c r="N79" s="73">
        <v>-505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100">
        <v>0</v>
      </c>
      <c r="U79" s="100"/>
      <c r="V79" s="73">
        <v>0</v>
      </c>
      <c r="W79" s="73">
        <v>0</v>
      </c>
    </row>
    <row r="80" spans="1:23" ht="12.75">
      <c r="A80" s="102"/>
      <c r="B80" s="102"/>
      <c r="C80" s="102"/>
      <c r="D80" s="101"/>
      <c r="E80" s="101"/>
      <c r="F80" s="101" t="s">
        <v>15</v>
      </c>
      <c r="G80" s="101"/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100">
        <v>0</v>
      </c>
      <c r="U80" s="100"/>
      <c r="V80" s="73">
        <v>0</v>
      </c>
      <c r="W80" s="73">
        <v>0</v>
      </c>
    </row>
    <row r="81" spans="1:23" ht="12.75">
      <c r="A81" s="102"/>
      <c r="B81" s="102"/>
      <c r="C81" s="102"/>
      <c r="D81" s="101"/>
      <c r="E81" s="101"/>
      <c r="F81" s="101" t="s">
        <v>16</v>
      </c>
      <c r="G81" s="101"/>
      <c r="H81" s="73">
        <v>7170980</v>
      </c>
      <c r="I81" s="73">
        <v>7046258</v>
      </c>
      <c r="J81" s="73">
        <v>5412652</v>
      </c>
      <c r="K81" s="73">
        <v>3768873</v>
      </c>
      <c r="L81" s="73">
        <v>1643779</v>
      </c>
      <c r="M81" s="73">
        <v>117549</v>
      </c>
      <c r="N81" s="73">
        <v>1516057</v>
      </c>
      <c r="O81" s="73">
        <v>0</v>
      </c>
      <c r="P81" s="73">
        <v>0</v>
      </c>
      <c r="Q81" s="73">
        <v>0</v>
      </c>
      <c r="R81" s="73">
        <v>124722</v>
      </c>
      <c r="S81" s="73">
        <v>124722</v>
      </c>
      <c r="T81" s="100">
        <v>0</v>
      </c>
      <c r="U81" s="100"/>
      <c r="V81" s="73">
        <v>0</v>
      </c>
      <c r="W81" s="73">
        <v>0</v>
      </c>
    </row>
    <row r="82" spans="1:23" ht="12.75">
      <c r="A82" s="102" t="s">
        <v>46</v>
      </c>
      <c r="B82" s="102" t="s">
        <v>187</v>
      </c>
      <c r="C82" s="102" t="s">
        <v>46</v>
      </c>
      <c r="D82" s="101" t="s">
        <v>188</v>
      </c>
      <c r="E82" s="101"/>
      <c r="F82" s="101" t="s">
        <v>13</v>
      </c>
      <c r="G82" s="101"/>
      <c r="H82" s="73">
        <v>5989549</v>
      </c>
      <c r="I82" s="73">
        <v>5864827</v>
      </c>
      <c r="J82" s="73">
        <v>5364779</v>
      </c>
      <c r="K82" s="73">
        <v>3723347</v>
      </c>
      <c r="L82" s="73">
        <v>1641432</v>
      </c>
      <c r="M82" s="73">
        <v>0</v>
      </c>
      <c r="N82" s="73">
        <v>500048</v>
      </c>
      <c r="O82" s="73">
        <v>0</v>
      </c>
      <c r="P82" s="73">
        <v>0</v>
      </c>
      <c r="Q82" s="73">
        <v>0</v>
      </c>
      <c r="R82" s="73">
        <v>124722</v>
      </c>
      <c r="S82" s="73">
        <v>124722</v>
      </c>
      <c r="T82" s="100">
        <v>0</v>
      </c>
      <c r="U82" s="100"/>
      <c r="V82" s="73">
        <v>0</v>
      </c>
      <c r="W82" s="73">
        <v>0</v>
      </c>
    </row>
    <row r="83" spans="1:23" ht="12.75">
      <c r="A83" s="102"/>
      <c r="B83" s="102"/>
      <c r="C83" s="102"/>
      <c r="D83" s="101"/>
      <c r="E83" s="101"/>
      <c r="F83" s="101" t="s">
        <v>14</v>
      </c>
      <c r="G83" s="101"/>
      <c r="H83" s="73">
        <v>-505</v>
      </c>
      <c r="I83" s="73">
        <v>-505</v>
      </c>
      <c r="J83" s="73">
        <v>0</v>
      </c>
      <c r="K83" s="73">
        <v>0</v>
      </c>
      <c r="L83" s="73">
        <v>0</v>
      </c>
      <c r="M83" s="73">
        <v>0</v>
      </c>
      <c r="N83" s="73">
        <v>-505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100">
        <v>0</v>
      </c>
      <c r="U83" s="100"/>
      <c r="V83" s="73">
        <v>0</v>
      </c>
      <c r="W83" s="73">
        <v>0</v>
      </c>
    </row>
    <row r="84" spans="1:23" ht="12.75">
      <c r="A84" s="102"/>
      <c r="B84" s="102"/>
      <c r="C84" s="102"/>
      <c r="D84" s="101"/>
      <c r="E84" s="101"/>
      <c r="F84" s="101" t="s">
        <v>15</v>
      </c>
      <c r="G84" s="101"/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100">
        <v>0</v>
      </c>
      <c r="U84" s="100"/>
      <c r="V84" s="73">
        <v>0</v>
      </c>
      <c r="W84" s="73">
        <v>0</v>
      </c>
    </row>
    <row r="85" spans="1:23" ht="12.75">
      <c r="A85" s="102"/>
      <c r="B85" s="102"/>
      <c r="C85" s="102"/>
      <c r="D85" s="101"/>
      <c r="E85" s="101"/>
      <c r="F85" s="101" t="s">
        <v>16</v>
      </c>
      <c r="G85" s="101"/>
      <c r="H85" s="73">
        <v>5989044</v>
      </c>
      <c r="I85" s="76">
        <v>5864322</v>
      </c>
      <c r="J85" s="76">
        <v>5364779</v>
      </c>
      <c r="K85" s="73">
        <v>3723347</v>
      </c>
      <c r="L85" s="73">
        <v>1641432</v>
      </c>
      <c r="M85" s="73">
        <v>0</v>
      </c>
      <c r="N85" s="73">
        <v>499543</v>
      </c>
      <c r="O85" s="73">
        <v>0</v>
      </c>
      <c r="P85" s="73">
        <v>0</v>
      </c>
      <c r="Q85" s="73">
        <v>0</v>
      </c>
      <c r="R85" s="73">
        <v>124722</v>
      </c>
      <c r="S85" s="73">
        <v>124722</v>
      </c>
      <c r="T85" s="100">
        <v>0</v>
      </c>
      <c r="U85" s="100"/>
      <c r="V85" s="76">
        <v>0</v>
      </c>
      <c r="W85" s="73">
        <v>0</v>
      </c>
    </row>
    <row r="86" spans="1:23" ht="12.75">
      <c r="A86" s="103" t="s">
        <v>17</v>
      </c>
      <c r="B86" s="103"/>
      <c r="C86" s="103"/>
      <c r="D86" s="103"/>
      <c r="E86" s="103"/>
      <c r="F86" s="101" t="s">
        <v>13</v>
      </c>
      <c r="G86" s="101"/>
      <c r="H86" s="79">
        <v>125063231.4</v>
      </c>
      <c r="I86" s="81">
        <v>100898787.4</v>
      </c>
      <c r="J86" s="77">
        <v>100278999</v>
      </c>
      <c r="K86" s="80">
        <v>67064381.97</v>
      </c>
      <c r="L86" s="74">
        <v>33214617.03</v>
      </c>
      <c r="M86" s="74">
        <v>3328066</v>
      </c>
      <c r="N86" s="74">
        <v>3134613</v>
      </c>
      <c r="O86" s="74">
        <v>3127263.4</v>
      </c>
      <c r="P86" s="74">
        <v>827846</v>
      </c>
      <c r="Q86" s="74">
        <v>0</v>
      </c>
      <c r="R86" s="74">
        <v>14366444</v>
      </c>
      <c r="S86" s="74">
        <v>12866444</v>
      </c>
      <c r="T86" s="104">
        <v>4424530</v>
      </c>
      <c r="U86" s="105"/>
      <c r="V86" s="77">
        <v>1500000</v>
      </c>
      <c r="W86" s="75">
        <v>0</v>
      </c>
    </row>
    <row r="87" spans="1:23" ht="12.75">
      <c r="A87" s="103"/>
      <c r="B87" s="103"/>
      <c r="C87" s="103"/>
      <c r="D87" s="103"/>
      <c r="E87" s="103"/>
      <c r="F87" s="101" t="s">
        <v>14</v>
      </c>
      <c r="G87" s="101"/>
      <c r="H87" s="79">
        <v>-131325</v>
      </c>
      <c r="I87" s="78">
        <v>-131325</v>
      </c>
      <c r="J87" s="78">
        <v>-127963</v>
      </c>
      <c r="K87" s="80">
        <v>-57948</v>
      </c>
      <c r="L87" s="74">
        <v>-70015</v>
      </c>
      <c r="M87" s="74">
        <v>0</v>
      </c>
      <c r="N87" s="74">
        <v>-3362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104">
        <v>0</v>
      </c>
      <c r="U87" s="105"/>
      <c r="V87" s="78">
        <v>0</v>
      </c>
      <c r="W87" s="75">
        <v>0</v>
      </c>
    </row>
    <row r="88" spans="1:23" ht="12.75">
      <c r="A88" s="103"/>
      <c r="B88" s="103"/>
      <c r="C88" s="103"/>
      <c r="D88" s="103"/>
      <c r="E88" s="103"/>
      <c r="F88" s="101" t="s">
        <v>15</v>
      </c>
      <c r="G88" s="101"/>
      <c r="H88" s="79">
        <v>130820</v>
      </c>
      <c r="I88" s="78">
        <v>33820</v>
      </c>
      <c r="J88" s="78">
        <v>33820</v>
      </c>
      <c r="K88" s="80">
        <v>3372</v>
      </c>
      <c r="L88" s="74">
        <v>30448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97000</v>
      </c>
      <c r="S88" s="74">
        <v>97000</v>
      </c>
      <c r="T88" s="104">
        <v>0</v>
      </c>
      <c r="U88" s="105"/>
      <c r="V88" s="78">
        <v>0</v>
      </c>
      <c r="W88" s="75">
        <v>0</v>
      </c>
    </row>
    <row r="89" spans="1:23" ht="12.75">
      <c r="A89" s="103"/>
      <c r="B89" s="103"/>
      <c r="C89" s="103"/>
      <c r="D89" s="103"/>
      <c r="E89" s="103"/>
      <c r="F89" s="101" t="s">
        <v>16</v>
      </c>
      <c r="G89" s="101"/>
      <c r="H89" s="79">
        <v>125062726.4</v>
      </c>
      <c r="I89" s="81">
        <v>110599282.4</v>
      </c>
      <c r="J89" s="77">
        <v>100184858</v>
      </c>
      <c r="K89" s="80">
        <v>67009805.97</v>
      </c>
      <c r="L89" s="74">
        <v>33175050.03</v>
      </c>
      <c r="M89" s="74">
        <v>3328066</v>
      </c>
      <c r="N89" s="74">
        <v>3131251</v>
      </c>
      <c r="O89" s="74">
        <v>3127263.4</v>
      </c>
      <c r="P89" s="74">
        <v>827846</v>
      </c>
      <c r="Q89" s="74">
        <v>0</v>
      </c>
      <c r="R89" s="74">
        <v>14463444</v>
      </c>
      <c r="S89" s="74">
        <v>12963444</v>
      </c>
      <c r="T89" s="104">
        <v>4424530</v>
      </c>
      <c r="U89" s="105"/>
      <c r="V89" s="77">
        <v>1500000</v>
      </c>
      <c r="W89" s="75" t="s">
        <v>218</v>
      </c>
    </row>
  </sheetData>
  <sheetProtection/>
  <mergeCells count="263"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T7:U7"/>
    <mergeCell ref="D5:G8"/>
    <mergeCell ref="D9:G9"/>
    <mergeCell ref="A5:A8"/>
    <mergeCell ref="B5:B8"/>
    <mergeCell ref="C5:C8"/>
    <mergeCell ref="F15:G15"/>
    <mergeCell ref="V7:V8"/>
    <mergeCell ref="W7:W8"/>
    <mergeCell ref="T8:U8"/>
    <mergeCell ref="T9:U9"/>
    <mergeCell ref="N7:N8"/>
    <mergeCell ref="O7:O8"/>
    <mergeCell ref="P7:P8"/>
    <mergeCell ref="Q7:Q8"/>
    <mergeCell ref="S7:S8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A2:W3"/>
    <mergeCell ref="T18:U18"/>
    <mergeCell ref="F19:G19"/>
    <mergeCell ref="T19:U19"/>
    <mergeCell ref="F20:G20"/>
    <mergeCell ref="F13:G13"/>
    <mergeCell ref="T13:U13"/>
    <mergeCell ref="T15:U15"/>
    <mergeCell ref="F16:G16"/>
    <mergeCell ref="T16:U16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A70:A73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F72:G72"/>
    <mergeCell ref="T72:U72"/>
    <mergeCell ref="B70:B73"/>
    <mergeCell ref="C70:C73"/>
    <mergeCell ref="D70:E73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T89:U89"/>
    <mergeCell ref="F83:G83"/>
    <mergeCell ref="T83:U83"/>
    <mergeCell ref="F84:G84"/>
    <mergeCell ref="T84:U84"/>
    <mergeCell ref="F85:G85"/>
    <mergeCell ref="T85:U85"/>
    <mergeCell ref="T10:U10"/>
    <mergeCell ref="F11:G11"/>
    <mergeCell ref="A86:E89"/>
    <mergeCell ref="F86:G86"/>
    <mergeCell ref="T86:U86"/>
    <mergeCell ref="F87:G87"/>
    <mergeCell ref="T87:U87"/>
    <mergeCell ref="F88:G88"/>
    <mergeCell ref="T88:U88"/>
    <mergeCell ref="F89:G89"/>
    <mergeCell ref="T17:U17"/>
    <mergeCell ref="F18:G18"/>
    <mergeCell ref="T20:U20"/>
    <mergeCell ref="F21:G21"/>
    <mergeCell ref="T21:U21"/>
    <mergeCell ref="A10:A13"/>
    <mergeCell ref="B10:B13"/>
    <mergeCell ref="C10:C13"/>
    <mergeCell ref="D10:E13"/>
    <mergeCell ref="F10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view="pageLayout" workbookViewId="0" topLeftCell="A1">
      <selection activeCell="K2" sqref="K2:L2"/>
    </sheetView>
  </sheetViews>
  <sheetFormatPr defaultColWidth="9.33203125" defaultRowHeight="12.75"/>
  <cols>
    <col min="1" max="1" width="4.83203125" style="17" customWidth="1"/>
    <col min="2" max="2" width="6.5" style="17" customWidth="1"/>
    <col min="3" max="3" width="7.5" style="17" customWidth="1"/>
    <col min="4" max="4" width="20.83203125" style="17" customWidth="1"/>
    <col min="5" max="5" width="12" style="17" customWidth="1"/>
    <col min="6" max="6" width="11.16015625" style="17" customWidth="1"/>
    <col min="7" max="7" width="12.33203125" style="17" customWidth="1"/>
    <col min="8" max="8" width="8.83203125" style="17" customWidth="1"/>
    <col min="9" max="9" width="7" style="17" customWidth="1"/>
    <col min="10" max="10" width="11.5" style="17" customWidth="1"/>
    <col min="11" max="11" width="9.66015625" style="17" customWidth="1"/>
    <col min="12" max="12" width="9.83203125" style="17" customWidth="1"/>
    <col min="13" max="16384" width="9.33203125" style="17" customWidth="1"/>
  </cols>
  <sheetData>
    <row r="1" spans="1:11" ht="18">
      <c r="A1" s="122" t="s">
        <v>167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ht="18">
      <c r="A2" s="67"/>
      <c r="B2" s="67"/>
      <c r="C2" s="67"/>
      <c r="D2" s="67"/>
      <c r="E2" s="67"/>
      <c r="F2" s="67"/>
      <c r="G2" s="67"/>
      <c r="H2" s="67"/>
      <c r="I2" s="67"/>
      <c r="J2" s="67"/>
      <c r="K2" s="123" t="s">
        <v>59</v>
      </c>
      <c r="L2" s="123"/>
    </row>
    <row r="3" spans="1:12" ht="10.5" customHeight="1">
      <c r="A3" s="121" t="s">
        <v>166</v>
      </c>
      <c r="B3" s="121" t="s">
        <v>0</v>
      </c>
      <c r="C3" s="121" t="s">
        <v>165</v>
      </c>
      <c r="D3" s="112" t="s">
        <v>164</v>
      </c>
      <c r="E3" s="112" t="s">
        <v>163</v>
      </c>
      <c r="F3" s="112"/>
      <c r="G3" s="112"/>
      <c r="H3" s="112"/>
      <c r="I3" s="112"/>
      <c r="J3" s="112"/>
      <c r="K3" s="112"/>
      <c r="L3" s="112" t="s">
        <v>162</v>
      </c>
    </row>
    <row r="4" spans="1:12" s="53" customFormat="1" ht="19.5" customHeight="1">
      <c r="A4" s="121"/>
      <c r="B4" s="121"/>
      <c r="C4" s="121"/>
      <c r="D4" s="112"/>
      <c r="E4" s="112" t="s">
        <v>161</v>
      </c>
      <c r="F4" s="112" t="s">
        <v>160</v>
      </c>
      <c r="G4" s="112"/>
      <c r="H4" s="112"/>
      <c r="I4" s="112"/>
      <c r="J4" s="112"/>
      <c r="K4" s="112"/>
      <c r="L4" s="112"/>
    </row>
    <row r="5" spans="1:12" s="53" customFormat="1" ht="19.5" customHeight="1">
      <c r="A5" s="121"/>
      <c r="B5" s="121"/>
      <c r="C5" s="121"/>
      <c r="D5" s="112"/>
      <c r="E5" s="112"/>
      <c r="F5" s="113" t="s">
        <v>159</v>
      </c>
      <c r="G5" s="116" t="s">
        <v>158</v>
      </c>
      <c r="H5" s="119" t="s">
        <v>157</v>
      </c>
      <c r="I5" s="66" t="s">
        <v>7</v>
      </c>
      <c r="J5" s="113" t="s">
        <v>156</v>
      </c>
      <c r="K5" s="119" t="s">
        <v>155</v>
      </c>
      <c r="L5" s="112"/>
    </row>
    <row r="6" spans="1:12" s="53" customFormat="1" ht="19.5" customHeight="1">
      <c r="A6" s="121"/>
      <c r="B6" s="121"/>
      <c r="C6" s="121"/>
      <c r="D6" s="112"/>
      <c r="E6" s="112"/>
      <c r="F6" s="114"/>
      <c r="G6" s="117"/>
      <c r="H6" s="114"/>
      <c r="I6" s="120" t="s">
        <v>154</v>
      </c>
      <c r="J6" s="114"/>
      <c r="K6" s="114"/>
      <c r="L6" s="112"/>
    </row>
    <row r="7" spans="1:12" s="53" customFormat="1" ht="29.25" customHeight="1">
      <c r="A7" s="121"/>
      <c r="B7" s="121"/>
      <c r="C7" s="121"/>
      <c r="D7" s="112"/>
      <c r="E7" s="112"/>
      <c r="F7" s="114"/>
      <c r="G7" s="117"/>
      <c r="H7" s="114"/>
      <c r="I7" s="120"/>
      <c r="J7" s="114"/>
      <c r="K7" s="114"/>
      <c r="L7" s="112"/>
    </row>
    <row r="8" spans="1:12" s="53" customFormat="1" ht="29.25" customHeight="1">
      <c r="A8" s="121"/>
      <c r="B8" s="121"/>
      <c r="C8" s="121"/>
      <c r="D8" s="112"/>
      <c r="E8" s="112"/>
      <c r="F8" s="115"/>
      <c r="G8" s="118"/>
      <c r="H8" s="115"/>
      <c r="I8" s="120"/>
      <c r="J8" s="115"/>
      <c r="K8" s="115"/>
      <c r="L8" s="112"/>
    </row>
    <row r="9" spans="1:12" s="53" customFormat="1" ht="15.7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</row>
    <row r="10" spans="1:12" ht="57" customHeight="1">
      <c r="A10" s="62" t="s">
        <v>153</v>
      </c>
      <c r="B10" s="62">
        <v>600</v>
      </c>
      <c r="C10" s="62">
        <v>60014</v>
      </c>
      <c r="D10" s="60" t="s">
        <v>152</v>
      </c>
      <c r="E10" s="61">
        <v>80000</v>
      </c>
      <c r="F10" s="61">
        <v>80000</v>
      </c>
      <c r="G10" s="61">
        <v>0</v>
      </c>
      <c r="H10" s="61">
        <v>0</v>
      </c>
      <c r="I10" s="61">
        <v>0</v>
      </c>
      <c r="J10" s="60" t="s">
        <v>91</v>
      </c>
      <c r="K10" s="59">
        <v>0</v>
      </c>
      <c r="L10" s="58" t="s">
        <v>131</v>
      </c>
    </row>
    <row r="11" spans="1:12" ht="57" customHeight="1">
      <c r="A11" s="62" t="s">
        <v>151</v>
      </c>
      <c r="B11" s="62">
        <v>600</v>
      </c>
      <c r="C11" s="62">
        <v>60014</v>
      </c>
      <c r="D11" s="60" t="s">
        <v>150</v>
      </c>
      <c r="E11" s="61">
        <v>236101</v>
      </c>
      <c r="F11" s="61">
        <v>236101</v>
      </c>
      <c r="G11" s="61">
        <v>0</v>
      </c>
      <c r="H11" s="61">
        <v>0</v>
      </c>
      <c r="I11" s="61">
        <v>0</v>
      </c>
      <c r="J11" s="60" t="s">
        <v>91</v>
      </c>
      <c r="K11" s="59">
        <v>0</v>
      </c>
      <c r="L11" s="58" t="s">
        <v>131</v>
      </c>
    </row>
    <row r="12" spans="1:12" ht="51" customHeight="1">
      <c r="A12" s="62" t="s">
        <v>149</v>
      </c>
      <c r="B12" s="62">
        <v>600</v>
      </c>
      <c r="C12" s="62">
        <v>60014</v>
      </c>
      <c r="D12" s="60" t="s">
        <v>148</v>
      </c>
      <c r="E12" s="61">
        <v>13899</v>
      </c>
      <c r="F12" s="61">
        <v>13899</v>
      </c>
      <c r="G12" s="61">
        <v>0</v>
      </c>
      <c r="H12" s="61">
        <v>0</v>
      </c>
      <c r="I12" s="61">
        <v>0</v>
      </c>
      <c r="J12" s="60" t="s">
        <v>91</v>
      </c>
      <c r="K12" s="59">
        <v>0</v>
      </c>
      <c r="L12" s="58" t="s">
        <v>131</v>
      </c>
    </row>
    <row r="13" spans="1:12" ht="80.25" customHeight="1">
      <c r="A13" s="62" t="s">
        <v>147</v>
      </c>
      <c r="B13" s="62">
        <v>600</v>
      </c>
      <c r="C13" s="62">
        <v>60014</v>
      </c>
      <c r="D13" s="60" t="s">
        <v>144</v>
      </c>
      <c r="E13" s="61">
        <v>363274</v>
      </c>
      <c r="F13" s="61">
        <v>57541</v>
      </c>
      <c r="G13" s="61">
        <v>71341</v>
      </c>
      <c r="H13" s="61">
        <v>0</v>
      </c>
      <c r="I13" s="61">
        <v>0</v>
      </c>
      <c r="J13" s="60" t="s">
        <v>219</v>
      </c>
      <c r="K13" s="59">
        <v>0</v>
      </c>
      <c r="L13" s="58" t="s">
        <v>131</v>
      </c>
    </row>
    <row r="14" spans="1:12" ht="105" customHeight="1">
      <c r="A14" s="62" t="s">
        <v>146</v>
      </c>
      <c r="B14" s="62">
        <v>600</v>
      </c>
      <c r="C14" s="62">
        <v>60014</v>
      </c>
      <c r="D14" s="64" t="s">
        <v>142</v>
      </c>
      <c r="E14" s="61">
        <v>9840</v>
      </c>
      <c r="F14" s="61">
        <v>9840</v>
      </c>
      <c r="G14" s="61">
        <v>0</v>
      </c>
      <c r="H14" s="61">
        <v>0</v>
      </c>
      <c r="I14" s="61">
        <v>0</v>
      </c>
      <c r="J14" s="60" t="s">
        <v>91</v>
      </c>
      <c r="K14" s="59">
        <v>0</v>
      </c>
      <c r="L14" s="58" t="s">
        <v>131</v>
      </c>
    </row>
    <row r="15" spans="1:12" ht="96" customHeight="1">
      <c r="A15" s="62" t="s">
        <v>145</v>
      </c>
      <c r="B15" s="62">
        <v>600</v>
      </c>
      <c r="C15" s="62">
        <v>60014</v>
      </c>
      <c r="D15" s="60" t="s">
        <v>140</v>
      </c>
      <c r="E15" s="61">
        <v>64575</v>
      </c>
      <c r="F15" s="61">
        <v>64575</v>
      </c>
      <c r="G15" s="61">
        <v>0</v>
      </c>
      <c r="H15" s="61">
        <v>0</v>
      </c>
      <c r="I15" s="61">
        <v>0</v>
      </c>
      <c r="J15" s="60" t="s">
        <v>91</v>
      </c>
      <c r="K15" s="59">
        <v>0</v>
      </c>
      <c r="L15" s="58" t="s">
        <v>131</v>
      </c>
    </row>
    <row r="16" spans="1:12" ht="99" customHeight="1">
      <c r="A16" s="62" t="s">
        <v>143</v>
      </c>
      <c r="B16" s="62">
        <v>600</v>
      </c>
      <c r="C16" s="62">
        <v>60014</v>
      </c>
      <c r="D16" s="60" t="s">
        <v>138</v>
      </c>
      <c r="E16" s="61">
        <v>54120</v>
      </c>
      <c r="F16" s="61">
        <v>54120</v>
      </c>
      <c r="G16" s="61">
        <v>0</v>
      </c>
      <c r="H16" s="61">
        <v>0</v>
      </c>
      <c r="I16" s="61">
        <v>0</v>
      </c>
      <c r="J16" s="60" t="s">
        <v>91</v>
      </c>
      <c r="K16" s="59">
        <v>0</v>
      </c>
      <c r="L16" s="58" t="s">
        <v>131</v>
      </c>
    </row>
    <row r="17" spans="1:12" ht="84.75" customHeight="1">
      <c r="A17" s="62" t="s">
        <v>141</v>
      </c>
      <c r="B17" s="62">
        <v>600</v>
      </c>
      <c r="C17" s="62">
        <v>60014</v>
      </c>
      <c r="D17" s="60" t="s">
        <v>136</v>
      </c>
      <c r="E17" s="61">
        <v>50000</v>
      </c>
      <c r="F17" s="61">
        <v>50000</v>
      </c>
      <c r="G17" s="61">
        <v>0</v>
      </c>
      <c r="H17" s="61">
        <v>0</v>
      </c>
      <c r="I17" s="61">
        <v>0</v>
      </c>
      <c r="J17" s="60" t="s">
        <v>91</v>
      </c>
      <c r="K17" s="59">
        <v>0</v>
      </c>
      <c r="L17" s="58" t="s">
        <v>131</v>
      </c>
    </row>
    <row r="18" spans="1:12" ht="101.25" customHeight="1">
      <c r="A18" s="62" t="s">
        <v>139</v>
      </c>
      <c r="B18" s="62">
        <v>600</v>
      </c>
      <c r="C18" s="62">
        <v>60014</v>
      </c>
      <c r="D18" s="60" t="s">
        <v>134</v>
      </c>
      <c r="E18" s="61">
        <v>50000</v>
      </c>
      <c r="F18" s="61">
        <v>50000</v>
      </c>
      <c r="G18" s="61">
        <v>0</v>
      </c>
      <c r="H18" s="61">
        <v>0</v>
      </c>
      <c r="I18" s="61">
        <v>0</v>
      </c>
      <c r="J18" s="60" t="s">
        <v>91</v>
      </c>
      <c r="K18" s="59">
        <v>0</v>
      </c>
      <c r="L18" s="58" t="s">
        <v>131</v>
      </c>
    </row>
    <row r="19" spans="1:12" ht="114.75" customHeight="1">
      <c r="A19" s="62" t="s">
        <v>137</v>
      </c>
      <c r="B19" s="62">
        <v>600</v>
      </c>
      <c r="C19" s="62">
        <v>60014</v>
      </c>
      <c r="D19" s="60" t="s">
        <v>132</v>
      </c>
      <c r="E19" s="61">
        <v>50000</v>
      </c>
      <c r="F19" s="61">
        <v>50000</v>
      </c>
      <c r="G19" s="61">
        <v>0</v>
      </c>
      <c r="H19" s="61">
        <v>0</v>
      </c>
      <c r="I19" s="61">
        <v>0</v>
      </c>
      <c r="J19" s="60" t="s">
        <v>91</v>
      </c>
      <c r="K19" s="59">
        <v>0</v>
      </c>
      <c r="L19" s="58" t="s">
        <v>131</v>
      </c>
    </row>
    <row r="20" spans="1:12" ht="87" customHeight="1">
      <c r="A20" s="62" t="s">
        <v>135</v>
      </c>
      <c r="B20" s="62">
        <v>700</v>
      </c>
      <c r="C20" s="62">
        <v>70005</v>
      </c>
      <c r="D20" s="60" t="s">
        <v>129</v>
      </c>
      <c r="E20" s="61">
        <f>F20</f>
        <v>147600</v>
      </c>
      <c r="F20" s="61">
        <v>147600</v>
      </c>
      <c r="G20" s="61">
        <v>0</v>
      </c>
      <c r="H20" s="61">
        <v>0</v>
      </c>
      <c r="I20" s="61">
        <v>0</v>
      </c>
      <c r="J20" s="60" t="s">
        <v>114</v>
      </c>
      <c r="K20" s="59">
        <v>0</v>
      </c>
      <c r="L20" s="58" t="s">
        <v>87</v>
      </c>
    </row>
    <row r="21" spans="1:12" ht="63.75" customHeight="1">
      <c r="A21" s="62" t="s">
        <v>133</v>
      </c>
      <c r="B21" s="62">
        <v>710</v>
      </c>
      <c r="C21" s="62">
        <v>71012</v>
      </c>
      <c r="D21" s="60" t="s">
        <v>126</v>
      </c>
      <c r="E21" s="61">
        <v>11070</v>
      </c>
      <c r="F21" s="61">
        <v>11070</v>
      </c>
      <c r="G21" s="61">
        <v>0</v>
      </c>
      <c r="H21" s="61">
        <v>0</v>
      </c>
      <c r="I21" s="61">
        <v>0</v>
      </c>
      <c r="J21" s="60" t="s">
        <v>114</v>
      </c>
      <c r="K21" s="59">
        <v>0</v>
      </c>
      <c r="L21" s="58" t="s">
        <v>87</v>
      </c>
    </row>
    <row r="22" spans="1:12" ht="75" customHeight="1">
      <c r="A22" s="62" t="s">
        <v>130</v>
      </c>
      <c r="B22" s="62">
        <v>750</v>
      </c>
      <c r="C22" s="62">
        <v>75019</v>
      </c>
      <c r="D22" s="60" t="s">
        <v>220</v>
      </c>
      <c r="E22" s="61">
        <f>F22</f>
        <v>11572</v>
      </c>
      <c r="F22" s="61">
        <v>11572</v>
      </c>
      <c r="G22" s="61">
        <v>0</v>
      </c>
      <c r="H22" s="61">
        <v>0</v>
      </c>
      <c r="I22" s="61">
        <v>0</v>
      </c>
      <c r="J22" s="60" t="s">
        <v>114</v>
      </c>
      <c r="K22" s="59">
        <v>0</v>
      </c>
      <c r="L22" s="58" t="s">
        <v>87</v>
      </c>
    </row>
    <row r="23" spans="1:12" ht="75" customHeight="1">
      <c r="A23" s="62" t="s">
        <v>128</v>
      </c>
      <c r="B23" s="62">
        <v>750</v>
      </c>
      <c r="C23" s="62">
        <v>75020</v>
      </c>
      <c r="D23" s="60" t="s">
        <v>124</v>
      </c>
      <c r="E23" s="61">
        <f>F23</f>
        <v>50000</v>
      </c>
      <c r="F23" s="61">
        <v>50000</v>
      </c>
      <c r="G23" s="61">
        <v>0</v>
      </c>
      <c r="H23" s="61">
        <v>0</v>
      </c>
      <c r="I23" s="61">
        <v>0</v>
      </c>
      <c r="J23" s="60" t="s">
        <v>114</v>
      </c>
      <c r="K23" s="59">
        <v>0</v>
      </c>
      <c r="L23" s="58" t="s">
        <v>87</v>
      </c>
    </row>
    <row r="24" spans="1:12" ht="60" customHeight="1">
      <c r="A24" s="62" t="s">
        <v>127</v>
      </c>
      <c r="B24" s="62">
        <v>750</v>
      </c>
      <c r="C24" s="62">
        <v>75020</v>
      </c>
      <c r="D24" s="60" t="s">
        <v>221</v>
      </c>
      <c r="E24" s="61">
        <f>F24</f>
        <v>15000</v>
      </c>
      <c r="F24" s="61">
        <v>15000</v>
      </c>
      <c r="G24" s="61">
        <v>0</v>
      </c>
      <c r="H24" s="61">
        <v>0</v>
      </c>
      <c r="I24" s="61">
        <v>0</v>
      </c>
      <c r="J24" s="60" t="s">
        <v>114</v>
      </c>
      <c r="K24" s="59">
        <v>0</v>
      </c>
      <c r="L24" s="58" t="s">
        <v>87</v>
      </c>
    </row>
    <row r="25" spans="1:12" ht="60" customHeight="1">
      <c r="A25" s="62" t="s">
        <v>125</v>
      </c>
      <c r="B25" s="62">
        <v>754</v>
      </c>
      <c r="C25" s="62">
        <v>75411</v>
      </c>
      <c r="D25" s="60" t="s">
        <v>222</v>
      </c>
      <c r="E25" s="61">
        <v>115000</v>
      </c>
      <c r="F25" s="61">
        <v>0</v>
      </c>
      <c r="G25" s="61">
        <v>0</v>
      </c>
      <c r="H25" s="61">
        <v>0</v>
      </c>
      <c r="I25" s="61">
        <v>0</v>
      </c>
      <c r="J25" s="60" t="s">
        <v>223</v>
      </c>
      <c r="K25" s="59">
        <v>0</v>
      </c>
      <c r="L25" s="58" t="s">
        <v>224</v>
      </c>
    </row>
    <row r="26" spans="1:12" ht="51" customHeight="1">
      <c r="A26" s="62" t="s">
        <v>123</v>
      </c>
      <c r="B26" s="62">
        <v>801</v>
      </c>
      <c r="C26" s="62">
        <v>80102</v>
      </c>
      <c r="D26" s="60" t="s">
        <v>225</v>
      </c>
      <c r="E26" s="61">
        <v>30000</v>
      </c>
      <c r="F26" s="61"/>
      <c r="G26" s="61">
        <v>0</v>
      </c>
      <c r="H26" s="61">
        <v>0</v>
      </c>
      <c r="I26" s="61">
        <v>0</v>
      </c>
      <c r="J26" s="60" t="s">
        <v>226</v>
      </c>
      <c r="K26" s="59">
        <v>0</v>
      </c>
      <c r="L26" s="63" t="s">
        <v>94</v>
      </c>
    </row>
    <row r="27" spans="1:12" ht="69" customHeight="1">
      <c r="A27" s="62" t="s">
        <v>122</v>
      </c>
      <c r="B27" s="62">
        <v>801</v>
      </c>
      <c r="C27" s="62">
        <v>80102</v>
      </c>
      <c r="D27" s="60" t="s">
        <v>225</v>
      </c>
      <c r="E27" s="61">
        <v>30000</v>
      </c>
      <c r="F27" s="61"/>
      <c r="G27" s="61">
        <v>0</v>
      </c>
      <c r="H27" s="61">
        <v>0</v>
      </c>
      <c r="I27" s="61">
        <v>0</v>
      </c>
      <c r="J27" s="60" t="s">
        <v>226</v>
      </c>
      <c r="K27" s="59">
        <v>0</v>
      </c>
      <c r="L27" s="58" t="s">
        <v>227</v>
      </c>
    </row>
    <row r="28" spans="1:12" ht="48.75">
      <c r="A28" s="62" t="s">
        <v>121</v>
      </c>
      <c r="B28" s="62">
        <v>801</v>
      </c>
      <c r="C28" s="62">
        <v>80102</v>
      </c>
      <c r="D28" s="60" t="s">
        <v>225</v>
      </c>
      <c r="E28" s="61">
        <v>30000</v>
      </c>
      <c r="F28" s="61"/>
      <c r="G28" s="61">
        <v>0</v>
      </c>
      <c r="H28" s="61">
        <v>0</v>
      </c>
      <c r="I28" s="61">
        <v>0</v>
      </c>
      <c r="J28" s="60" t="s">
        <v>226</v>
      </c>
      <c r="K28" s="59">
        <v>0</v>
      </c>
      <c r="L28" s="58" t="s">
        <v>228</v>
      </c>
    </row>
    <row r="29" spans="1:12" ht="80.25" customHeight="1">
      <c r="A29" s="62" t="s">
        <v>119</v>
      </c>
      <c r="B29" s="62">
        <v>801</v>
      </c>
      <c r="C29" s="62">
        <v>80102</v>
      </c>
      <c r="D29" s="60" t="s">
        <v>225</v>
      </c>
      <c r="E29" s="61">
        <v>30000</v>
      </c>
      <c r="F29" s="61"/>
      <c r="G29" s="61">
        <v>0</v>
      </c>
      <c r="H29" s="61">
        <v>0</v>
      </c>
      <c r="I29" s="61">
        <v>0</v>
      </c>
      <c r="J29" s="60" t="s">
        <v>226</v>
      </c>
      <c r="K29" s="59">
        <v>0</v>
      </c>
      <c r="L29" s="58" t="s">
        <v>229</v>
      </c>
    </row>
    <row r="30" spans="1:12" ht="115.5" customHeight="1">
      <c r="A30" s="62" t="s">
        <v>117</v>
      </c>
      <c r="B30" s="62">
        <v>801</v>
      </c>
      <c r="C30" s="62">
        <v>80115</v>
      </c>
      <c r="D30" s="60" t="s">
        <v>230</v>
      </c>
      <c r="E30" s="61">
        <v>25000</v>
      </c>
      <c r="F30" s="61">
        <v>25000</v>
      </c>
      <c r="G30" s="61">
        <v>0</v>
      </c>
      <c r="H30" s="61">
        <v>0</v>
      </c>
      <c r="I30" s="61">
        <v>0</v>
      </c>
      <c r="J30" s="60" t="s">
        <v>114</v>
      </c>
      <c r="K30" s="59">
        <v>0</v>
      </c>
      <c r="L30" s="58" t="s">
        <v>231</v>
      </c>
    </row>
    <row r="31" spans="1:12" ht="53.25" customHeight="1">
      <c r="A31" s="62" t="s">
        <v>116</v>
      </c>
      <c r="B31" s="62">
        <v>801</v>
      </c>
      <c r="C31" s="62">
        <v>80120</v>
      </c>
      <c r="D31" s="60" t="s">
        <v>120</v>
      </c>
      <c r="E31" s="61">
        <f>F31</f>
        <v>284640</v>
      </c>
      <c r="F31" s="61">
        <v>284640</v>
      </c>
      <c r="G31" s="61">
        <v>0</v>
      </c>
      <c r="H31" s="61">
        <v>0</v>
      </c>
      <c r="I31" s="61">
        <v>0</v>
      </c>
      <c r="J31" s="60" t="s">
        <v>114</v>
      </c>
      <c r="K31" s="59">
        <v>0</v>
      </c>
      <c r="L31" s="58" t="s">
        <v>87</v>
      </c>
    </row>
    <row r="32" spans="1:12" ht="65.25" customHeight="1">
      <c r="A32" s="62" t="s">
        <v>113</v>
      </c>
      <c r="B32" s="62">
        <v>801</v>
      </c>
      <c r="C32" s="62">
        <v>80120</v>
      </c>
      <c r="D32" s="60" t="s">
        <v>232</v>
      </c>
      <c r="E32" s="61">
        <f>F32</f>
        <v>90000</v>
      </c>
      <c r="F32" s="61">
        <v>90000</v>
      </c>
      <c r="G32" s="61">
        <v>0</v>
      </c>
      <c r="H32" s="61">
        <v>0</v>
      </c>
      <c r="I32" s="61">
        <v>0</v>
      </c>
      <c r="J32" s="60" t="s">
        <v>114</v>
      </c>
      <c r="K32" s="59">
        <v>0</v>
      </c>
      <c r="L32" s="58" t="s">
        <v>233</v>
      </c>
    </row>
    <row r="33" spans="1:12" ht="58.5">
      <c r="A33" s="62" t="s">
        <v>111</v>
      </c>
      <c r="B33" s="62">
        <v>801</v>
      </c>
      <c r="C33" s="62">
        <v>80120</v>
      </c>
      <c r="D33" s="60" t="s">
        <v>118</v>
      </c>
      <c r="E33" s="61">
        <f>F33</f>
        <v>90000</v>
      </c>
      <c r="F33" s="61">
        <v>90000</v>
      </c>
      <c r="G33" s="61">
        <v>0</v>
      </c>
      <c r="H33" s="61">
        <v>0</v>
      </c>
      <c r="I33" s="61">
        <v>0</v>
      </c>
      <c r="J33" s="60" t="s">
        <v>114</v>
      </c>
      <c r="K33" s="59">
        <v>0</v>
      </c>
      <c r="L33" s="58" t="s">
        <v>87</v>
      </c>
    </row>
    <row r="34" spans="1:12" ht="39">
      <c r="A34" s="62" t="s">
        <v>109</v>
      </c>
      <c r="B34" s="62">
        <v>851</v>
      </c>
      <c r="C34" s="62">
        <v>85195</v>
      </c>
      <c r="D34" s="60" t="s">
        <v>115</v>
      </c>
      <c r="E34" s="61">
        <f>F34</f>
        <v>1500000</v>
      </c>
      <c r="F34" s="61">
        <v>1500000</v>
      </c>
      <c r="G34" s="61">
        <v>0</v>
      </c>
      <c r="H34" s="61">
        <v>0</v>
      </c>
      <c r="I34" s="61">
        <v>0</v>
      </c>
      <c r="J34" s="60" t="s">
        <v>114</v>
      </c>
      <c r="K34" s="59">
        <v>0</v>
      </c>
      <c r="L34" s="58" t="s">
        <v>87</v>
      </c>
    </row>
    <row r="35" spans="1:12" ht="39.75" customHeight="1">
      <c r="A35" s="62" t="s">
        <v>106</v>
      </c>
      <c r="B35" s="62">
        <v>852</v>
      </c>
      <c r="C35" s="62">
        <v>85202</v>
      </c>
      <c r="D35" s="60" t="s">
        <v>234</v>
      </c>
      <c r="E35" s="61">
        <v>207000</v>
      </c>
      <c r="F35" s="61">
        <v>207000</v>
      </c>
      <c r="G35" s="61">
        <v>0</v>
      </c>
      <c r="H35" s="61">
        <v>0</v>
      </c>
      <c r="I35" s="61">
        <v>0</v>
      </c>
      <c r="J35" s="60" t="s">
        <v>95</v>
      </c>
      <c r="K35" s="59">
        <v>0</v>
      </c>
      <c r="L35" s="58" t="s">
        <v>107</v>
      </c>
    </row>
    <row r="36" spans="1:12" ht="55.5" customHeight="1">
      <c r="A36" s="62" t="s">
        <v>104</v>
      </c>
      <c r="B36" s="62">
        <v>852</v>
      </c>
      <c r="C36" s="62">
        <v>85202</v>
      </c>
      <c r="D36" s="60" t="s">
        <v>112</v>
      </c>
      <c r="E36" s="61">
        <v>258000</v>
      </c>
      <c r="F36" s="61">
        <v>258000</v>
      </c>
      <c r="G36" s="61">
        <v>0</v>
      </c>
      <c r="H36" s="61">
        <v>0</v>
      </c>
      <c r="I36" s="61">
        <v>0</v>
      </c>
      <c r="J36" s="60" t="s">
        <v>95</v>
      </c>
      <c r="K36" s="59">
        <v>0</v>
      </c>
      <c r="L36" s="58" t="s">
        <v>107</v>
      </c>
    </row>
    <row r="37" spans="1:12" ht="83.25" customHeight="1">
      <c r="A37" s="62" t="s">
        <v>101</v>
      </c>
      <c r="B37" s="62">
        <v>852</v>
      </c>
      <c r="C37" s="62">
        <v>85202</v>
      </c>
      <c r="D37" s="60" t="s">
        <v>110</v>
      </c>
      <c r="E37" s="61">
        <v>20000</v>
      </c>
      <c r="F37" s="61">
        <v>20000</v>
      </c>
      <c r="G37" s="61">
        <v>0</v>
      </c>
      <c r="H37" s="61">
        <v>0</v>
      </c>
      <c r="I37" s="61">
        <v>0</v>
      </c>
      <c r="J37" s="60" t="s">
        <v>95</v>
      </c>
      <c r="K37" s="59">
        <v>0</v>
      </c>
      <c r="L37" s="58" t="s">
        <v>107</v>
      </c>
    </row>
    <row r="38" spans="1:12" ht="39">
      <c r="A38" s="62" t="s">
        <v>100</v>
      </c>
      <c r="B38" s="62">
        <v>852</v>
      </c>
      <c r="C38" s="62">
        <v>85202</v>
      </c>
      <c r="D38" s="60" t="s">
        <v>108</v>
      </c>
      <c r="E38" s="61">
        <v>27000</v>
      </c>
      <c r="F38" s="61">
        <v>27000</v>
      </c>
      <c r="G38" s="61">
        <v>0</v>
      </c>
      <c r="H38" s="61">
        <v>0</v>
      </c>
      <c r="I38" s="61">
        <v>0</v>
      </c>
      <c r="J38" s="60" t="s">
        <v>95</v>
      </c>
      <c r="K38" s="59">
        <v>0</v>
      </c>
      <c r="L38" s="58" t="s">
        <v>107</v>
      </c>
    </row>
    <row r="39" spans="1:12" ht="39">
      <c r="A39" s="62" t="s">
        <v>97</v>
      </c>
      <c r="B39" s="62">
        <v>852</v>
      </c>
      <c r="C39" s="62">
        <v>85202</v>
      </c>
      <c r="D39" s="60" t="s">
        <v>105</v>
      </c>
      <c r="E39" s="61">
        <v>125740</v>
      </c>
      <c r="F39" s="61">
        <v>125740</v>
      </c>
      <c r="G39" s="61">
        <v>0</v>
      </c>
      <c r="H39" s="61">
        <v>0</v>
      </c>
      <c r="I39" s="61">
        <v>0</v>
      </c>
      <c r="J39" s="60" t="s">
        <v>95</v>
      </c>
      <c r="K39" s="61">
        <v>0</v>
      </c>
      <c r="L39" s="58" t="s">
        <v>98</v>
      </c>
    </row>
    <row r="40" spans="1:12" ht="39">
      <c r="A40" s="62" t="s">
        <v>93</v>
      </c>
      <c r="B40" s="62">
        <v>852</v>
      </c>
      <c r="C40" s="62">
        <v>85202</v>
      </c>
      <c r="D40" s="60" t="s">
        <v>235</v>
      </c>
      <c r="E40" s="61">
        <v>18849</v>
      </c>
      <c r="F40" s="61">
        <v>18849</v>
      </c>
      <c r="G40" s="61">
        <v>0</v>
      </c>
      <c r="H40" s="61">
        <v>0</v>
      </c>
      <c r="I40" s="61">
        <v>0</v>
      </c>
      <c r="J40" s="60" t="s">
        <v>95</v>
      </c>
      <c r="K40" s="61">
        <v>0</v>
      </c>
      <c r="L40" s="58" t="s">
        <v>98</v>
      </c>
    </row>
    <row r="41" spans="1:12" ht="108" customHeight="1">
      <c r="A41" s="62" t="s">
        <v>92</v>
      </c>
      <c r="B41" s="62">
        <v>852</v>
      </c>
      <c r="C41" s="62">
        <v>85202</v>
      </c>
      <c r="D41" s="60" t="s">
        <v>236</v>
      </c>
      <c r="E41" s="61">
        <v>78000</v>
      </c>
      <c r="F41" s="61">
        <v>78000</v>
      </c>
      <c r="G41" s="61">
        <v>0</v>
      </c>
      <c r="H41" s="61">
        <v>0</v>
      </c>
      <c r="I41" s="61">
        <v>0</v>
      </c>
      <c r="J41" s="60" t="s">
        <v>95</v>
      </c>
      <c r="K41" s="61">
        <v>0</v>
      </c>
      <c r="L41" s="58" t="s">
        <v>98</v>
      </c>
    </row>
    <row r="42" spans="1:12" ht="65.25" customHeight="1">
      <c r="A42" s="62" t="s">
        <v>90</v>
      </c>
      <c r="B42" s="62">
        <v>852</v>
      </c>
      <c r="C42" s="62">
        <v>85202</v>
      </c>
      <c r="D42" s="60" t="s">
        <v>103</v>
      </c>
      <c r="E42" s="61">
        <v>7600</v>
      </c>
      <c r="F42" s="61">
        <v>7600</v>
      </c>
      <c r="G42" s="61">
        <v>0</v>
      </c>
      <c r="H42" s="61">
        <v>0</v>
      </c>
      <c r="I42" s="61">
        <v>0</v>
      </c>
      <c r="J42" s="60" t="s">
        <v>95</v>
      </c>
      <c r="K42" s="61">
        <v>0</v>
      </c>
      <c r="L42" s="58" t="s">
        <v>102</v>
      </c>
    </row>
    <row r="43" spans="1:12" ht="37.5" customHeight="1">
      <c r="A43" s="62" t="s">
        <v>237</v>
      </c>
      <c r="B43" s="62">
        <v>853</v>
      </c>
      <c r="C43" s="62">
        <v>85311</v>
      </c>
      <c r="D43" s="60" t="s">
        <v>99</v>
      </c>
      <c r="E43" s="61">
        <v>23100</v>
      </c>
      <c r="F43" s="61">
        <v>23100</v>
      </c>
      <c r="G43" s="61">
        <v>0</v>
      </c>
      <c r="H43" s="61">
        <v>0</v>
      </c>
      <c r="I43" s="61">
        <v>0</v>
      </c>
      <c r="J43" s="60" t="s">
        <v>91</v>
      </c>
      <c r="K43" s="59">
        <v>0</v>
      </c>
      <c r="L43" s="58" t="s">
        <v>98</v>
      </c>
    </row>
    <row r="44" spans="1:12" ht="48.75" customHeight="1">
      <c r="A44" s="62" t="s">
        <v>238</v>
      </c>
      <c r="B44" s="62">
        <v>854</v>
      </c>
      <c r="C44" s="62">
        <v>85403</v>
      </c>
      <c r="D44" s="60" t="s">
        <v>239</v>
      </c>
      <c r="E44" s="61">
        <v>40000</v>
      </c>
      <c r="F44" s="61">
        <v>40000</v>
      </c>
      <c r="G44" s="61">
        <v>0</v>
      </c>
      <c r="H44" s="61">
        <v>0</v>
      </c>
      <c r="I44" s="61">
        <v>0</v>
      </c>
      <c r="J44" s="60" t="s">
        <v>95</v>
      </c>
      <c r="K44" s="59">
        <v>0</v>
      </c>
      <c r="L44" s="63" t="s">
        <v>94</v>
      </c>
    </row>
    <row r="45" spans="1:12" ht="90.75">
      <c r="A45" s="62" t="s">
        <v>240</v>
      </c>
      <c r="B45" s="62">
        <v>854</v>
      </c>
      <c r="C45" s="62">
        <v>85403</v>
      </c>
      <c r="D45" s="60" t="s">
        <v>96</v>
      </c>
      <c r="E45" s="61">
        <v>55000</v>
      </c>
      <c r="F45" s="61">
        <v>55000</v>
      </c>
      <c r="G45" s="61">
        <v>0</v>
      </c>
      <c r="H45" s="61">
        <v>0</v>
      </c>
      <c r="I45" s="61">
        <v>0</v>
      </c>
      <c r="J45" s="60" t="s">
        <v>95</v>
      </c>
      <c r="K45" s="59">
        <v>0</v>
      </c>
      <c r="L45" s="63" t="s">
        <v>94</v>
      </c>
    </row>
    <row r="46" spans="1:12" ht="39">
      <c r="A46" s="62" t="s">
        <v>241</v>
      </c>
      <c r="B46" s="62">
        <v>921</v>
      </c>
      <c r="C46" s="62">
        <v>92195</v>
      </c>
      <c r="D46" s="60" t="s">
        <v>89</v>
      </c>
      <c r="E46" s="61">
        <v>394750</v>
      </c>
      <c r="F46" s="61">
        <v>294750</v>
      </c>
      <c r="G46" s="61">
        <v>0</v>
      </c>
      <c r="H46" s="61">
        <v>0</v>
      </c>
      <c r="I46" s="61">
        <v>0</v>
      </c>
      <c r="J46" s="60" t="s">
        <v>88</v>
      </c>
      <c r="K46" s="59">
        <v>0</v>
      </c>
      <c r="L46" s="58" t="s">
        <v>87</v>
      </c>
    </row>
    <row r="47" spans="1:12" ht="12.75">
      <c r="A47" s="109" t="s">
        <v>242</v>
      </c>
      <c r="B47" s="110"/>
      <c r="C47" s="110"/>
      <c r="D47" s="111"/>
      <c r="E47" s="56">
        <f>SUM(E10:E46)</f>
        <v>4686730</v>
      </c>
      <c r="F47" s="56">
        <f>SUM(F10:F46)</f>
        <v>4045997</v>
      </c>
      <c r="G47" s="56">
        <f>SUM(G10:G46)</f>
        <v>71341</v>
      </c>
      <c r="H47" s="56">
        <f>SUM(H10:H46)</f>
        <v>0</v>
      </c>
      <c r="I47" s="56">
        <f>SUM(I10:I46)</f>
        <v>0</v>
      </c>
      <c r="J47" s="57">
        <v>569392</v>
      </c>
      <c r="K47" s="56">
        <f>SUM(K10:K46)</f>
        <v>0</v>
      </c>
      <c r="L47" s="55" t="s">
        <v>86</v>
      </c>
    </row>
    <row r="48" spans="1:12" ht="12.75">
      <c r="A48" s="53"/>
      <c r="B48" s="53"/>
      <c r="C48" s="53"/>
      <c r="D48" s="53"/>
      <c r="E48" s="54"/>
      <c r="F48" s="53"/>
      <c r="G48" s="53"/>
      <c r="H48" s="53"/>
      <c r="I48" s="53"/>
      <c r="J48" s="53"/>
      <c r="K48" s="53"/>
      <c r="L48" s="53"/>
    </row>
    <row r="49" spans="1:12" ht="12.75">
      <c r="A49" s="53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2.75">
      <c r="A50" s="53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2.75">
      <c r="A51" s="53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2.75">
      <c r="A52" s="53" t="s">
        <v>82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53" t="s">
        <v>81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1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9" ht="12.75">
      <c r="A56" s="53"/>
      <c r="B56" s="53"/>
      <c r="C56" s="53"/>
      <c r="D56" s="53"/>
      <c r="E56" s="53"/>
      <c r="F56" s="53"/>
      <c r="G56" s="53"/>
      <c r="H56" s="53"/>
      <c r="I56" s="53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7:D47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Zarządu Powiatu w Opatowie Nr 160.116.2021 
z dnia 15 grudnia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workbookViewId="0" topLeftCell="C1">
      <selection activeCell="T6" sqref="T6"/>
    </sheetView>
  </sheetViews>
  <sheetFormatPr defaultColWidth="9.33203125" defaultRowHeight="12.75"/>
  <cols>
    <col min="1" max="1" width="5.66015625" style="17" customWidth="1"/>
    <col min="2" max="2" width="8.83203125" style="17" customWidth="1"/>
    <col min="3" max="3" width="6.16015625" style="17" customWidth="1"/>
    <col min="4" max="4" width="15.5" style="17" customWidth="1"/>
    <col min="5" max="5" width="17.33203125" style="17" customWidth="1"/>
    <col min="6" max="6" width="16.16015625" style="17" customWidth="1"/>
    <col min="7" max="7" width="13.5" style="17" customWidth="1"/>
    <col min="8" max="8" width="13.83203125" style="17" customWidth="1"/>
    <col min="9" max="9" width="11.5" style="17" customWidth="1"/>
    <col min="10" max="10" width="12.66015625" style="17" customWidth="1"/>
    <col min="11" max="11" width="9.66015625" style="16" customWidth="1"/>
    <col min="12" max="12" width="11.16015625" style="16" customWidth="1"/>
    <col min="13" max="13" width="11" style="16" customWidth="1"/>
    <col min="14" max="14" width="9.66015625" style="16" customWidth="1"/>
    <col min="15" max="15" width="7.5" style="16" customWidth="1"/>
    <col min="16" max="16" width="7" style="16" customWidth="1"/>
    <col min="17" max="16384" width="9.33203125" style="16" customWidth="1"/>
  </cols>
  <sheetData>
    <row r="1" spans="1:17" ht="36" customHeight="1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</row>
    <row r="2" spans="1:16" s="35" customFormat="1" ht="9.75" customHeight="1">
      <c r="A2" s="45"/>
      <c r="B2" s="45"/>
      <c r="C2" s="45"/>
      <c r="D2" s="45"/>
      <c r="E2" s="45"/>
      <c r="F2" s="45"/>
      <c r="G2" s="44"/>
      <c r="H2" s="44"/>
      <c r="I2" s="44"/>
      <c r="J2" s="44"/>
      <c r="K2" s="44"/>
      <c r="L2" s="43"/>
      <c r="M2" s="43"/>
      <c r="N2" s="43"/>
      <c r="O2" s="136" t="s">
        <v>79</v>
      </c>
      <c r="P2" s="136"/>
    </row>
    <row r="3" spans="1:16" s="35" customFormat="1" ht="12.75" customHeight="1">
      <c r="A3" s="126" t="s">
        <v>0</v>
      </c>
      <c r="B3" s="126" t="s">
        <v>1</v>
      </c>
      <c r="C3" s="126" t="s">
        <v>58</v>
      </c>
      <c r="D3" s="126" t="s">
        <v>78</v>
      </c>
      <c r="E3" s="129" t="s">
        <v>77</v>
      </c>
      <c r="F3" s="132" t="s">
        <v>4</v>
      </c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s="35" customFormat="1" ht="12.75" customHeight="1">
      <c r="A4" s="127"/>
      <c r="B4" s="127"/>
      <c r="C4" s="127"/>
      <c r="D4" s="127"/>
      <c r="E4" s="130"/>
      <c r="F4" s="129" t="s">
        <v>29</v>
      </c>
      <c r="G4" s="135" t="s">
        <v>4</v>
      </c>
      <c r="H4" s="135"/>
      <c r="I4" s="135"/>
      <c r="J4" s="135"/>
      <c r="K4" s="135"/>
      <c r="L4" s="129" t="s">
        <v>76</v>
      </c>
      <c r="M4" s="137" t="s">
        <v>4</v>
      </c>
      <c r="N4" s="138"/>
      <c r="O4" s="138"/>
      <c r="P4" s="139"/>
    </row>
    <row r="5" spans="1:16" s="35" customFormat="1" ht="25.5" customHeight="1">
      <c r="A5" s="127"/>
      <c r="B5" s="127"/>
      <c r="C5" s="127"/>
      <c r="D5" s="127"/>
      <c r="E5" s="130"/>
      <c r="F5" s="130"/>
      <c r="G5" s="132" t="s">
        <v>75</v>
      </c>
      <c r="H5" s="134"/>
      <c r="I5" s="129" t="s">
        <v>74</v>
      </c>
      <c r="J5" s="129" t="s">
        <v>73</v>
      </c>
      <c r="K5" s="129" t="s">
        <v>72</v>
      </c>
      <c r="L5" s="130"/>
      <c r="M5" s="132" t="s">
        <v>6</v>
      </c>
      <c r="N5" s="69" t="s">
        <v>7</v>
      </c>
      <c r="O5" s="135" t="s">
        <v>33</v>
      </c>
      <c r="P5" s="135" t="s">
        <v>71</v>
      </c>
    </row>
    <row r="6" spans="1:16" s="35" customFormat="1" ht="94.5">
      <c r="A6" s="128"/>
      <c r="B6" s="128"/>
      <c r="C6" s="128"/>
      <c r="D6" s="128"/>
      <c r="E6" s="131"/>
      <c r="F6" s="131"/>
      <c r="G6" s="68" t="s">
        <v>11</v>
      </c>
      <c r="H6" s="68" t="s">
        <v>70</v>
      </c>
      <c r="I6" s="131"/>
      <c r="J6" s="131"/>
      <c r="K6" s="131"/>
      <c r="L6" s="131"/>
      <c r="M6" s="135"/>
      <c r="N6" s="70" t="s">
        <v>10</v>
      </c>
      <c r="O6" s="135"/>
      <c r="P6" s="135"/>
    </row>
    <row r="7" spans="1:16" s="35" customFormat="1" ht="10.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</row>
    <row r="8" spans="1:16" s="35" customFormat="1" ht="13.5">
      <c r="A8" s="38" t="s">
        <v>69</v>
      </c>
      <c r="B8" s="41"/>
      <c r="C8" s="28"/>
      <c r="D8" s="47">
        <f>SUM(D9:D9)</f>
        <v>10000</v>
      </c>
      <c r="E8" s="48">
        <f>SUM(E9:E9)</f>
        <v>10000</v>
      </c>
      <c r="F8" s="48">
        <f>SUM(F9:F9)</f>
        <v>10000</v>
      </c>
      <c r="G8" s="48">
        <f>SUM(G9:G9)</f>
        <v>0</v>
      </c>
      <c r="H8" s="48">
        <f>SUM(H9:H9)</f>
        <v>10000</v>
      </c>
      <c r="I8" s="48">
        <v>0</v>
      </c>
      <c r="J8" s="48">
        <v>0</v>
      </c>
      <c r="K8" s="48">
        <v>0</v>
      </c>
      <c r="L8" s="48">
        <f>SUM(L9:L9)</f>
        <v>0</v>
      </c>
      <c r="M8" s="48">
        <f>SUM(M9:M9)</f>
        <v>0</v>
      </c>
      <c r="N8" s="48">
        <f>SUM(N9:N9)</f>
        <v>0</v>
      </c>
      <c r="O8" s="48">
        <v>0</v>
      </c>
      <c r="P8" s="48">
        <v>0</v>
      </c>
    </row>
    <row r="9" spans="1:16" s="35" customFormat="1" ht="12.75">
      <c r="A9" s="40" t="s">
        <v>69</v>
      </c>
      <c r="B9" s="39" t="s">
        <v>68</v>
      </c>
      <c r="C9" s="25">
        <v>2110</v>
      </c>
      <c r="D9" s="49">
        <v>10000</v>
      </c>
      <c r="E9" s="50">
        <f>F9+L9</f>
        <v>10000</v>
      </c>
      <c r="F9" s="50">
        <f>H9</f>
        <v>10000</v>
      </c>
      <c r="G9" s="50">
        <v>0</v>
      </c>
      <c r="H9" s="50">
        <v>10000</v>
      </c>
      <c r="I9" s="50">
        <v>0</v>
      </c>
      <c r="J9" s="50">
        <v>0</v>
      </c>
      <c r="K9" s="50">
        <f>-T9</f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</row>
    <row r="10" spans="1:16" s="35" customFormat="1" ht="13.5">
      <c r="A10" s="30">
        <v>600</v>
      </c>
      <c r="B10" s="33"/>
      <c r="C10" s="28"/>
      <c r="D10" s="47">
        <f aca="true" t="shared" si="0" ref="D10:N10">SUM(D11:D11)</f>
        <v>1283</v>
      </c>
      <c r="E10" s="48">
        <f t="shared" si="0"/>
        <v>1283</v>
      </c>
      <c r="F10" s="48">
        <f t="shared" si="0"/>
        <v>1283</v>
      </c>
      <c r="G10" s="48">
        <f t="shared" si="0"/>
        <v>1283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  <c r="O10" s="48">
        <f>O12+O14</f>
        <v>0</v>
      </c>
      <c r="P10" s="48">
        <f>P12+P14</f>
        <v>0</v>
      </c>
    </row>
    <row r="11" spans="1:16" s="35" customFormat="1" ht="12.75">
      <c r="A11" s="27">
        <v>600</v>
      </c>
      <c r="B11" s="26">
        <v>60095</v>
      </c>
      <c r="C11" s="25">
        <v>2110</v>
      </c>
      <c r="D11" s="49">
        <v>1283</v>
      </c>
      <c r="E11" s="50">
        <f>SUM(F11)</f>
        <v>1283</v>
      </c>
      <c r="F11" s="50">
        <f>SUM(G11:H11)</f>
        <v>1283</v>
      </c>
      <c r="G11" s="50">
        <v>1283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>SUM(O11+Q11+R11)</f>
        <v>0</v>
      </c>
      <c r="O11" s="50">
        <v>0</v>
      </c>
      <c r="P11" s="50">
        <v>0</v>
      </c>
    </row>
    <row r="12" spans="1:16" s="35" customFormat="1" ht="13.5">
      <c r="A12" s="38" t="s">
        <v>67</v>
      </c>
      <c r="B12" s="37"/>
      <c r="C12" s="28"/>
      <c r="D12" s="47">
        <f aca="true" t="shared" si="1" ref="D12:M12">SUM(D13)</f>
        <v>91000</v>
      </c>
      <c r="E12" s="48">
        <f t="shared" si="1"/>
        <v>91000</v>
      </c>
      <c r="F12" s="48">
        <f t="shared" si="1"/>
        <v>91000</v>
      </c>
      <c r="G12" s="48">
        <f t="shared" si="1"/>
        <v>48420</v>
      </c>
      <c r="H12" s="48">
        <f t="shared" si="1"/>
        <v>42580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v>0</v>
      </c>
      <c r="O12" s="48">
        <f>SUM(O13)</f>
        <v>0</v>
      </c>
      <c r="P12" s="48">
        <f>SUM(P13)</f>
        <v>0</v>
      </c>
    </row>
    <row r="13" spans="1:18" s="35" customFormat="1" ht="12.75">
      <c r="A13" s="27">
        <v>700</v>
      </c>
      <c r="B13" s="26">
        <v>70005</v>
      </c>
      <c r="C13" s="25">
        <v>2110</v>
      </c>
      <c r="D13" s="49">
        <v>91000</v>
      </c>
      <c r="E13" s="50">
        <f>SUM(F13)</f>
        <v>91000</v>
      </c>
      <c r="F13" s="50">
        <f>SUM(G13:H13)</f>
        <v>91000</v>
      </c>
      <c r="G13" s="50">
        <v>48420</v>
      </c>
      <c r="H13" s="50">
        <v>42580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f>SUM(O13+Q13+R13)</f>
        <v>0</v>
      </c>
      <c r="O13" s="50">
        <v>0</v>
      </c>
      <c r="P13" s="50">
        <v>0</v>
      </c>
      <c r="Q13" s="31"/>
      <c r="R13" s="31"/>
    </row>
    <row r="14" spans="1:18" s="35" customFormat="1" ht="13.5">
      <c r="A14" s="30">
        <v>710</v>
      </c>
      <c r="B14" s="33"/>
      <c r="C14" s="28"/>
      <c r="D14" s="47">
        <f aca="true" t="shared" si="2" ref="D14:P14">SUM(D15:D16)</f>
        <v>619840</v>
      </c>
      <c r="E14" s="48">
        <f t="shared" si="2"/>
        <v>619840</v>
      </c>
      <c r="F14" s="48">
        <f t="shared" si="2"/>
        <v>619840</v>
      </c>
      <c r="G14" s="48">
        <f t="shared" si="2"/>
        <v>529513</v>
      </c>
      <c r="H14" s="48">
        <f t="shared" si="2"/>
        <v>90327</v>
      </c>
      <c r="I14" s="48">
        <f t="shared" si="2"/>
        <v>0</v>
      </c>
      <c r="J14" s="48">
        <f t="shared" si="2"/>
        <v>0</v>
      </c>
      <c r="K14" s="48">
        <f t="shared" si="2"/>
        <v>0</v>
      </c>
      <c r="L14" s="48">
        <f t="shared" si="2"/>
        <v>0</v>
      </c>
      <c r="M14" s="48">
        <f t="shared" si="2"/>
        <v>0</v>
      </c>
      <c r="N14" s="48">
        <f t="shared" si="2"/>
        <v>0</v>
      </c>
      <c r="O14" s="48">
        <f t="shared" si="2"/>
        <v>0</v>
      </c>
      <c r="P14" s="48">
        <f t="shared" si="2"/>
        <v>0</v>
      </c>
      <c r="Q14" s="36"/>
      <c r="R14" s="36"/>
    </row>
    <row r="15" spans="1:18" s="35" customFormat="1" ht="12.75">
      <c r="A15" s="27">
        <v>710</v>
      </c>
      <c r="B15" s="26">
        <v>71012</v>
      </c>
      <c r="C15" s="25">
        <v>2110</v>
      </c>
      <c r="D15" s="49">
        <v>210000</v>
      </c>
      <c r="E15" s="50">
        <f>SUM(N15+F15)</f>
        <v>210000</v>
      </c>
      <c r="F15" s="50">
        <f>SUM(G15:K15)</f>
        <v>210000</v>
      </c>
      <c r="G15" s="50">
        <v>210000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>SUM(O15+Q15+R15)</f>
        <v>0</v>
      </c>
      <c r="O15" s="50">
        <v>0</v>
      </c>
      <c r="P15" s="50">
        <v>0</v>
      </c>
      <c r="Q15" s="31"/>
      <c r="R15" s="31"/>
    </row>
    <row r="16" spans="1:16" s="35" customFormat="1" ht="12.75">
      <c r="A16" s="27">
        <v>710</v>
      </c>
      <c r="B16" s="26">
        <v>71015</v>
      </c>
      <c r="C16" s="25">
        <v>2110</v>
      </c>
      <c r="D16" s="49">
        <v>409840</v>
      </c>
      <c r="E16" s="50">
        <f>SUM(F16)</f>
        <v>409840</v>
      </c>
      <c r="F16" s="50">
        <f>SUM(G16:H16)</f>
        <v>409840</v>
      </c>
      <c r="G16" s="50">
        <v>319513</v>
      </c>
      <c r="H16" s="50">
        <v>90327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f>SUM(O16+Q16+R16)</f>
        <v>0</v>
      </c>
      <c r="O16" s="50">
        <v>0</v>
      </c>
      <c r="P16" s="50">
        <v>0</v>
      </c>
    </row>
    <row r="17" spans="1:16" s="35" customFormat="1" ht="13.5">
      <c r="A17" s="30">
        <v>750</v>
      </c>
      <c r="B17" s="33"/>
      <c r="C17" s="28"/>
      <c r="D17" s="47">
        <f aca="true" t="shared" si="3" ref="D17:P17">SUM(D18:D18)</f>
        <v>21997</v>
      </c>
      <c r="E17" s="48">
        <f t="shared" si="3"/>
        <v>21997</v>
      </c>
      <c r="F17" s="48">
        <f t="shared" si="3"/>
        <v>21997</v>
      </c>
      <c r="G17" s="48">
        <f t="shared" si="3"/>
        <v>15849.97</v>
      </c>
      <c r="H17" s="48">
        <f t="shared" si="3"/>
        <v>6147.03</v>
      </c>
      <c r="I17" s="48">
        <f t="shared" si="3"/>
        <v>0</v>
      </c>
      <c r="J17" s="48">
        <f t="shared" si="3"/>
        <v>0</v>
      </c>
      <c r="K17" s="48">
        <f t="shared" si="3"/>
        <v>0</v>
      </c>
      <c r="L17" s="48">
        <f t="shared" si="3"/>
        <v>0</v>
      </c>
      <c r="M17" s="48">
        <f t="shared" si="3"/>
        <v>0</v>
      </c>
      <c r="N17" s="48">
        <f t="shared" si="3"/>
        <v>0</v>
      </c>
      <c r="O17" s="48">
        <f t="shared" si="3"/>
        <v>0</v>
      </c>
      <c r="P17" s="48">
        <f t="shared" si="3"/>
        <v>0</v>
      </c>
    </row>
    <row r="18" spans="1:16" s="35" customFormat="1" ht="12.75">
      <c r="A18" s="27">
        <v>750</v>
      </c>
      <c r="B18" s="26">
        <v>75045</v>
      </c>
      <c r="C18" s="25">
        <v>2110</v>
      </c>
      <c r="D18" s="49">
        <v>21997</v>
      </c>
      <c r="E18" s="50">
        <f>SUM(F18)</f>
        <v>21997</v>
      </c>
      <c r="F18" s="50">
        <f>SUM(G18:H18)</f>
        <v>21997</v>
      </c>
      <c r="G18" s="50">
        <v>15849.97</v>
      </c>
      <c r="H18" s="50">
        <v>6147.03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f>SUM(O18+Q18+R18)</f>
        <v>0</v>
      </c>
      <c r="O18" s="50">
        <v>0</v>
      </c>
      <c r="P18" s="50">
        <v>0</v>
      </c>
    </row>
    <row r="19" spans="1:16" s="34" customFormat="1" ht="14.25" customHeight="1">
      <c r="A19" s="30">
        <v>754</v>
      </c>
      <c r="B19" s="33"/>
      <c r="C19" s="28"/>
      <c r="D19" s="47">
        <f>SUM(D20:D20)</f>
        <v>5105554</v>
      </c>
      <c r="E19" s="48">
        <f>E20</f>
        <v>5105554</v>
      </c>
      <c r="F19" s="48">
        <f aca="true" t="shared" si="4" ref="F19:K19">SUM(F20)</f>
        <v>5105554</v>
      </c>
      <c r="G19" s="48">
        <f t="shared" si="4"/>
        <v>4578245</v>
      </c>
      <c r="H19" s="48">
        <f t="shared" si="4"/>
        <v>352166</v>
      </c>
      <c r="I19" s="48">
        <f t="shared" si="4"/>
        <v>0</v>
      </c>
      <c r="J19" s="48">
        <f t="shared" si="4"/>
        <v>175143</v>
      </c>
      <c r="K19" s="48">
        <f t="shared" si="4"/>
        <v>0</v>
      </c>
      <c r="L19" s="48">
        <f>SUM(L20:L20)</f>
        <v>0</v>
      </c>
      <c r="M19" s="48">
        <f>SUM(M20:M20)</f>
        <v>0</v>
      </c>
      <c r="N19" s="48">
        <f>SUM(N20)</f>
        <v>0</v>
      </c>
      <c r="O19" s="48">
        <f>SUM(O20)</f>
        <v>0</v>
      </c>
      <c r="P19" s="48">
        <f>SUM(P20)</f>
        <v>0</v>
      </c>
    </row>
    <row r="20" spans="1:16" ht="12.75" customHeight="1">
      <c r="A20" s="27">
        <v>754</v>
      </c>
      <c r="B20" s="26">
        <v>75411</v>
      </c>
      <c r="C20" s="25">
        <v>2110</v>
      </c>
      <c r="D20" s="49">
        <v>5105554</v>
      </c>
      <c r="E20" s="50">
        <f>SUM(F20)</f>
        <v>5105554</v>
      </c>
      <c r="F20" s="50">
        <f>SUM(G20:J20)</f>
        <v>5105554</v>
      </c>
      <c r="G20" s="50">
        <v>4578245</v>
      </c>
      <c r="H20" s="50">
        <v>352166</v>
      </c>
      <c r="I20" s="50">
        <v>0</v>
      </c>
      <c r="J20" s="50">
        <v>175143</v>
      </c>
      <c r="K20" s="50">
        <v>0</v>
      </c>
      <c r="L20" s="50">
        <v>0</v>
      </c>
      <c r="M20" s="50">
        <v>0</v>
      </c>
      <c r="N20" s="50">
        <f>SUM(O20+Q20+R20)</f>
        <v>0</v>
      </c>
      <c r="O20" s="50">
        <v>0</v>
      </c>
      <c r="P20" s="50"/>
    </row>
    <row r="21" spans="1:16" ht="12.75" customHeight="1">
      <c r="A21" s="30">
        <v>755</v>
      </c>
      <c r="B21" s="33"/>
      <c r="C21" s="28"/>
      <c r="D21" s="47">
        <f>SUM(D22:D22)</f>
        <v>132000</v>
      </c>
      <c r="E21" s="48">
        <f>E22</f>
        <v>132000</v>
      </c>
      <c r="F21" s="48">
        <f aca="true" t="shared" si="5" ref="F21:K21">SUM(F22)</f>
        <v>132000</v>
      </c>
      <c r="G21" s="48">
        <f t="shared" si="5"/>
        <v>0</v>
      </c>
      <c r="H21" s="48">
        <f t="shared" si="5"/>
        <v>67980</v>
      </c>
      <c r="I21" s="48">
        <f t="shared" si="5"/>
        <v>64020</v>
      </c>
      <c r="J21" s="48">
        <f t="shared" si="5"/>
        <v>0</v>
      </c>
      <c r="K21" s="48">
        <f t="shared" si="5"/>
        <v>0</v>
      </c>
      <c r="L21" s="48">
        <f>SUM(L22:L22)</f>
        <v>0</v>
      </c>
      <c r="M21" s="48">
        <f>SUM(M22:M22)</f>
        <v>0</v>
      </c>
      <c r="N21" s="48">
        <f>SUM(N22)</f>
        <v>0</v>
      </c>
      <c r="O21" s="48">
        <f>SUM(O22)</f>
        <v>0</v>
      </c>
      <c r="P21" s="48">
        <f>SUM(P22)</f>
        <v>0</v>
      </c>
    </row>
    <row r="22" spans="1:16" ht="12" customHeight="1">
      <c r="A22" s="27">
        <v>755</v>
      </c>
      <c r="B22" s="26">
        <v>75515</v>
      </c>
      <c r="C22" s="25">
        <v>2110</v>
      </c>
      <c r="D22" s="49">
        <v>132000</v>
      </c>
      <c r="E22" s="50">
        <f>SUM(F22)</f>
        <v>132000</v>
      </c>
      <c r="F22" s="50">
        <f>SUM(G22:J22)</f>
        <v>132000</v>
      </c>
      <c r="G22" s="50">
        <v>0</v>
      </c>
      <c r="H22" s="50">
        <v>67980</v>
      </c>
      <c r="I22" s="50">
        <v>64020</v>
      </c>
      <c r="J22" s="50">
        <v>0</v>
      </c>
      <c r="K22" s="50">
        <v>0</v>
      </c>
      <c r="L22" s="50">
        <v>0</v>
      </c>
      <c r="M22" s="50">
        <v>0</v>
      </c>
      <c r="N22" s="50">
        <f>SUM(O22+Q22+R22)</f>
        <v>0</v>
      </c>
      <c r="O22" s="50">
        <v>0</v>
      </c>
      <c r="P22" s="50"/>
    </row>
    <row r="23" spans="1:16" ht="12.75" customHeight="1">
      <c r="A23" s="30">
        <v>801</v>
      </c>
      <c r="B23" s="33"/>
      <c r="C23" s="28"/>
      <c r="D23" s="47">
        <f>SUM(D24:D24)</f>
        <v>27108</v>
      </c>
      <c r="E23" s="48">
        <f>E24</f>
        <v>27108</v>
      </c>
      <c r="F23" s="48">
        <f aca="true" t="shared" si="6" ref="F23:K23">SUM(F24)</f>
        <v>27108</v>
      </c>
      <c r="G23" s="48">
        <f t="shared" si="6"/>
        <v>0</v>
      </c>
      <c r="H23" s="48">
        <f t="shared" si="6"/>
        <v>27108</v>
      </c>
      <c r="I23" s="48">
        <f t="shared" si="6"/>
        <v>0</v>
      </c>
      <c r="J23" s="48">
        <f t="shared" si="6"/>
        <v>0</v>
      </c>
      <c r="K23" s="48">
        <f t="shared" si="6"/>
        <v>0</v>
      </c>
      <c r="L23" s="48">
        <f>SUM(L24:L24)</f>
        <v>0</v>
      </c>
      <c r="M23" s="48">
        <f>SUM(M24:M24)</f>
        <v>0</v>
      </c>
      <c r="N23" s="48">
        <f>SUM(N24)</f>
        <v>0</v>
      </c>
      <c r="O23" s="48">
        <f>SUM(O24)</f>
        <v>0</v>
      </c>
      <c r="P23" s="48">
        <f>SUM(P24)</f>
        <v>0</v>
      </c>
    </row>
    <row r="24" spans="1:16" ht="11.25" customHeight="1">
      <c r="A24" s="27">
        <v>801</v>
      </c>
      <c r="B24" s="26">
        <v>80153</v>
      </c>
      <c r="C24" s="25">
        <v>2110</v>
      </c>
      <c r="D24" s="49">
        <v>27108</v>
      </c>
      <c r="E24" s="50">
        <f>SUM(F24)</f>
        <v>27108</v>
      </c>
      <c r="F24" s="50">
        <f>SUM(G24:J24)</f>
        <v>27108</v>
      </c>
      <c r="G24" s="50">
        <v>0</v>
      </c>
      <c r="H24" s="50">
        <v>27108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>SUM(O24+Q24+R24)</f>
        <v>0</v>
      </c>
      <c r="O24" s="50">
        <v>0</v>
      </c>
      <c r="P24" s="50"/>
    </row>
    <row r="25" spans="1:16" ht="13.5">
      <c r="A25" s="30">
        <v>851</v>
      </c>
      <c r="B25" s="29"/>
      <c r="C25" s="28"/>
      <c r="D25" s="51">
        <f>D26</f>
        <v>2888105</v>
      </c>
      <c r="E25" s="48">
        <f aca="true" t="shared" si="7" ref="E25:P25">SUM(E26)</f>
        <v>2888105</v>
      </c>
      <c r="F25" s="48">
        <f t="shared" si="7"/>
        <v>2888105</v>
      </c>
      <c r="G25" s="48">
        <f t="shared" si="7"/>
        <v>0</v>
      </c>
      <c r="H25" s="48">
        <f t="shared" si="7"/>
        <v>2888105</v>
      </c>
      <c r="I25" s="48">
        <f t="shared" si="7"/>
        <v>0</v>
      </c>
      <c r="J25" s="48">
        <f t="shared" si="7"/>
        <v>0</v>
      </c>
      <c r="K25" s="48">
        <f t="shared" si="7"/>
        <v>0</v>
      </c>
      <c r="L25" s="48">
        <f t="shared" si="7"/>
        <v>0</v>
      </c>
      <c r="M25" s="48">
        <f t="shared" si="7"/>
        <v>0</v>
      </c>
      <c r="N25" s="48">
        <f t="shared" si="7"/>
        <v>0</v>
      </c>
      <c r="O25" s="48">
        <f t="shared" si="7"/>
        <v>0</v>
      </c>
      <c r="P25" s="48">
        <f t="shared" si="7"/>
        <v>0</v>
      </c>
    </row>
    <row r="26" spans="1:17" ht="12.75">
      <c r="A26" s="27">
        <v>851</v>
      </c>
      <c r="B26" s="26">
        <v>85156</v>
      </c>
      <c r="C26" s="25">
        <v>2110</v>
      </c>
      <c r="D26" s="52">
        <v>2888105</v>
      </c>
      <c r="E26" s="50">
        <f>SUM(H26)</f>
        <v>2888105</v>
      </c>
      <c r="F26" s="50">
        <f>SUM(H26)</f>
        <v>2888105</v>
      </c>
      <c r="G26" s="50">
        <v>0</v>
      </c>
      <c r="H26" s="50">
        <v>2888105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>SUM(O26+Q26+R26)</f>
        <v>0</v>
      </c>
      <c r="O26" s="50">
        <v>0</v>
      </c>
      <c r="P26" s="50">
        <v>0</v>
      </c>
      <c r="Q26" s="31"/>
    </row>
    <row r="27" spans="1:17" ht="13.5">
      <c r="A27" s="30">
        <v>852</v>
      </c>
      <c r="B27" s="29"/>
      <c r="C27" s="28"/>
      <c r="D27" s="47">
        <f aca="true" t="shared" si="8" ref="D27:P27">SUM(D28:D29)</f>
        <v>2824193</v>
      </c>
      <c r="E27" s="48">
        <f t="shared" si="8"/>
        <v>2824193</v>
      </c>
      <c r="F27" s="48">
        <f t="shared" si="8"/>
        <v>126180</v>
      </c>
      <c r="G27" s="48">
        <f t="shared" si="8"/>
        <v>84885</v>
      </c>
      <c r="H27" s="48">
        <f t="shared" si="8"/>
        <v>41295</v>
      </c>
      <c r="I27" s="48">
        <f t="shared" si="8"/>
        <v>0</v>
      </c>
      <c r="J27" s="48">
        <f t="shared" si="8"/>
        <v>0</v>
      </c>
      <c r="K27" s="48">
        <f t="shared" si="8"/>
        <v>0</v>
      </c>
      <c r="L27" s="48">
        <f t="shared" si="8"/>
        <v>2698013</v>
      </c>
      <c r="M27" s="48">
        <f t="shared" si="8"/>
        <v>2698013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31"/>
    </row>
    <row r="28" spans="1:17" ht="12.75">
      <c r="A28" s="32">
        <v>852</v>
      </c>
      <c r="B28" s="26">
        <v>85203</v>
      </c>
      <c r="C28" s="25">
        <v>2110</v>
      </c>
      <c r="D28" s="52">
        <v>126180</v>
      </c>
      <c r="E28" s="50">
        <f>SUM(H28+G28)</f>
        <v>126180</v>
      </c>
      <c r="F28" s="50">
        <f>SUM(G28:K28)</f>
        <v>126180</v>
      </c>
      <c r="G28" s="50">
        <v>84885</v>
      </c>
      <c r="H28" s="50">
        <v>41295</v>
      </c>
      <c r="I28" s="50">
        <v>0</v>
      </c>
      <c r="J28" s="50">
        <v>0</v>
      </c>
      <c r="K28" s="50">
        <v>0</v>
      </c>
      <c r="L28" s="50">
        <v>0</v>
      </c>
      <c r="M28" s="50">
        <f>SUM(N28+P28+Q28)</f>
        <v>0</v>
      </c>
      <c r="N28" s="50">
        <v>0</v>
      </c>
      <c r="O28" s="50">
        <v>0</v>
      </c>
      <c r="P28" s="50">
        <v>0</v>
      </c>
      <c r="Q28" s="31"/>
    </row>
    <row r="29" spans="1:17" ht="12.75">
      <c r="A29" s="27">
        <v>852</v>
      </c>
      <c r="B29" s="26">
        <v>85203</v>
      </c>
      <c r="C29" s="25">
        <v>6410</v>
      </c>
      <c r="D29" s="52">
        <v>2698013</v>
      </c>
      <c r="E29" s="50">
        <f>SUM(L29)</f>
        <v>2698013</v>
      </c>
      <c r="F29" s="50">
        <f>SUM(H29)</f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2698013</v>
      </c>
      <c r="M29" s="50">
        <v>2698013</v>
      </c>
      <c r="N29" s="50">
        <f>SUM(O29+Q29+R29)</f>
        <v>0</v>
      </c>
      <c r="O29" s="50">
        <v>0</v>
      </c>
      <c r="P29" s="50">
        <v>0</v>
      </c>
      <c r="Q29" s="31"/>
    </row>
    <row r="30" spans="1:17" ht="13.5">
      <c r="A30" s="30">
        <v>853</v>
      </c>
      <c r="B30" s="29"/>
      <c r="C30" s="28"/>
      <c r="D30" s="51">
        <f>SUM(D31)</f>
        <v>653989</v>
      </c>
      <c r="E30" s="48">
        <f>E31</f>
        <v>653989</v>
      </c>
      <c r="F30" s="48">
        <f>F31</f>
        <v>653989</v>
      </c>
      <c r="G30" s="48">
        <f>G31</f>
        <v>486005</v>
      </c>
      <c r="H30" s="48">
        <f>H31</f>
        <v>167984</v>
      </c>
      <c r="I30" s="48">
        <f aca="true" t="shared" si="9" ref="I30:P30">SUM(I31)</f>
        <v>0</v>
      </c>
      <c r="J30" s="48">
        <f t="shared" si="9"/>
        <v>0</v>
      </c>
      <c r="K30" s="48">
        <f t="shared" si="9"/>
        <v>0</v>
      </c>
      <c r="L30" s="48">
        <f t="shared" si="9"/>
        <v>0</v>
      </c>
      <c r="M30" s="48">
        <f t="shared" si="9"/>
        <v>0</v>
      </c>
      <c r="N30" s="48">
        <f t="shared" si="9"/>
        <v>0</v>
      </c>
      <c r="O30" s="48">
        <f t="shared" si="9"/>
        <v>0</v>
      </c>
      <c r="P30" s="48">
        <f t="shared" si="9"/>
        <v>0</v>
      </c>
      <c r="Q30" s="31"/>
    </row>
    <row r="31" spans="1:16" ht="12.75">
      <c r="A31" s="27">
        <v>853</v>
      </c>
      <c r="B31" s="26">
        <v>85321</v>
      </c>
      <c r="C31" s="25">
        <v>2110</v>
      </c>
      <c r="D31" s="52">
        <v>653989</v>
      </c>
      <c r="E31" s="50">
        <f>SUM(H31+G31+E38)</f>
        <v>653989</v>
      </c>
      <c r="F31" s="50">
        <f>SUM(G31:K31)</f>
        <v>653989</v>
      </c>
      <c r="G31" s="50">
        <v>486005</v>
      </c>
      <c r="H31" s="50">
        <v>167984</v>
      </c>
      <c r="I31" s="50">
        <v>0</v>
      </c>
      <c r="J31" s="50">
        <v>0</v>
      </c>
      <c r="K31" s="50">
        <v>0</v>
      </c>
      <c r="L31" s="50">
        <v>0</v>
      </c>
      <c r="M31" s="50">
        <f>SUM(N31+P31+Q31)</f>
        <v>0</v>
      </c>
      <c r="N31" s="50">
        <v>0</v>
      </c>
      <c r="O31" s="50">
        <v>0</v>
      </c>
      <c r="P31" s="50">
        <v>0</v>
      </c>
    </row>
    <row r="32" spans="1:16" ht="13.5">
      <c r="A32" s="30">
        <v>855</v>
      </c>
      <c r="B32" s="29"/>
      <c r="C32" s="28"/>
      <c r="D32" s="51">
        <f aca="true" t="shared" si="10" ref="D32:P32">SUM(D33:D34)</f>
        <v>573809</v>
      </c>
      <c r="E32" s="48">
        <f t="shared" si="10"/>
        <v>572809</v>
      </c>
      <c r="F32" s="48">
        <f t="shared" si="10"/>
        <v>572809</v>
      </c>
      <c r="G32" s="48">
        <f t="shared" si="10"/>
        <v>5964</v>
      </c>
      <c r="H32" s="48">
        <f t="shared" si="10"/>
        <v>521</v>
      </c>
      <c r="I32" s="48">
        <f t="shared" si="10"/>
        <v>0</v>
      </c>
      <c r="J32" s="48">
        <f t="shared" si="10"/>
        <v>566324</v>
      </c>
      <c r="K32" s="48">
        <f t="shared" si="10"/>
        <v>0</v>
      </c>
      <c r="L32" s="48">
        <f t="shared" si="10"/>
        <v>0</v>
      </c>
      <c r="M32" s="48">
        <f t="shared" si="10"/>
        <v>0</v>
      </c>
      <c r="N32" s="48">
        <f t="shared" si="10"/>
        <v>0</v>
      </c>
      <c r="O32" s="48">
        <f t="shared" si="10"/>
        <v>0</v>
      </c>
      <c r="P32" s="48">
        <f t="shared" si="10"/>
        <v>0</v>
      </c>
    </row>
    <row r="33" spans="1:16" ht="12.75">
      <c r="A33" s="27">
        <v>855</v>
      </c>
      <c r="B33" s="26">
        <v>85508</v>
      </c>
      <c r="C33" s="25">
        <v>2160</v>
      </c>
      <c r="D33" s="52">
        <v>207260</v>
      </c>
      <c r="E33" s="50">
        <f>SUM(H33+G33+J33)</f>
        <v>207260</v>
      </c>
      <c r="F33" s="50">
        <f>SUM(G33:K33)</f>
        <v>207260</v>
      </c>
      <c r="G33" s="50">
        <v>2200</v>
      </c>
      <c r="H33" s="50">
        <v>521</v>
      </c>
      <c r="I33" s="50">
        <v>0</v>
      </c>
      <c r="J33" s="50">
        <v>204539</v>
      </c>
      <c r="K33" s="50">
        <v>0</v>
      </c>
      <c r="L33" s="50">
        <v>0</v>
      </c>
      <c r="M33" s="50">
        <f>SUM(N33+P33+Q33)</f>
        <v>0</v>
      </c>
      <c r="N33" s="50">
        <v>0</v>
      </c>
      <c r="O33" s="50">
        <v>0</v>
      </c>
      <c r="P33" s="50">
        <v>0</v>
      </c>
    </row>
    <row r="34" spans="1:16" ht="12.75">
      <c r="A34" s="27">
        <v>855</v>
      </c>
      <c r="B34" s="26">
        <v>85510</v>
      </c>
      <c r="C34" s="25">
        <v>2160</v>
      </c>
      <c r="D34" s="52">
        <v>366549</v>
      </c>
      <c r="E34" s="50">
        <f>SUM(H34+G34+J34)</f>
        <v>365549</v>
      </c>
      <c r="F34" s="50">
        <f>SUM(G34:K34)</f>
        <v>365549</v>
      </c>
      <c r="G34" s="50">
        <v>3764</v>
      </c>
      <c r="H34" s="50">
        <v>0</v>
      </c>
      <c r="I34" s="50">
        <v>0</v>
      </c>
      <c r="J34" s="50">
        <v>361785</v>
      </c>
      <c r="K34" s="50">
        <v>0</v>
      </c>
      <c r="L34" s="50">
        <v>0</v>
      </c>
      <c r="M34" s="50">
        <f>SUM(N34+P34+Q34)</f>
        <v>0</v>
      </c>
      <c r="N34" s="50">
        <v>0</v>
      </c>
      <c r="O34" s="50">
        <v>0</v>
      </c>
      <c r="P34" s="50">
        <v>0</v>
      </c>
    </row>
    <row r="35" spans="1:16" ht="14.25">
      <c r="A35" s="124" t="s">
        <v>66</v>
      </c>
      <c r="B35" s="124"/>
      <c r="C35" s="124"/>
      <c r="D35" s="51">
        <f aca="true" t="shared" si="11" ref="D35:P35">SUM(D8+D10+D12+D14+D17+D19+D21+D23+D25+D27+D30+D32)</f>
        <v>12948878</v>
      </c>
      <c r="E35" s="51">
        <f t="shared" si="11"/>
        <v>12947878</v>
      </c>
      <c r="F35" s="51">
        <f t="shared" si="11"/>
        <v>10249865</v>
      </c>
      <c r="G35" s="51">
        <f t="shared" si="11"/>
        <v>5750164.97</v>
      </c>
      <c r="H35" s="51">
        <f t="shared" si="11"/>
        <v>3694213.0300000003</v>
      </c>
      <c r="I35" s="51">
        <f t="shared" si="11"/>
        <v>64020</v>
      </c>
      <c r="J35" s="51">
        <f t="shared" si="11"/>
        <v>741467</v>
      </c>
      <c r="K35" s="51">
        <f t="shared" si="11"/>
        <v>0</v>
      </c>
      <c r="L35" s="51">
        <f t="shared" si="11"/>
        <v>2698013</v>
      </c>
      <c r="M35" s="51">
        <f t="shared" si="11"/>
        <v>2698013</v>
      </c>
      <c r="N35" s="51">
        <f t="shared" si="11"/>
        <v>0</v>
      </c>
      <c r="O35" s="51">
        <f t="shared" si="11"/>
        <v>0</v>
      </c>
      <c r="P35" s="51">
        <f t="shared" si="11"/>
        <v>0</v>
      </c>
    </row>
    <row r="36" spans="1:16" ht="12.75">
      <c r="A36" s="22"/>
      <c r="B36" s="22"/>
      <c r="C36" s="22"/>
      <c r="D36" s="22"/>
      <c r="E36" s="24"/>
      <c r="F36" s="22"/>
      <c r="G36" s="22"/>
      <c r="H36" s="22"/>
      <c r="I36" s="22"/>
      <c r="J36" s="22"/>
      <c r="K36" s="21"/>
      <c r="L36" s="21"/>
      <c r="M36" s="21"/>
      <c r="N36" s="21"/>
      <c r="O36" s="21"/>
      <c r="P36" s="21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1"/>
      <c r="L37" s="21"/>
      <c r="M37" s="21"/>
      <c r="N37" s="21"/>
      <c r="O37" s="21"/>
      <c r="P37" s="21"/>
    </row>
    <row r="38" spans="1:16" ht="12.75">
      <c r="A38" s="22"/>
      <c r="B38" s="22"/>
      <c r="C38" s="22"/>
      <c r="D38" s="22"/>
      <c r="E38" s="22"/>
      <c r="F38" s="22"/>
      <c r="G38" s="23"/>
      <c r="H38" s="23"/>
      <c r="I38" s="22"/>
      <c r="J38" s="22"/>
      <c r="K38" s="21"/>
      <c r="L38" s="21"/>
      <c r="M38" s="21"/>
      <c r="N38" s="21"/>
      <c r="O38" s="21"/>
      <c r="P38" s="21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9"/>
      <c r="L39" s="19"/>
      <c r="M39" s="19"/>
      <c r="N39" s="19"/>
      <c r="O39" s="19"/>
      <c r="P39" s="19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8"/>
    </row>
  </sheetData>
  <sheetProtection/>
  <mergeCells count="20">
    <mergeCell ref="L4:L6"/>
    <mergeCell ref="O2:P2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/>
  <pageMargins left="0.7" right="0.7" top="0.75" bottom="0.75" header="0.3" footer="0.3"/>
  <pageSetup orientation="landscape" paperSize="9" scale="91" r:id="rId1"/>
  <headerFooter>
    <oddHeader>&amp;RZałącznik nr &amp;A
do uchwały Zarządu Powiatu w Opatowie Nr 160.116.2021 
z dnia 15 grudnia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2021-12-15T08:46:39Z</cp:lastPrinted>
  <dcterms:modified xsi:type="dcterms:W3CDTF">2022-01-18T09:12:39Z</dcterms:modified>
  <cp:category/>
  <cp:version/>
  <cp:contentType/>
  <cp:contentStatus/>
</cp:coreProperties>
</file>