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2315" windowHeight="7320" activeTab="2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<sst xmlns="http://schemas.openxmlformats.org/spreadsheetml/2006/main" count="421" uniqueCount="158">
  <si>
    <t>Dział</t>
  </si>
  <si>
    <t>Rozdział</t>
  </si>
  <si>
    <t>Nazwa</t>
  </si>
  <si>
    <t>Plan</t>
  </si>
  <si>
    <t>z tego:</t>
  </si>
  <si>
    <t>Wydatki 
majątkowe</t>
  </si>
  <si>
    <t>inwestycje i zakupy inwestycyjne</t>
  </si>
  <si>
    <t>w tym:</t>
  </si>
  <si>
    <t>dotacje na zadania bieżące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</si>
  <si>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</si>
  <si>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</si>
  <si>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</si>
  <si>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</si>
  <si>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</si>
  <si>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</si>
  <si>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</si>
  <si>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</si>
  <si>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</si>
  <si>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</si>
  <si>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8</t>
  </si>
  <si>
    <t>7</t>
  </si>
  <si>
    <t>6</t>
  </si>
  <si>
    <t>5</t>
  </si>
  <si>
    <t>4</t>
  </si>
  <si>
    <t>3</t>
  </si>
  <si>
    <t>2</t>
  </si>
  <si>
    <t>1</t>
  </si>
  <si>
    <t>§
/
grupa</t>
  </si>
  <si>
    <t>Z tego:</t>
  </si>
  <si>
    <t>Wydatki bieżące</t>
  </si>
  <si>
    <t>wydatki 
jednostek
budżetowych</t>
  </si>
  <si>
    <t>wypłaty z tytułu poręczeń i gwarancji</t>
  </si>
  <si>
    <t>obsługa długu</t>
  </si>
  <si>
    <t>zakup i objęcie akcji i udziałów</t>
  </si>
  <si>
    <t>Wniesienie wkładów do spółek prawa handlowego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</si>
  <si>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</si>
  <si>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</si>
  <si>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</si>
  <si>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</si>
  <si>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</si>
  <si>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</si>
  <si>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</si>
  <si>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</si>
  <si>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</si>
  <si>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</si>
  <si>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</si>
  <si>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/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</si>
  <si>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</si>
  <si>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</si>
  <si>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</si>
  <si>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</si>
  <si>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</si>
  <si>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</si>
  <si>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</si>
  <si>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Plan po zmianach 
(5+6+7)</t>
  </si>
  <si>
    <t>Zwiększenie</t>
  </si>
  <si>
    <t>Zmniejszenie</t>
  </si>
  <si>
    <t>Plan przed zmianą</t>
  </si>
  <si>
    <t>§</t>
  </si>
  <si>
    <t>w złotych</t>
  </si>
  <si>
    <t>Dochody budżetu powiatu na 2021 rok</t>
  </si>
  <si>
    <t>Zmiany w planie wydatków budżetowych w 2021 roku</t>
  </si>
  <si>
    <t>Ogółem</t>
  </si>
  <si>
    <t>700</t>
  </si>
  <si>
    <t>01005</t>
  </si>
  <si>
    <t>010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</si>
  <si>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</si>
  <si>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</si>
  <si>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</si>
  <si>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</si>
  <si>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</si>
  <si>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</si>
  <si>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</si>
  <si>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
na 2021 r.</t>
  </si>
  <si>
    <t>Dotacje ogółem</t>
  </si>
  <si>
    <t>w  złotych</t>
  </si>
  <si>
    <t>Dochody i wydatki związane z realizacją zadań z zakresu administracji rządowej i innych zadań zleconych odrębnymi ustawami w 2021 r.</t>
  </si>
  <si>
    <t>3 851 096,00</t>
  </si>
  <si>
    <t>855</t>
  </si>
  <si>
    <t>Rodzina</t>
  </si>
  <si>
    <t>2160</t>
  </si>
  <si>
    <t>85510</t>
  </si>
  <si>
    <t>Działalność placówek opiekuńczo-wychowawczych</t>
  </si>
  <si>
    <t>380 185,00</t>
  </si>
  <si>
    <t>3 122 343,40</t>
  </si>
  <si>
    <t>6 973 439,40</t>
  </si>
  <si>
    <t>853</t>
  </si>
  <si>
    <t>Pozostałe zadania w zakresie polityki społecznej</t>
  </si>
  <si>
    <t>85321</t>
  </si>
  <si>
    <t>Zespoły do spraw orzekania o niepełnosprawności</t>
  </si>
  <si>
    <t>710</t>
  </si>
  <si>
    <t>Działalność usługowa</t>
  </si>
  <si>
    <t>1 015 140,00</t>
  </si>
  <si>
    <t>20 000,00</t>
  </si>
  <si>
    <t>1 035 140,00</t>
  </si>
  <si>
    <t>15 300,00</t>
  </si>
  <si>
    <t>71015</t>
  </si>
  <si>
    <t>Nadzór budowlany</t>
  </si>
  <si>
    <t>389 840,00</t>
  </si>
  <si>
    <t>409 840,00</t>
  </si>
  <si>
    <t>2110</t>
  </si>
  <si>
    <t>Dotacja celowa otrzymana z budżetu państwa na zadania bieżące z zakresu administracji rządowej oraz inne zadania zlecone ustawami realizowane przez powiat</t>
  </si>
  <si>
    <t>754</t>
  </si>
  <si>
    <t>Bezpieczeństwo publiczne i ochrona przeciwpożarowa</t>
  </si>
  <si>
    <t>6 599 536,00</t>
  </si>
  <si>
    <t>15 000,00</t>
  </si>
  <si>
    <t>6 614 536,00</t>
  </si>
  <si>
    <t>1 508 982,00</t>
  </si>
  <si>
    <t>75411</t>
  </si>
  <si>
    <t>Komendy powiatowe Państwowej Straży Pożarnej</t>
  </si>
  <si>
    <t>5 090 554,00</t>
  </si>
  <si>
    <t>5 105 554,00</t>
  </si>
  <si>
    <t>851</t>
  </si>
  <si>
    <t>Ochrona zdrowia</t>
  </si>
  <si>
    <t>2 520 372,00</t>
  </si>
  <si>
    <t>367 733,00</t>
  </si>
  <si>
    <t>2 888 105,00</t>
  </si>
  <si>
    <t>85156</t>
  </si>
  <si>
    <t>Składki na ubezpieczenie zdrowotne oraz świadczenia dla osób nie objętych obowiązkiem ubezpieczenia zdrowotnego</t>
  </si>
  <si>
    <t>852</t>
  </si>
  <si>
    <t>Pomoc społeczna</t>
  </si>
  <si>
    <t>25 904 709,40</t>
  </si>
  <si>
    <t>-10 152,00</t>
  </si>
  <si>
    <t>8 567,00</t>
  </si>
  <si>
    <t>25 903 124,40</t>
  </si>
  <si>
    <t>643 135,40</t>
  </si>
  <si>
    <t>85205</t>
  </si>
  <si>
    <t>Zadania w zakresie przeciwdziałania przemocy w rodzinie</t>
  </si>
  <si>
    <t>10 152,00</t>
  </si>
  <si>
    <t>85218</t>
  </si>
  <si>
    <t>Powiatowe centra pomocy rodzinie</t>
  </si>
  <si>
    <t>2 960,00</t>
  </si>
  <si>
    <t>11 527,00</t>
  </si>
  <si>
    <t>2130</t>
  </si>
  <si>
    <t>Dotacja celowa otrzymana z budżetu państwa na realizację bieżących zadań własnych powiatu</t>
  </si>
  <si>
    <t>1 265 470,00</t>
  </si>
  <si>
    <t>25 000,00</t>
  </si>
  <si>
    <t>1 290 470,00</t>
  </si>
  <si>
    <t>639 789,00</t>
  </si>
  <si>
    <t>664 789,00</t>
  </si>
  <si>
    <t>628 989,00</t>
  </si>
  <si>
    <t>653 989,00</t>
  </si>
  <si>
    <t>5 065 405,00</t>
  </si>
  <si>
    <t>-14 131,00</t>
  </si>
  <si>
    <t>5 051 274,00</t>
  </si>
  <si>
    <t>4 641 824,00</t>
  </si>
  <si>
    <t>4 627 693,00</t>
  </si>
  <si>
    <t>Dotacja celowa otrzymana z budżetu państwa na zadania bieżące z zakresu administracji rządowej zlecone powiatom, związane z realizacją dodatku wychowawczego, dodatku do zryczałtowanej kwoty oraz dodatku w wysokości świadczenia wychowawczego stanowiących pomoc państwa w wychowywaniu dzieci</t>
  </si>
  <si>
    <t>366 054,00</t>
  </si>
  <si>
    <t>111 140 505,87</t>
  </si>
  <si>
    <t>-24 283,00</t>
  </si>
  <si>
    <t>436 300,00</t>
  </si>
  <si>
    <t>111 552 522,87</t>
  </si>
  <si>
    <t>7 551 515,00</t>
  </si>
  <si>
    <t>118 692 020,87</t>
  </si>
  <si>
    <t>119 104 037,87</t>
  </si>
  <si>
    <t>Załącznik Nr 1                                                                                                          do uchwały Zarządu Powiatu w Opatowie Nr 154.101.2021                                                     z dnia 15 listopada 2021 r</t>
  </si>
  <si>
    <t>Załącznik Nr 2                                                                                                                                        do uchwały Zarządu Powiatu w Opatowie Nr 154.101.2021                                                                               z dnia 15 listopada 2021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</si>
</sst>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#,##0_ ;\-#,##0\ "/>
  </numFmts>
  <fonts count="6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b/>
      <sz val="7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i/>
      <sz val="10"/>
      <name val="Times New Roman"/>
      <family val="1"/>
    </font>
    <font>
      <b/>
      <i/>
      <sz val="8"/>
      <name val="Times New Roman"/>
      <family val="1"/>
    </font>
    <font>
      <sz val="10"/>
      <name val="Arial"/>
      <family val="2"/>
    </font>
    <font>
      <sz val="5"/>
      <name val="Times New Roman"/>
      <family val="1"/>
    </font>
    <font>
      <b/>
      <sz val="14"/>
      <name val="Arial CE"/>
      <family val="2"/>
    </font>
    <font>
      <b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5"/>
      <color indexed="8"/>
      <name val="Arial"/>
      <family val="0"/>
    </font>
    <font>
      <sz val="6"/>
      <color indexed="8"/>
      <name val="Arial"/>
      <family val="0"/>
    </font>
    <font>
      <b/>
      <sz val="5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5"/>
      <color rgb="FF000000"/>
      <name val="Arial"/>
      <family val="0"/>
    </font>
    <font>
      <sz val="6"/>
      <color rgb="FF000000"/>
      <name val="Arial"/>
      <family val="0"/>
    </font>
    <font>
      <b/>
      <sz val="5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9" fillId="27" borderId="1" applyNumberFormat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4" fillId="32" borderId="0" applyNumberFormat="0" applyBorder="0" applyAlignment="0" applyProtection="0"/>
  </cellStyleXfs>
  <cellXfs count="122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49" applyNumberFormat="1" applyFont="1" applyFill="1" applyBorder="1" applyAlignment="1" applyProtection="1">
      <alignment/>
      <protection locked="0"/>
    </xf>
    <xf numFmtId="49" fontId="8" fillId="33" borderId="0" xfId="49" applyNumberFormat="1" applyFont="1" applyFill="1" applyAlignment="1" applyProtection="1">
      <alignment horizontal="center" vertical="center" wrapText="1"/>
      <protection locked="0"/>
    </xf>
    <xf numFmtId="0" fontId="9" fillId="0" borderId="0" xfId="49" applyNumberFormat="1" applyFont="1" applyFill="1" applyBorder="1" applyAlignment="1" applyProtection="1">
      <alignment horizontal="left"/>
      <protection locked="0"/>
    </xf>
    <xf numFmtId="49" fontId="6" fillId="33" borderId="0" xfId="49" applyNumberFormat="1" applyFont="1" applyFill="1" applyAlignment="1" applyProtection="1">
      <alignment horizontal="center" vertical="center" wrapText="1"/>
      <protection locked="0"/>
    </xf>
    <xf numFmtId="0" fontId="7" fillId="0" borderId="0" xfId="49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1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50">
      <alignment/>
      <protection/>
    </xf>
    <xf numFmtId="0" fontId="4" fillId="0" borderId="0" xfId="50" applyAlignment="1">
      <alignment vertical="center"/>
      <protection/>
    </xf>
    <xf numFmtId="41" fontId="4" fillId="0" borderId="0" xfId="50" applyNumberFormat="1" applyAlignment="1">
      <alignment vertical="center"/>
      <protection/>
    </xf>
    <xf numFmtId="0" fontId="65" fillId="0" borderId="0" xfId="50" applyFont="1">
      <alignment/>
      <protection/>
    </xf>
    <xf numFmtId="0" fontId="65" fillId="0" borderId="0" xfId="50" applyFont="1" applyAlignment="1">
      <alignment vertical="center"/>
      <protection/>
    </xf>
    <xf numFmtId="0" fontId="4" fillId="0" borderId="0" xfId="50" applyFont="1">
      <alignment/>
      <protection/>
    </xf>
    <xf numFmtId="0" fontId="4" fillId="0" borderId="0" xfId="50" applyFont="1" applyAlignment="1">
      <alignment vertical="center"/>
      <protection/>
    </xf>
    <xf numFmtId="41" fontId="4" fillId="0" borderId="0" xfId="50" applyNumberFormat="1" applyFont="1" applyAlignment="1">
      <alignment vertical="center"/>
      <protection/>
    </xf>
    <xf numFmtId="0" fontId="6" fillId="35" borderId="12" xfId="50" applyFont="1" applyFill="1" applyBorder="1" applyAlignment="1">
      <alignment horizontal="center" vertical="center"/>
      <protection/>
    </xf>
    <xf numFmtId="0" fontId="6" fillId="35" borderId="12" xfId="50" applyFont="1" applyFill="1" applyBorder="1" applyAlignment="1">
      <alignment horizontal="center" vertical="center" wrapText="1"/>
      <protection/>
    </xf>
    <xf numFmtId="0" fontId="7" fillId="35" borderId="12" xfId="50" applyFont="1" applyFill="1" applyBorder="1" applyAlignment="1">
      <alignment horizontal="center" vertical="center" wrapText="1"/>
      <protection/>
    </xf>
    <xf numFmtId="0" fontId="18" fillId="35" borderId="12" xfId="50" applyFont="1" applyFill="1" applyBorder="1" applyAlignment="1">
      <alignment horizontal="center" vertical="center"/>
      <protection/>
    </xf>
    <xf numFmtId="0" fontId="19" fillId="35" borderId="12" xfId="50" applyFont="1" applyFill="1" applyBorder="1" applyAlignment="1">
      <alignment horizontal="center" vertical="center" wrapText="1"/>
      <protection/>
    </xf>
    <xf numFmtId="41" fontId="20" fillId="0" borderId="0" xfId="50" applyNumberFormat="1" applyFont="1" applyBorder="1">
      <alignment/>
      <protection/>
    </xf>
    <xf numFmtId="0" fontId="21" fillId="35" borderId="12" xfId="50" applyFont="1" applyFill="1" applyBorder="1" applyAlignment="1">
      <alignment horizontal="center" vertical="center" wrapText="1"/>
      <protection/>
    </xf>
    <xf numFmtId="0" fontId="22" fillId="35" borderId="12" xfId="50" applyFont="1" applyFill="1" applyBorder="1" applyAlignment="1">
      <alignment horizontal="center" vertical="center" wrapText="1"/>
      <protection/>
    </xf>
    <xf numFmtId="0" fontId="23" fillId="0" borderId="0" xfId="50" applyFont="1" applyAlignment="1">
      <alignment horizontal="center" vertical="center"/>
      <protection/>
    </xf>
    <xf numFmtId="0" fontId="23" fillId="0" borderId="0" xfId="50" applyFont="1">
      <alignment/>
      <protection/>
    </xf>
    <xf numFmtId="0" fontId="23" fillId="0" borderId="0" xfId="50" applyFont="1" applyBorder="1">
      <alignment/>
      <protection/>
    </xf>
    <xf numFmtId="49" fontId="18" fillId="35" borderId="12" xfId="50" applyNumberFormat="1" applyFont="1" applyFill="1" applyBorder="1" applyAlignment="1">
      <alignment horizontal="center" vertical="center" wrapText="1"/>
      <protection/>
    </xf>
    <xf numFmtId="49" fontId="19" fillId="35" borderId="12" xfId="50" applyNumberFormat="1" applyFont="1" applyFill="1" applyBorder="1" applyAlignment="1">
      <alignment horizontal="center" vertical="center" wrapText="1"/>
      <protection/>
    </xf>
    <xf numFmtId="49" fontId="6" fillId="35" borderId="12" xfId="50" applyNumberFormat="1" applyFont="1" applyFill="1" applyBorder="1" applyAlignment="1">
      <alignment horizontal="center" vertical="center" wrapText="1"/>
      <protection/>
    </xf>
    <xf numFmtId="49" fontId="7" fillId="35" borderId="12" xfId="50" applyNumberFormat="1" applyFont="1" applyFill="1" applyBorder="1" applyAlignment="1">
      <alignment horizontal="center" vertical="center" wrapText="1"/>
      <protection/>
    </xf>
    <xf numFmtId="49" fontId="22" fillId="35" borderId="12" xfId="50" applyNumberFormat="1" applyFont="1" applyFill="1" applyBorder="1" applyAlignment="1">
      <alignment horizontal="center" vertical="center" wrapText="1"/>
      <protection/>
    </xf>
    <xf numFmtId="0" fontId="24" fillId="35" borderId="13" xfId="50" applyFont="1" applyFill="1" applyBorder="1" applyAlignment="1">
      <alignment horizontal="center" vertical="center" wrapText="1"/>
      <protection/>
    </xf>
    <xf numFmtId="0" fontId="7" fillId="35" borderId="0" xfId="50" applyFont="1" applyFill="1">
      <alignment/>
      <protection/>
    </xf>
    <xf numFmtId="0" fontId="7" fillId="35" borderId="0" xfId="50" applyFont="1" applyFill="1" applyAlignment="1">
      <alignment vertical="center"/>
      <protection/>
    </xf>
    <xf numFmtId="0" fontId="7" fillId="35" borderId="0" xfId="50" applyFont="1" applyFill="1" applyAlignment="1">
      <alignment horizontal="center" vertical="center"/>
      <protection/>
    </xf>
    <xf numFmtId="0" fontId="25" fillId="0" borderId="0" xfId="50" applyFont="1" applyAlignment="1">
      <alignment vertical="center" wrapText="1"/>
      <protection/>
    </xf>
    <xf numFmtId="170" fontId="15" fillId="35" borderId="12" xfId="50" applyNumberFormat="1" applyFont="1" applyFill="1" applyBorder="1" applyAlignment="1">
      <alignment vertical="center" wrapText="1"/>
      <protection/>
    </xf>
    <xf numFmtId="170" fontId="15" fillId="35" borderId="12" xfId="50" applyNumberFormat="1" applyFont="1" applyFill="1" applyBorder="1" applyAlignment="1">
      <alignment horizontal="right" vertical="center" wrapText="1"/>
      <protection/>
    </xf>
    <xf numFmtId="170" fontId="17" fillId="35" borderId="12" xfId="50" applyNumberFormat="1" applyFont="1" applyFill="1" applyBorder="1" applyAlignment="1">
      <alignment vertical="center" wrapText="1"/>
      <protection/>
    </xf>
    <xf numFmtId="170" fontId="17" fillId="35" borderId="12" xfId="50" applyNumberFormat="1" applyFont="1" applyFill="1" applyBorder="1" applyAlignment="1">
      <alignment horizontal="right" vertical="center" wrapText="1"/>
      <protection/>
    </xf>
    <xf numFmtId="170" fontId="15" fillId="35" borderId="12" xfId="50" applyNumberFormat="1" applyFont="1" applyFill="1" applyBorder="1" applyAlignment="1">
      <alignment vertical="center"/>
      <protection/>
    </xf>
    <xf numFmtId="170" fontId="17" fillId="35" borderId="12" xfId="50" applyNumberFormat="1" applyFont="1" applyFill="1" applyBorder="1" applyAlignment="1">
      <alignment vertical="center"/>
      <protection/>
    </xf>
    <xf numFmtId="0" fontId="15" fillId="35" borderId="14" xfId="50" applyFont="1" applyFill="1" applyBorder="1" applyAlignment="1">
      <alignment horizontal="center" vertical="center" wrapText="1"/>
      <protection/>
    </xf>
    <xf numFmtId="0" fontId="15" fillId="35" borderId="15" xfId="50" applyFont="1" applyFill="1" applyBorder="1" applyAlignment="1">
      <alignment horizontal="center" vertical="center" wrapText="1"/>
      <protection/>
    </xf>
    <xf numFmtId="0" fontId="15" fillId="35" borderId="12" xfId="50" applyFont="1" applyFill="1" applyBorder="1" applyAlignment="1">
      <alignment horizontal="center" vertical="center" wrapText="1"/>
      <protection/>
    </xf>
    <xf numFmtId="0" fontId="18" fillId="35" borderId="12" xfId="50" applyFont="1" applyFill="1" applyBorder="1" applyAlignment="1">
      <alignment horizontal="center" vertical="center" wrapText="1"/>
      <protection/>
    </xf>
    <xf numFmtId="0" fontId="0" fillId="36" borderId="0" xfId="0" applyFill="1" applyAlignment="1">
      <alignment horizontal="left" vertical="top" wrapText="1"/>
    </xf>
    <xf numFmtId="0" fontId="4" fillId="35" borderId="0" xfId="50" applyFont="1" applyFill="1" applyAlignment="1">
      <alignment vertical="center"/>
      <protection/>
    </xf>
    <xf numFmtId="0" fontId="4" fillId="35" borderId="0" xfId="50" applyFont="1" applyFill="1" applyAlignment="1">
      <alignment horizontal="center" vertical="center"/>
      <protection/>
    </xf>
    <xf numFmtId="0" fontId="4" fillId="35" borderId="0" xfId="50" applyFont="1" applyFill="1">
      <alignment/>
      <protection/>
    </xf>
    <xf numFmtId="0" fontId="66" fillId="36" borderId="16" xfId="0" applyFont="1" applyFill="1" applyBorder="1" applyAlignment="1">
      <alignment horizontal="center" vertical="center" wrapText="1"/>
    </xf>
    <xf numFmtId="0" fontId="67" fillId="36" borderId="16" xfId="0" applyFont="1" applyFill="1" applyBorder="1" applyAlignment="1">
      <alignment horizontal="center" vertical="center" wrapText="1"/>
    </xf>
    <xf numFmtId="39" fontId="68" fillId="36" borderId="16" xfId="0" applyNumberFormat="1" applyFont="1" applyFill="1" applyBorder="1" applyAlignment="1">
      <alignment horizontal="center" vertical="center" wrapText="1"/>
    </xf>
    <xf numFmtId="39" fontId="66" fillId="36" borderId="16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9" applyNumberFormat="1" applyFont="1" applyFill="1" applyBorder="1" applyAlignment="1" applyProtection="1">
      <alignment horizontal="right" wrapText="1"/>
      <protection locked="0"/>
    </xf>
    <xf numFmtId="0" fontId="5" fillId="0" borderId="0" xfId="49" applyNumberFormat="1" applyFont="1" applyFill="1" applyBorder="1" applyAlignment="1" applyProtection="1">
      <alignment horizontal="center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49" applyNumberFormat="1" applyFont="1" applyFill="1" applyBorder="1" applyAlignment="1" applyProtection="1">
      <alignment horizontal="left"/>
      <protection locked="0"/>
    </xf>
    <xf numFmtId="49" fontId="13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1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4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2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39" fontId="66" fillId="36" borderId="16" xfId="0" applyNumberFormat="1" applyFont="1" applyFill="1" applyBorder="1" applyAlignment="1">
      <alignment horizontal="center" vertical="center" wrapText="1"/>
    </xf>
    <xf numFmtId="0" fontId="66" fillId="36" borderId="16" xfId="0" applyFont="1" applyFill="1" applyBorder="1" applyAlignment="1">
      <alignment horizontal="left" vertical="center" wrapText="1"/>
    </xf>
    <xf numFmtId="0" fontId="66" fillId="36" borderId="16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66" fillId="36" borderId="18" xfId="0" applyFont="1" applyFill="1" applyBorder="1" applyAlignment="1">
      <alignment horizontal="center" vertical="center" wrapText="1"/>
    </xf>
    <xf numFmtId="0" fontId="66" fillId="36" borderId="19" xfId="0" applyFont="1" applyFill="1" applyBorder="1" applyAlignment="1">
      <alignment horizontal="center" vertical="center" wrapText="1"/>
    </xf>
    <xf numFmtId="0" fontId="66" fillId="36" borderId="20" xfId="0" applyFont="1" applyFill="1" applyBorder="1" applyAlignment="1">
      <alignment horizontal="center" vertical="center" wrapText="1"/>
    </xf>
    <xf numFmtId="0" fontId="66" fillId="36" borderId="21" xfId="0" applyFont="1" applyFill="1" applyBorder="1" applyAlignment="1">
      <alignment horizontal="center" vertical="center" wrapText="1"/>
    </xf>
    <xf numFmtId="0" fontId="67" fillId="36" borderId="20" xfId="0" applyFont="1" applyFill="1" applyBorder="1" applyAlignment="1">
      <alignment horizontal="center" vertical="center" wrapText="1"/>
    </xf>
    <xf numFmtId="0" fontId="67" fillId="36" borderId="21" xfId="0" applyFont="1" applyFill="1" applyBorder="1" applyAlignment="1">
      <alignment horizontal="center" vertical="center" wrapText="1"/>
    </xf>
    <xf numFmtId="0" fontId="66" fillId="36" borderId="22" xfId="0" applyFont="1" applyFill="1" applyBorder="1" applyAlignment="1">
      <alignment horizontal="center" vertical="center" wrapText="1"/>
    </xf>
    <xf numFmtId="0" fontId="66" fillId="36" borderId="23" xfId="0" applyFont="1" applyFill="1" applyBorder="1" applyAlignment="1">
      <alignment horizontal="center" vertical="center" wrapText="1"/>
    </xf>
    <xf numFmtId="0" fontId="66" fillId="36" borderId="24" xfId="0" applyFont="1" applyFill="1" applyBorder="1" applyAlignment="1">
      <alignment horizontal="center" vertical="center" wrapText="1"/>
    </xf>
    <xf numFmtId="0" fontId="66" fillId="36" borderId="25" xfId="0" applyFont="1" applyFill="1" applyBorder="1" applyAlignment="1">
      <alignment horizontal="center" vertical="center" wrapText="1"/>
    </xf>
    <xf numFmtId="0" fontId="66" fillId="36" borderId="0" xfId="0" applyFont="1" applyFill="1" applyBorder="1" applyAlignment="1">
      <alignment horizontal="center" vertical="center" wrapText="1"/>
    </xf>
    <xf numFmtId="0" fontId="66" fillId="36" borderId="26" xfId="0" applyFont="1" applyFill="1" applyBorder="1" applyAlignment="1">
      <alignment horizontal="center" vertical="center" wrapText="1"/>
    </xf>
    <xf numFmtId="0" fontId="66" fillId="36" borderId="27" xfId="0" applyFont="1" applyFill="1" applyBorder="1" applyAlignment="1">
      <alignment horizontal="center" vertical="center" wrapText="1"/>
    </xf>
    <xf numFmtId="0" fontId="66" fillId="36" borderId="28" xfId="0" applyFont="1" applyFill="1" applyBorder="1" applyAlignment="1">
      <alignment horizontal="center" vertical="center" wrapText="1"/>
    </xf>
    <xf numFmtId="0" fontId="66" fillId="36" borderId="29" xfId="0" applyFont="1" applyFill="1" applyBorder="1" applyAlignment="1">
      <alignment horizontal="center" vertical="center" wrapText="1"/>
    </xf>
    <xf numFmtId="0" fontId="67" fillId="36" borderId="30" xfId="0" applyFont="1" applyFill="1" applyBorder="1" applyAlignment="1">
      <alignment horizontal="center" vertical="center" wrapText="1"/>
    </xf>
    <xf numFmtId="0" fontId="66" fillId="36" borderId="31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right" wrapText="1"/>
      <protection locked="0"/>
    </xf>
    <xf numFmtId="0" fontId="66" fillId="36" borderId="30" xfId="0" applyFont="1" applyFill="1" applyBorder="1" applyAlignment="1">
      <alignment horizontal="center" vertical="center" wrapText="1"/>
    </xf>
    <xf numFmtId="39" fontId="68" fillId="36" borderId="16" xfId="0" applyNumberFormat="1" applyFont="1" applyFill="1" applyBorder="1" applyAlignment="1">
      <alignment horizontal="center" vertical="center" wrapText="1"/>
    </xf>
    <xf numFmtId="0" fontId="68" fillId="36" borderId="16" xfId="0" applyFont="1" applyFill="1" applyBorder="1" applyAlignment="1">
      <alignment horizontal="center" vertical="center" wrapText="1"/>
    </xf>
    <xf numFmtId="0" fontId="21" fillId="35" borderId="32" xfId="50" applyFont="1" applyFill="1" applyBorder="1" applyAlignment="1">
      <alignment horizontal="center"/>
      <protection/>
    </xf>
    <xf numFmtId="0" fontId="16" fillId="35" borderId="12" xfId="50" applyFont="1" applyFill="1" applyBorder="1" applyAlignment="1">
      <alignment horizontal="center" vertical="center"/>
      <protection/>
    </xf>
    <xf numFmtId="0" fontId="17" fillId="35" borderId="33" xfId="50" applyFont="1" applyFill="1" applyBorder="1" applyAlignment="1">
      <alignment horizontal="center" vertical="center"/>
      <protection/>
    </xf>
    <xf numFmtId="0" fontId="17" fillId="35" borderId="34" xfId="50" applyFont="1" applyFill="1" applyBorder="1" applyAlignment="1">
      <alignment horizontal="center" vertical="center"/>
      <protection/>
    </xf>
    <xf numFmtId="0" fontId="17" fillId="35" borderId="14" xfId="50" applyFont="1" applyFill="1" applyBorder="1" applyAlignment="1">
      <alignment horizontal="center" vertical="center"/>
      <protection/>
    </xf>
    <xf numFmtId="0" fontId="15" fillId="35" borderId="33" xfId="50" applyFont="1" applyFill="1" applyBorder="1" applyAlignment="1">
      <alignment horizontal="center" vertical="center" wrapText="1"/>
      <protection/>
    </xf>
    <xf numFmtId="0" fontId="15" fillId="35" borderId="14" xfId="50" applyFont="1" applyFill="1" applyBorder="1" applyAlignment="1">
      <alignment horizontal="center" vertical="center" wrapText="1"/>
      <protection/>
    </xf>
    <xf numFmtId="0" fontId="15" fillId="35" borderId="35" xfId="50" applyFont="1" applyFill="1" applyBorder="1" applyAlignment="1">
      <alignment horizontal="center" vertical="center" wrapText="1"/>
      <protection/>
    </xf>
    <xf numFmtId="0" fontId="15" fillId="35" borderId="15" xfId="50" applyFont="1" applyFill="1" applyBorder="1" applyAlignment="1">
      <alignment horizontal="center" vertical="center" wrapText="1"/>
      <protection/>
    </xf>
    <xf numFmtId="0" fontId="15" fillId="35" borderId="12" xfId="50" applyFont="1" applyFill="1" applyBorder="1" applyAlignment="1">
      <alignment horizontal="center" vertical="center" wrapText="1"/>
      <protection/>
    </xf>
    <xf numFmtId="0" fontId="26" fillId="35" borderId="0" xfId="50" applyFont="1" applyFill="1" applyAlignment="1">
      <alignment horizontal="center" vertical="center" wrapText="1"/>
      <protection/>
    </xf>
    <xf numFmtId="0" fontId="18" fillId="35" borderId="35" xfId="50" applyFont="1" applyFill="1" applyBorder="1" applyAlignment="1">
      <alignment horizontal="center" vertical="center" wrapText="1"/>
      <protection/>
    </xf>
    <xf numFmtId="0" fontId="18" fillId="35" borderId="13" xfId="50" applyFont="1" applyFill="1" applyBorder="1" applyAlignment="1">
      <alignment horizontal="center" vertical="center" wrapText="1"/>
      <protection/>
    </xf>
    <xf numFmtId="0" fontId="18" fillId="35" borderId="15" xfId="50" applyFont="1" applyFill="1" applyBorder="1" applyAlignment="1">
      <alignment horizontal="center" vertical="center" wrapText="1"/>
      <protection/>
    </xf>
    <xf numFmtId="0" fontId="15" fillId="35" borderId="13" xfId="50" applyFont="1" applyFill="1" applyBorder="1" applyAlignment="1">
      <alignment horizontal="center" vertical="center" wrapText="1"/>
      <protection/>
    </xf>
    <xf numFmtId="0" fontId="15" fillId="35" borderId="34" xfId="50" applyFont="1" applyFill="1" applyBorder="1" applyAlignment="1">
      <alignment horizontal="center" vertical="center" wrapText="1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61</xdr:row>
      <xdr:rowOff>0</xdr:rowOff>
    </xdr:from>
    <xdr:to>
      <xdr:col>8</xdr:col>
      <xdr:colOff>476250</xdr:colOff>
      <xdr:row>61</xdr:row>
      <xdr:rowOff>104775</xdr:rowOff>
    </xdr:to>
    <xdr:pic>
      <xdr:nvPicPr>
        <xdr:cNvPr id="1" name="Obraz 5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04584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428625</xdr:colOff>
      <xdr:row>61</xdr:row>
      <xdr:rowOff>104775</xdr:rowOff>
    </xdr:to>
    <xdr:pic>
      <xdr:nvPicPr>
        <xdr:cNvPr id="2" name="Obraz 6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10458450"/>
          <a:ext cx="428625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476250</xdr:colOff>
      <xdr:row>64</xdr:row>
      <xdr:rowOff>104775</xdr:rowOff>
    </xdr:to>
    <xdr:pic>
      <xdr:nvPicPr>
        <xdr:cNvPr id="3" name="Obraz 7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0" y="109442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64</xdr:row>
      <xdr:rowOff>0</xdr:rowOff>
    </xdr:from>
    <xdr:to>
      <xdr:col>21</xdr:col>
      <xdr:colOff>428625</xdr:colOff>
      <xdr:row>64</xdr:row>
      <xdr:rowOff>104775</xdr:rowOff>
    </xdr:to>
    <xdr:pic>
      <xdr:nvPicPr>
        <xdr:cNvPr id="4" name="Obraz 8" descr="image4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10944225"/>
          <a:ext cx="428625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48"/>
  <sheetViews>
    <sheetView showGridLines="0" view="pageBreakPreview" zoomScale="60" zoomScalePageLayoutView="0" workbookViewId="0" topLeftCell="A1">
      <selection activeCell="K1" sqref="K1:P1"/>
    </sheetView>
  </sheetViews>
  <sheetFormatPr defaultColWidth="9.33203125" defaultRowHeight="12.75"/>
  <cols>
    <col min="1" max="1" width="7.33203125" style="3" customWidth="1"/>
    <col min="2" max="2" width="6.66015625" style="3" customWidth="1"/>
    <col min="3" max="3" width="9.83203125" style="3" customWidth="1"/>
    <col min="4" max="4" width="5" style="3" customWidth="1"/>
    <col min="5" max="5" width="4.33203125" style="3" customWidth="1"/>
    <col min="6" max="6" width="21" style="3" customWidth="1"/>
    <col min="7" max="7" width="9.33203125" style="3" customWidth="1"/>
    <col min="8" max="8" width="9.66015625" style="3" customWidth="1"/>
    <col min="9" max="9" width="12.16015625" style="3" customWidth="1"/>
    <col min="10" max="10" width="8.16015625" style="3" customWidth="1"/>
    <col min="11" max="11" width="19.16015625" style="3" customWidth="1"/>
    <col min="12" max="12" width="20.5" style="3" customWidth="1"/>
    <col min="13" max="13" width="5.66015625" style="3" customWidth="1"/>
    <col min="14" max="14" width="9" style="3" customWidth="1"/>
    <col min="15" max="15" width="2.66015625" style="3" customWidth="1"/>
    <col min="16" max="16" width="4.66015625" style="3" customWidth="1"/>
    <col min="17" max="17" width="0.65625" style="3" customWidth="1"/>
    <col min="18" max="16384" width="9.33203125" style="3" customWidth="1"/>
  </cols>
  <sheetData>
    <row r="1" spans="1:17" ht="3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67" t="s">
        <v>156</v>
      </c>
      <c r="L1" s="67"/>
      <c r="M1" s="67"/>
      <c r="N1" s="67"/>
      <c r="O1" s="67"/>
      <c r="P1" s="67"/>
      <c r="Q1" s="2"/>
    </row>
    <row r="2" spans="1:17" ht="25.5" customHeight="1">
      <c r="A2" s="68" t="s">
        <v>60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2"/>
    </row>
    <row r="3" spans="1:17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" t="s">
        <v>59</v>
      </c>
      <c r="O3" s="71"/>
      <c r="P3" s="71"/>
      <c r="Q3" s="2"/>
    </row>
    <row r="4" spans="1:17" ht="6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</row>
    <row r="5" spans="1:17" ht="34.5" customHeight="1">
      <c r="A5" s="5"/>
      <c r="B5" s="7" t="s">
        <v>0</v>
      </c>
      <c r="C5" s="7" t="s">
        <v>1</v>
      </c>
      <c r="D5" s="69" t="s">
        <v>58</v>
      </c>
      <c r="E5" s="69"/>
      <c r="F5" s="69" t="s">
        <v>2</v>
      </c>
      <c r="G5" s="69"/>
      <c r="H5" s="69"/>
      <c r="I5" s="69" t="s">
        <v>57</v>
      </c>
      <c r="J5" s="69"/>
      <c r="K5" s="7" t="s">
        <v>56</v>
      </c>
      <c r="L5" s="7" t="s">
        <v>55</v>
      </c>
      <c r="M5" s="69" t="s">
        <v>54</v>
      </c>
      <c r="N5" s="69"/>
      <c r="O5" s="69"/>
      <c r="P5" s="69"/>
      <c r="Q5" s="69"/>
    </row>
    <row r="6" spans="1:17" ht="11.25" customHeight="1">
      <c r="A6" s="5"/>
      <c r="B6" s="10" t="s">
        <v>26</v>
      </c>
      <c r="C6" s="10" t="s">
        <v>25</v>
      </c>
      <c r="D6" s="70" t="s">
        <v>24</v>
      </c>
      <c r="E6" s="70"/>
      <c r="F6" s="70" t="s">
        <v>23</v>
      </c>
      <c r="G6" s="70"/>
      <c r="H6" s="70"/>
      <c r="I6" s="70" t="s">
        <v>22</v>
      </c>
      <c r="J6" s="70"/>
      <c r="K6" s="10" t="s">
        <v>21</v>
      </c>
      <c r="L6" s="10" t="s">
        <v>20</v>
      </c>
      <c r="M6" s="70" t="s">
        <v>19</v>
      </c>
      <c r="N6" s="70"/>
      <c r="O6" s="70"/>
      <c r="P6" s="70"/>
      <c r="Q6" s="70"/>
    </row>
    <row r="7" spans="1:17" ht="18.75" customHeight="1">
      <c r="A7" s="5"/>
      <c r="B7" s="65" t="s">
        <v>53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</row>
    <row r="8" spans="1:17" ht="21.75" customHeight="1">
      <c r="A8" s="5"/>
      <c r="B8" s="10" t="s">
        <v>90</v>
      </c>
      <c r="C8" s="9"/>
      <c r="D8" s="66"/>
      <c r="E8" s="66"/>
      <c r="F8" s="63" t="s">
        <v>91</v>
      </c>
      <c r="G8" s="63"/>
      <c r="H8" s="63"/>
      <c r="I8" s="64" t="s">
        <v>92</v>
      </c>
      <c r="J8" s="64"/>
      <c r="K8" s="11" t="s">
        <v>48</v>
      </c>
      <c r="L8" s="11" t="s">
        <v>93</v>
      </c>
      <c r="M8" s="64" t="s">
        <v>94</v>
      </c>
      <c r="N8" s="64"/>
      <c r="O8" s="64"/>
      <c r="P8" s="64"/>
      <c r="Q8" s="64"/>
    </row>
    <row r="9" spans="1:17" ht="29.25" customHeight="1">
      <c r="A9" s="5"/>
      <c r="B9" s="7"/>
      <c r="C9" s="9"/>
      <c r="D9" s="66"/>
      <c r="E9" s="66"/>
      <c r="F9" s="63" t="s">
        <v>49</v>
      </c>
      <c r="G9" s="63"/>
      <c r="H9" s="63"/>
      <c r="I9" s="64" t="s">
        <v>95</v>
      </c>
      <c r="J9" s="64"/>
      <c r="K9" s="11" t="s">
        <v>48</v>
      </c>
      <c r="L9" s="11" t="s">
        <v>48</v>
      </c>
      <c r="M9" s="64" t="s">
        <v>95</v>
      </c>
      <c r="N9" s="64"/>
      <c r="O9" s="64"/>
      <c r="P9" s="64"/>
      <c r="Q9" s="64"/>
    </row>
    <row r="10" spans="1:17" ht="21.75" customHeight="1">
      <c r="A10" s="5"/>
      <c r="B10" s="9"/>
      <c r="C10" s="10" t="s">
        <v>96</v>
      </c>
      <c r="D10" s="66"/>
      <c r="E10" s="66"/>
      <c r="F10" s="63" t="s">
        <v>97</v>
      </c>
      <c r="G10" s="63"/>
      <c r="H10" s="63"/>
      <c r="I10" s="64" t="s">
        <v>98</v>
      </c>
      <c r="J10" s="64"/>
      <c r="K10" s="11" t="s">
        <v>48</v>
      </c>
      <c r="L10" s="11" t="s">
        <v>93</v>
      </c>
      <c r="M10" s="64" t="s">
        <v>99</v>
      </c>
      <c r="N10" s="64"/>
      <c r="O10" s="64"/>
      <c r="P10" s="64"/>
      <c r="Q10" s="64"/>
    </row>
    <row r="11" spans="1:17" ht="27" customHeight="1">
      <c r="A11" s="5"/>
      <c r="B11" s="9"/>
      <c r="C11" s="7"/>
      <c r="D11" s="66"/>
      <c r="E11" s="66"/>
      <c r="F11" s="63" t="s">
        <v>49</v>
      </c>
      <c r="G11" s="63"/>
      <c r="H11" s="63"/>
      <c r="I11" s="64" t="s">
        <v>48</v>
      </c>
      <c r="J11" s="64"/>
      <c r="K11" s="11" t="s">
        <v>48</v>
      </c>
      <c r="L11" s="11" t="s">
        <v>48</v>
      </c>
      <c r="M11" s="64" t="s">
        <v>48</v>
      </c>
      <c r="N11" s="64"/>
      <c r="O11" s="64"/>
      <c r="P11" s="64"/>
      <c r="Q11" s="64"/>
    </row>
    <row r="12" spans="1:17" ht="63" customHeight="1">
      <c r="A12" s="5"/>
      <c r="B12" s="9"/>
      <c r="C12" s="9"/>
      <c r="D12" s="70" t="s">
        <v>100</v>
      </c>
      <c r="E12" s="70"/>
      <c r="F12" s="63" t="s">
        <v>101</v>
      </c>
      <c r="G12" s="63"/>
      <c r="H12" s="63"/>
      <c r="I12" s="64" t="s">
        <v>98</v>
      </c>
      <c r="J12" s="64"/>
      <c r="K12" s="11" t="s">
        <v>48</v>
      </c>
      <c r="L12" s="11" t="s">
        <v>93</v>
      </c>
      <c r="M12" s="64" t="s">
        <v>99</v>
      </c>
      <c r="N12" s="64"/>
      <c r="O12" s="64"/>
      <c r="P12" s="64"/>
      <c r="Q12" s="64"/>
    </row>
    <row r="13" spans="1:17" ht="18.75" customHeight="1">
      <c r="A13" s="5"/>
      <c r="B13" s="10" t="s">
        <v>102</v>
      </c>
      <c r="C13" s="9"/>
      <c r="D13" s="66"/>
      <c r="E13" s="66"/>
      <c r="F13" s="63" t="s">
        <v>103</v>
      </c>
      <c r="G13" s="63"/>
      <c r="H13" s="63"/>
      <c r="I13" s="64" t="s">
        <v>104</v>
      </c>
      <c r="J13" s="64"/>
      <c r="K13" s="11" t="s">
        <v>48</v>
      </c>
      <c r="L13" s="11" t="s">
        <v>105</v>
      </c>
      <c r="M13" s="64" t="s">
        <v>106</v>
      </c>
      <c r="N13" s="64"/>
      <c r="O13" s="64"/>
      <c r="P13" s="64"/>
      <c r="Q13" s="64"/>
    </row>
    <row r="14" spans="1:17" ht="27" customHeight="1">
      <c r="A14" s="5"/>
      <c r="B14" s="7"/>
      <c r="C14" s="9"/>
      <c r="D14" s="66"/>
      <c r="E14" s="66"/>
      <c r="F14" s="63" t="s">
        <v>49</v>
      </c>
      <c r="G14" s="63"/>
      <c r="H14" s="63"/>
      <c r="I14" s="64" t="s">
        <v>107</v>
      </c>
      <c r="J14" s="64"/>
      <c r="K14" s="11" t="s">
        <v>48</v>
      </c>
      <c r="L14" s="11" t="s">
        <v>48</v>
      </c>
      <c r="M14" s="64" t="s">
        <v>107</v>
      </c>
      <c r="N14" s="64"/>
      <c r="O14" s="64"/>
      <c r="P14" s="64"/>
      <c r="Q14" s="64"/>
    </row>
    <row r="15" spans="1:17" ht="63" customHeight="1">
      <c r="A15" s="5"/>
      <c r="B15" s="9"/>
      <c r="C15" s="10" t="s">
        <v>108</v>
      </c>
      <c r="D15" s="66"/>
      <c r="E15" s="66"/>
      <c r="F15" s="63" t="s">
        <v>109</v>
      </c>
      <c r="G15" s="63"/>
      <c r="H15" s="63"/>
      <c r="I15" s="64" t="s">
        <v>110</v>
      </c>
      <c r="J15" s="64"/>
      <c r="K15" s="11" t="s">
        <v>48</v>
      </c>
      <c r="L15" s="11" t="s">
        <v>105</v>
      </c>
      <c r="M15" s="64" t="s">
        <v>111</v>
      </c>
      <c r="N15" s="64"/>
      <c r="O15" s="64"/>
      <c r="P15" s="64"/>
      <c r="Q15" s="64"/>
    </row>
    <row r="16" spans="1:17" ht="41.25" customHeight="1">
      <c r="A16" s="5"/>
      <c r="B16" s="9"/>
      <c r="C16" s="7"/>
      <c r="D16" s="66"/>
      <c r="E16" s="66"/>
      <c r="F16" s="63" t="s">
        <v>49</v>
      </c>
      <c r="G16" s="63"/>
      <c r="H16" s="63"/>
      <c r="I16" s="64" t="s">
        <v>48</v>
      </c>
      <c r="J16" s="64"/>
      <c r="K16" s="11" t="s">
        <v>48</v>
      </c>
      <c r="L16" s="11" t="s">
        <v>48</v>
      </c>
      <c r="M16" s="64" t="s">
        <v>48</v>
      </c>
      <c r="N16" s="64"/>
      <c r="O16" s="64"/>
      <c r="P16" s="64"/>
      <c r="Q16" s="64"/>
    </row>
    <row r="17" spans="1:17" ht="29.25" customHeight="1">
      <c r="A17" s="5"/>
      <c r="B17" s="9"/>
      <c r="C17" s="9"/>
      <c r="D17" s="70" t="s">
        <v>100</v>
      </c>
      <c r="E17" s="70"/>
      <c r="F17" s="63" t="s">
        <v>101</v>
      </c>
      <c r="G17" s="63"/>
      <c r="H17" s="63"/>
      <c r="I17" s="64" t="s">
        <v>110</v>
      </c>
      <c r="J17" s="64"/>
      <c r="K17" s="11" t="s">
        <v>48</v>
      </c>
      <c r="L17" s="11" t="s">
        <v>105</v>
      </c>
      <c r="M17" s="64" t="s">
        <v>111</v>
      </c>
      <c r="N17" s="64"/>
      <c r="O17" s="64"/>
      <c r="P17" s="64"/>
      <c r="Q17" s="64"/>
    </row>
    <row r="18" spans="1:17" ht="24.75" customHeight="1">
      <c r="A18" s="5"/>
      <c r="B18" s="10" t="s">
        <v>112</v>
      </c>
      <c r="C18" s="9"/>
      <c r="D18" s="66"/>
      <c r="E18" s="66"/>
      <c r="F18" s="63" t="s">
        <v>113</v>
      </c>
      <c r="G18" s="63"/>
      <c r="H18" s="63"/>
      <c r="I18" s="64" t="s">
        <v>114</v>
      </c>
      <c r="J18" s="64"/>
      <c r="K18" s="11" t="s">
        <v>48</v>
      </c>
      <c r="L18" s="11" t="s">
        <v>115</v>
      </c>
      <c r="M18" s="64" t="s">
        <v>116</v>
      </c>
      <c r="N18" s="64"/>
      <c r="O18" s="64"/>
      <c r="P18" s="64"/>
      <c r="Q18" s="64"/>
    </row>
    <row r="19" spans="1:17" ht="36" customHeight="1">
      <c r="A19" s="5"/>
      <c r="B19" s="7"/>
      <c r="C19" s="9"/>
      <c r="D19" s="66"/>
      <c r="E19" s="66"/>
      <c r="F19" s="63" t="s">
        <v>49</v>
      </c>
      <c r="G19" s="63"/>
      <c r="H19" s="63"/>
      <c r="I19" s="64" t="s">
        <v>48</v>
      </c>
      <c r="J19" s="64"/>
      <c r="K19" s="11" t="s">
        <v>48</v>
      </c>
      <c r="L19" s="11" t="s">
        <v>48</v>
      </c>
      <c r="M19" s="64" t="s">
        <v>48</v>
      </c>
      <c r="N19" s="64"/>
      <c r="O19" s="64"/>
      <c r="P19" s="64"/>
      <c r="Q19" s="64"/>
    </row>
    <row r="20" spans="1:17" ht="26.25" customHeight="1">
      <c r="A20" s="5"/>
      <c r="B20" s="9"/>
      <c r="C20" s="10" t="s">
        <v>117</v>
      </c>
      <c r="D20" s="66"/>
      <c r="E20" s="66"/>
      <c r="F20" s="63" t="s">
        <v>118</v>
      </c>
      <c r="G20" s="63"/>
      <c r="H20" s="63"/>
      <c r="I20" s="64" t="s">
        <v>114</v>
      </c>
      <c r="J20" s="64"/>
      <c r="K20" s="11" t="s">
        <v>48</v>
      </c>
      <c r="L20" s="11" t="s">
        <v>115</v>
      </c>
      <c r="M20" s="64" t="s">
        <v>116</v>
      </c>
      <c r="N20" s="64"/>
      <c r="O20" s="64"/>
      <c r="P20" s="64"/>
      <c r="Q20" s="64"/>
    </row>
    <row r="21" spans="2:17" ht="20.25" customHeight="1">
      <c r="B21" s="9"/>
      <c r="C21" s="7"/>
      <c r="D21" s="66"/>
      <c r="E21" s="66"/>
      <c r="F21" s="63" t="s">
        <v>49</v>
      </c>
      <c r="G21" s="63"/>
      <c r="H21" s="63"/>
      <c r="I21" s="64" t="s">
        <v>48</v>
      </c>
      <c r="J21" s="64"/>
      <c r="K21" s="11" t="s">
        <v>48</v>
      </c>
      <c r="L21" s="11" t="s">
        <v>48</v>
      </c>
      <c r="M21" s="64" t="s">
        <v>48</v>
      </c>
      <c r="N21" s="64"/>
      <c r="O21" s="64"/>
      <c r="P21" s="64"/>
      <c r="Q21" s="64"/>
    </row>
    <row r="22" spans="2:17" ht="35.25" customHeight="1">
      <c r="B22" s="9"/>
      <c r="C22" s="9"/>
      <c r="D22" s="70" t="s">
        <v>100</v>
      </c>
      <c r="E22" s="70"/>
      <c r="F22" s="63" t="s">
        <v>101</v>
      </c>
      <c r="G22" s="63"/>
      <c r="H22" s="63"/>
      <c r="I22" s="64" t="s">
        <v>114</v>
      </c>
      <c r="J22" s="64"/>
      <c r="K22" s="11" t="s">
        <v>48</v>
      </c>
      <c r="L22" s="11" t="s">
        <v>115</v>
      </c>
      <c r="M22" s="64" t="s">
        <v>116</v>
      </c>
      <c r="N22" s="64"/>
      <c r="O22" s="64"/>
      <c r="P22" s="64"/>
      <c r="Q22" s="64"/>
    </row>
    <row r="23" spans="2:17" ht="25.5" customHeight="1">
      <c r="B23" s="10" t="s">
        <v>119</v>
      </c>
      <c r="C23" s="9"/>
      <c r="D23" s="66"/>
      <c r="E23" s="66"/>
      <c r="F23" s="63" t="s">
        <v>120</v>
      </c>
      <c r="G23" s="63"/>
      <c r="H23" s="63"/>
      <c r="I23" s="64" t="s">
        <v>121</v>
      </c>
      <c r="J23" s="64"/>
      <c r="K23" s="11" t="s">
        <v>122</v>
      </c>
      <c r="L23" s="11" t="s">
        <v>123</v>
      </c>
      <c r="M23" s="64" t="s">
        <v>124</v>
      </c>
      <c r="N23" s="64"/>
      <c r="O23" s="64"/>
      <c r="P23" s="64"/>
      <c r="Q23" s="64"/>
    </row>
    <row r="24" spans="2:17" ht="34.5" customHeight="1">
      <c r="B24" s="7"/>
      <c r="C24" s="9"/>
      <c r="D24" s="66"/>
      <c r="E24" s="66"/>
      <c r="F24" s="63" t="s">
        <v>49</v>
      </c>
      <c r="G24" s="63"/>
      <c r="H24" s="63"/>
      <c r="I24" s="64" t="s">
        <v>125</v>
      </c>
      <c r="J24" s="64"/>
      <c r="K24" s="11" t="s">
        <v>48</v>
      </c>
      <c r="L24" s="11" t="s">
        <v>48</v>
      </c>
      <c r="M24" s="64" t="s">
        <v>125</v>
      </c>
      <c r="N24" s="64"/>
      <c r="O24" s="64"/>
      <c r="P24" s="64"/>
      <c r="Q24" s="64"/>
    </row>
    <row r="25" spans="2:17" ht="15">
      <c r="B25" s="9"/>
      <c r="C25" s="10" t="s">
        <v>126</v>
      </c>
      <c r="D25" s="66"/>
      <c r="E25" s="66"/>
      <c r="F25" s="63" t="s">
        <v>127</v>
      </c>
      <c r="G25" s="63"/>
      <c r="H25" s="63"/>
      <c r="I25" s="64" t="s">
        <v>128</v>
      </c>
      <c r="J25" s="64"/>
      <c r="K25" s="11" t="s">
        <v>122</v>
      </c>
      <c r="L25" s="11" t="s">
        <v>48</v>
      </c>
      <c r="M25" s="64" t="s">
        <v>48</v>
      </c>
      <c r="N25" s="64"/>
      <c r="O25" s="64"/>
      <c r="P25" s="64"/>
      <c r="Q25" s="64"/>
    </row>
    <row r="26" spans="2:17" ht="39" customHeight="1">
      <c r="B26" s="9"/>
      <c r="C26" s="7"/>
      <c r="D26" s="66"/>
      <c r="E26" s="66"/>
      <c r="F26" s="63" t="s">
        <v>49</v>
      </c>
      <c r="G26" s="63"/>
      <c r="H26" s="63"/>
      <c r="I26" s="64" t="s">
        <v>48</v>
      </c>
      <c r="J26" s="64"/>
      <c r="K26" s="11" t="s">
        <v>48</v>
      </c>
      <c r="L26" s="11" t="s">
        <v>48</v>
      </c>
      <c r="M26" s="64" t="s">
        <v>48</v>
      </c>
      <c r="N26" s="64"/>
      <c r="O26" s="64"/>
      <c r="P26" s="64"/>
      <c r="Q26" s="64"/>
    </row>
    <row r="27" spans="2:17" ht="30" customHeight="1">
      <c r="B27" s="9"/>
      <c r="C27" s="9"/>
      <c r="D27" s="70" t="s">
        <v>100</v>
      </c>
      <c r="E27" s="70"/>
      <c r="F27" s="63" t="s">
        <v>101</v>
      </c>
      <c r="G27" s="63"/>
      <c r="H27" s="63"/>
      <c r="I27" s="64" t="s">
        <v>128</v>
      </c>
      <c r="J27" s="64"/>
      <c r="K27" s="11" t="s">
        <v>122</v>
      </c>
      <c r="L27" s="11" t="s">
        <v>48</v>
      </c>
      <c r="M27" s="64" t="s">
        <v>48</v>
      </c>
      <c r="N27" s="64"/>
      <c r="O27" s="64"/>
      <c r="P27" s="64"/>
      <c r="Q27" s="64"/>
    </row>
    <row r="28" spans="2:17" ht="15">
      <c r="B28" s="9"/>
      <c r="C28" s="10" t="s">
        <v>129</v>
      </c>
      <c r="D28" s="66"/>
      <c r="E28" s="66"/>
      <c r="F28" s="63" t="s">
        <v>130</v>
      </c>
      <c r="G28" s="63"/>
      <c r="H28" s="63"/>
      <c r="I28" s="64" t="s">
        <v>131</v>
      </c>
      <c r="J28" s="64"/>
      <c r="K28" s="11" t="s">
        <v>48</v>
      </c>
      <c r="L28" s="11" t="s">
        <v>123</v>
      </c>
      <c r="M28" s="64" t="s">
        <v>132</v>
      </c>
      <c r="N28" s="64"/>
      <c r="O28" s="64"/>
      <c r="P28" s="64"/>
      <c r="Q28" s="64"/>
    </row>
    <row r="29" spans="2:17" ht="38.25" customHeight="1">
      <c r="B29" s="9"/>
      <c r="C29" s="7"/>
      <c r="D29" s="66"/>
      <c r="E29" s="66"/>
      <c r="F29" s="63" t="s">
        <v>49</v>
      </c>
      <c r="G29" s="63"/>
      <c r="H29" s="63"/>
      <c r="I29" s="64" t="s">
        <v>48</v>
      </c>
      <c r="J29" s="64"/>
      <c r="K29" s="11" t="s">
        <v>48</v>
      </c>
      <c r="L29" s="11" t="s">
        <v>48</v>
      </c>
      <c r="M29" s="64" t="s">
        <v>48</v>
      </c>
      <c r="N29" s="64"/>
      <c r="O29" s="64"/>
      <c r="P29" s="64"/>
      <c r="Q29" s="64"/>
    </row>
    <row r="30" spans="2:17" ht="28.5" customHeight="1">
      <c r="B30" s="9"/>
      <c r="C30" s="9"/>
      <c r="D30" s="70" t="s">
        <v>133</v>
      </c>
      <c r="E30" s="70"/>
      <c r="F30" s="63" t="s">
        <v>134</v>
      </c>
      <c r="G30" s="63"/>
      <c r="H30" s="63"/>
      <c r="I30" s="64" t="s">
        <v>131</v>
      </c>
      <c r="J30" s="64"/>
      <c r="K30" s="11" t="s">
        <v>48</v>
      </c>
      <c r="L30" s="11" t="s">
        <v>123</v>
      </c>
      <c r="M30" s="64" t="s">
        <v>132</v>
      </c>
      <c r="N30" s="64"/>
      <c r="O30" s="64"/>
      <c r="P30" s="64"/>
      <c r="Q30" s="64"/>
    </row>
    <row r="31" spans="2:17" ht="15">
      <c r="B31" s="10" t="s">
        <v>86</v>
      </c>
      <c r="C31" s="9"/>
      <c r="D31" s="66"/>
      <c r="E31" s="66"/>
      <c r="F31" s="63" t="s">
        <v>87</v>
      </c>
      <c r="G31" s="63"/>
      <c r="H31" s="63"/>
      <c r="I31" s="64" t="s">
        <v>135</v>
      </c>
      <c r="J31" s="64"/>
      <c r="K31" s="11" t="s">
        <v>48</v>
      </c>
      <c r="L31" s="11" t="s">
        <v>136</v>
      </c>
      <c r="M31" s="64" t="s">
        <v>137</v>
      </c>
      <c r="N31" s="64"/>
      <c r="O31" s="64"/>
      <c r="P31" s="64"/>
      <c r="Q31" s="64"/>
    </row>
    <row r="32" spans="2:17" ht="35.25" customHeight="1">
      <c r="B32" s="7"/>
      <c r="C32" s="9"/>
      <c r="D32" s="66"/>
      <c r="E32" s="66"/>
      <c r="F32" s="63" t="s">
        <v>49</v>
      </c>
      <c r="G32" s="63"/>
      <c r="H32" s="63"/>
      <c r="I32" s="64" t="s">
        <v>48</v>
      </c>
      <c r="J32" s="64"/>
      <c r="K32" s="11" t="s">
        <v>48</v>
      </c>
      <c r="L32" s="11" t="s">
        <v>48</v>
      </c>
      <c r="M32" s="64" t="s">
        <v>48</v>
      </c>
      <c r="N32" s="64"/>
      <c r="O32" s="64"/>
      <c r="P32" s="64"/>
      <c r="Q32" s="64"/>
    </row>
    <row r="33" spans="2:17" ht="15">
      <c r="B33" s="9"/>
      <c r="C33" s="10" t="s">
        <v>88</v>
      </c>
      <c r="D33" s="66"/>
      <c r="E33" s="66"/>
      <c r="F33" s="63" t="s">
        <v>89</v>
      </c>
      <c r="G33" s="63"/>
      <c r="H33" s="63"/>
      <c r="I33" s="64" t="s">
        <v>138</v>
      </c>
      <c r="J33" s="64"/>
      <c r="K33" s="11" t="s">
        <v>48</v>
      </c>
      <c r="L33" s="11" t="s">
        <v>136</v>
      </c>
      <c r="M33" s="64" t="s">
        <v>139</v>
      </c>
      <c r="N33" s="64"/>
      <c r="O33" s="64"/>
      <c r="P33" s="64"/>
      <c r="Q33" s="64"/>
    </row>
    <row r="34" spans="2:17" ht="32.25" customHeight="1">
      <c r="B34" s="9"/>
      <c r="C34" s="7"/>
      <c r="D34" s="66"/>
      <c r="E34" s="66"/>
      <c r="F34" s="63" t="s">
        <v>49</v>
      </c>
      <c r="G34" s="63"/>
      <c r="H34" s="63"/>
      <c r="I34" s="64" t="s">
        <v>48</v>
      </c>
      <c r="J34" s="64"/>
      <c r="K34" s="11" t="s">
        <v>48</v>
      </c>
      <c r="L34" s="11" t="s">
        <v>48</v>
      </c>
      <c r="M34" s="64" t="s">
        <v>48</v>
      </c>
      <c r="N34" s="64"/>
      <c r="O34" s="64"/>
      <c r="P34" s="64"/>
      <c r="Q34" s="64"/>
    </row>
    <row r="35" spans="2:17" ht="35.25" customHeight="1">
      <c r="B35" s="9"/>
      <c r="C35" s="9"/>
      <c r="D35" s="70" t="s">
        <v>100</v>
      </c>
      <c r="E35" s="70"/>
      <c r="F35" s="63" t="s">
        <v>101</v>
      </c>
      <c r="G35" s="63"/>
      <c r="H35" s="63"/>
      <c r="I35" s="64" t="s">
        <v>140</v>
      </c>
      <c r="J35" s="64"/>
      <c r="K35" s="11" t="s">
        <v>48</v>
      </c>
      <c r="L35" s="11" t="s">
        <v>136</v>
      </c>
      <c r="M35" s="64" t="s">
        <v>141</v>
      </c>
      <c r="N35" s="64"/>
      <c r="O35" s="64"/>
      <c r="P35" s="64"/>
      <c r="Q35" s="64"/>
    </row>
    <row r="36" spans="2:17" ht="15">
      <c r="B36" s="10" t="s">
        <v>78</v>
      </c>
      <c r="C36" s="9"/>
      <c r="D36" s="66"/>
      <c r="E36" s="66"/>
      <c r="F36" s="63" t="s">
        <v>79</v>
      </c>
      <c r="G36" s="63"/>
      <c r="H36" s="63"/>
      <c r="I36" s="64" t="s">
        <v>142</v>
      </c>
      <c r="J36" s="64"/>
      <c r="K36" s="11" t="s">
        <v>143</v>
      </c>
      <c r="L36" s="11" t="s">
        <v>48</v>
      </c>
      <c r="M36" s="64" t="s">
        <v>144</v>
      </c>
      <c r="N36" s="64"/>
      <c r="O36" s="64"/>
      <c r="P36" s="64"/>
      <c r="Q36" s="64"/>
    </row>
    <row r="37" spans="2:17" ht="32.25" customHeight="1">
      <c r="B37" s="7"/>
      <c r="C37" s="9"/>
      <c r="D37" s="66"/>
      <c r="E37" s="66"/>
      <c r="F37" s="63" t="s">
        <v>49</v>
      </c>
      <c r="G37" s="63"/>
      <c r="H37" s="63"/>
      <c r="I37" s="64" t="s">
        <v>48</v>
      </c>
      <c r="J37" s="64"/>
      <c r="K37" s="11" t="s">
        <v>48</v>
      </c>
      <c r="L37" s="11" t="s">
        <v>48</v>
      </c>
      <c r="M37" s="64" t="s">
        <v>48</v>
      </c>
      <c r="N37" s="64"/>
      <c r="O37" s="64"/>
      <c r="P37" s="64"/>
      <c r="Q37" s="64"/>
    </row>
    <row r="38" spans="2:17" ht="15">
      <c r="B38" s="9"/>
      <c r="C38" s="10" t="s">
        <v>81</v>
      </c>
      <c r="D38" s="66"/>
      <c r="E38" s="66"/>
      <c r="F38" s="63" t="s">
        <v>82</v>
      </c>
      <c r="G38" s="63"/>
      <c r="H38" s="63"/>
      <c r="I38" s="64" t="s">
        <v>145</v>
      </c>
      <c r="J38" s="64"/>
      <c r="K38" s="11" t="s">
        <v>143</v>
      </c>
      <c r="L38" s="11" t="s">
        <v>48</v>
      </c>
      <c r="M38" s="64" t="s">
        <v>146</v>
      </c>
      <c r="N38" s="64"/>
      <c r="O38" s="64"/>
      <c r="P38" s="64"/>
      <c r="Q38" s="64"/>
    </row>
    <row r="39" spans="2:17" ht="35.25" customHeight="1">
      <c r="B39" s="9"/>
      <c r="C39" s="7"/>
      <c r="D39" s="66"/>
      <c r="E39" s="66"/>
      <c r="F39" s="63" t="s">
        <v>49</v>
      </c>
      <c r="G39" s="63"/>
      <c r="H39" s="63"/>
      <c r="I39" s="64" t="s">
        <v>48</v>
      </c>
      <c r="J39" s="64"/>
      <c r="K39" s="11" t="s">
        <v>48</v>
      </c>
      <c r="L39" s="11" t="s">
        <v>48</v>
      </c>
      <c r="M39" s="64" t="s">
        <v>48</v>
      </c>
      <c r="N39" s="64"/>
      <c r="O39" s="64"/>
      <c r="P39" s="64"/>
      <c r="Q39" s="64"/>
    </row>
    <row r="40" spans="2:17" ht="38.25" customHeight="1">
      <c r="B40" s="9"/>
      <c r="C40" s="9"/>
      <c r="D40" s="70" t="s">
        <v>80</v>
      </c>
      <c r="E40" s="70"/>
      <c r="F40" s="63" t="s">
        <v>147</v>
      </c>
      <c r="G40" s="63"/>
      <c r="H40" s="63"/>
      <c r="I40" s="64" t="s">
        <v>83</v>
      </c>
      <c r="J40" s="64"/>
      <c r="K40" s="11" t="s">
        <v>143</v>
      </c>
      <c r="L40" s="11" t="s">
        <v>48</v>
      </c>
      <c r="M40" s="64" t="s">
        <v>148</v>
      </c>
      <c r="N40" s="64"/>
      <c r="O40" s="64"/>
      <c r="P40" s="64"/>
      <c r="Q40" s="64"/>
    </row>
    <row r="41" spans="2:17" ht="12.75">
      <c r="B41" s="72" t="s">
        <v>53</v>
      </c>
      <c r="C41" s="72"/>
      <c r="D41" s="72"/>
      <c r="E41" s="72"/>
      <c r="F41" s="72"/>
      <c r="G41" s="72"/>
      <c r="H41" s="12" t="s">
        <v>51</v>
      </c>
      <c r="I41" s="73" t="s">
        <v>149</v>
      </c>
      <c r="J41" s="73"/>
      <c r="K41" s="13" t="s">
        <v>150</v>
      </c>
      <c r="L41" s="13" t="s">
        <v>151</v>
      </c>
      <c r="M41" s="73" t="s">
        <v>152</v>
      </c>
      <c r="N41" s="73"/>
      <c r="O41" s="73"/>
      <c r="P41" s="73"/>
      <c r="Q41" s="73"/>
    </row>
    <row r="42" spans="2:17" ht="34.5" customHeight="1">
      <c r="B42" s="74"/>
      <c r="C42" s="74"/>
      <c r="D42" s="74"/>
      <c r="E42" s="74"/>
      <c r="F42" s="75" t="s">
        <v>49</v>
      </c>
      <c r="G42" s="75"/>
      <c r="H42" s="75"/>
      <c r="I42" s="76" t="s">
        <v>84</v>
      </c>
      <c r="J42" s="76"/>
      <c r="K42" s="14" t="s">
        <v>48</v>
      </c>
      <c r="L42" s="14" t="s">
        <v>48</v>
      </c>
      <c r="M42" s="76" t="s">
        <v>84</v>
      </c>
      <c r="N42" s="76"/>
      <c r="O42" s="76"/>
      <c r="P42" s="76"/>
      <c r="Q42" s="76"/>
    </row>
    <row r="43" spans="2:17" ht="12.75">
      <c r="B43" s="65" t="s">
        <v>52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2:17" ht="12.75">
      <c r="B44" s="72" t="s">
        <v>52</v>
      </c>
      <c r="C44" s="72"/>
      <c r="D44" s="72"/>
      <c r="E44" s="72"/>
      <c r="F44" s="72"/>
      <c r="G44" s="72"/>
      <c r="H44" s="12" t="s">
        <v>51</v>
      </c>
      <c r="I44" s="73" t="s">
        <v>153</v>
      </c>
      <c r="J44" s="73"/>
      <c r="K44" s="13" t="s">
        <v>48</v>
      </c>
      <c r="L44" s="13" t="s">
        <v>48</v>
      </c>
      <c r="M44" s="73" t="s">
        <v>153</v>
      </c>
      <c r="N44" s="73"/>
      <c r="O44" s="73"/>
      <c r="P44" s="73"/>
      <c r="Q44" s="73"/>
    </row>
    <row r="45" spans="2:17" ht="27.75" customHeight="1">
      <c r="B45" s="74"/>
      <c r="C45" s="74"/>
      <c r="D45" s="74"/>
      <c r="E45" s="74"/>
      <c r="F45" s="75" t="s">
        <v>49</v>
      </c>
      <c r="G45" s="75"/>
      <c r="H45" s="75"/>
      <c r="I45" s="76" t="s">
        <v>77</v>
      </c>
      <c r="J45" s="76"/>
      <c r="K45" s="14" t="s">
        <v>48</v>
      </c>
      <c r="L45" s="14" t="s">
        <v>48</v>
      </c>
      <c r="M45" s="76" t="s">
        <v>77</v>
      </c>
      <c r="N45" s="76"/>
      <c r="O45" s="76"/>
      <c r="P45" s="76"/>
      <c r="Q45" s="76"/>
    </row>
    <row r="46" spans="2:17" ht="12.75">
      <c r="B46" s="65" t="s">
        <v>50</v>
      </c>
      <c r="C46" s="65"/>
      <c r="D46" s="65"/>
      <c r="E46" s="65"/>
      <c r="F46" s="65"/>
      <c r="G46" s="65"/>
      <c r="H46" s="65"/>
      <c r="I46" s="73" t="s">
        <v>154</v>
      </c>
      <c r="J46" s="73"/>
      <c r="K46" s="13" t="s">
        <v>150</v>
      </c>
      <c r="L46" s="13" t="s">
        <v>151</v>
      </c>
      <c r="M46" s="73" t="s">
        <v>155</v>
      </c>
      <c r="N46" s="73"/>
      <c r="O46" s="73"/>
      <c r="P46" s="73"/>
      <c r="Q46" s="73"/>
    </row>
    <row r="47" spans="2:17" ht="46.5" customHeight="1">
      <c r="B47" s="65"/>
      <c r="C47" s="65"/>
      <c r="D47" s="65"/>
      <c r="E47" s="65"/>
      <c r="F47" s="77" t="s">
        <v>49</v>
      </c>
      <c r="G47" s="77"/>
      <c r="H47" s="77"/>
      <c r="I47" s="78" t="s">
        <v>85</v>
      </c>
      <c r="J47" s="78"/>
      <c r="K47" s="15" t="s">
        <v>48</v>
      </c>
      <c r="L47" s="15" t="s">
        <v>48</v>
      </c>
      <c r="M47" s="78" t="s">
        <v>85</v>
      </c>
      <c r="N47" s="78"/>
      <c r="O47" s="78"/>
      <c r="P47" s="78"/>
      <c r="Q47" s="78"/>
    </row>
    <row r="48" spans="2:17" ht="12.75">
      <c r="B48" s="79" t="s">
        <v>47</v>
      </c>
      <c r="C48" s="79"/>
      <c r="D48" s="79"/>
      <c r="E48" s="79"/>
      <c r="F48" s="79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</row>
  </sheetData>
  <sheetProtection/>
  <mergeCells count="168">
    <mergeCell ref="B47:E47"/>
    <mergeCell ref="F47:H47"/>
    <mergeCell ref="I47:J47"/>
    <mergeCell ref="M47:Q47"/>
    <mergeCell ref="B48:F48"/>
    <mergeCell ref="G48:Q48"/>
    <mergeCell ref="B45:E45"/>
    <mergeCell ref="F45:H45"/>
    <mergeCell ref="I45:J45"/>
    <mergeCell ref="M45:Q45"/>
    <mergeCell ref="B46:H46"/>
    <mergeCell ref="I46:J46"/>
    <mergeCell ref="M46:Q46"/>
    <mergeCell ref="B42:E42"/>
    <mergeCell ref="F42:H42"/>
    <mergeCell ref="I42:J42"/>
    <mergeCell ref="M42:Q42"/>
    <mergeCell ref="B43:Q43"/>
    <mergeCell ref="B44:G44"/>
    <mergeCell ref="I44:J44"/>
    <mergeCell ref="M44:Q44"/>
    <mergeCell ref="D40:E40"/>
    <mergeCell ref="F40:H40"/>
    <mergeCell ref="I40:J40"/>
    <mergeCell ref="M40:Q40"/>
    <mergeCell ref="B41:G41"/>
    <mergeCell ref="I41:J41"/>
    <mergeCell ref="M41:Q41"/>
    <mergeCell ref="D38:E38"/>
    <mergeCell ref="F38:H38"/>
    <mergeCell ref="I38:J38"/>
    <mergeCell ref="M38:Q38"/>
    <mergeCell ref="D39:E39"/>
    <mergeCell ref="F39:H39"/>
    <mergeCell ref="I39:J39"/>
    <mergeCell ref="M39:Q39"/>
    <mergeCell ref="D36:E36"/>
    <mergeCell ref="F36:H36"/>
    <mergeCell ref="I36:J36"/>
    <mergeCell ref="M36:Q36"/>
    <mergeCell ref="D37:E37"/>
    <mergeCell ref="F37:H37"/>
    <mergeCell ref="I37:J37"/>
    <mergeCell ref="M37:Q37"/>
    <mergeCell ref="D34:E34"/>
    <mergeCell ref="F34:H34"/>
    <mergeCell ref="I34:J34"/>
    <mergeCell ref="M34:Q34"/>
    <mergeCell ref="D35:E35"/>
    <mergeCell ref="F35:H35"/>
    <mergeCell ref="I35:J35"/>
    <mergeCell ref="M35:Q35"/>
    <mergeCell ref="D32:E32"/>
    <mergeCell ref="F32:H32"/>
    <mergeCell ref="I32:J32"/>
    <mergeCell ref="M32:Q32"/>
    <mergeCell ref="D33:E33"/>
    <mergeCell ref="F33:H33"/>
    <mergeCell ref="I33:J33"/>
    <mergeCell ref="M33:Q33"/>
    <mergeCell ref="D30:E30"/>
    <mergeCell ref="F30:H30"/>
    <mergeCell ref="I30:J30"/>
    <mergeCell ref="M30:Q30"/>
    <mergeCell ref="D31:E31"/>
    <mergeCell ref="F31:H31"/>
    <mergeCell ref="I31:J31"/>
    <mergeCell ref="M31:Q31"/>
    <mergeCell ref="D28:E28"/>
    <mergeCell ref="F28:H28"/>
    <mergeCell ref="I28:J28"/>
    <mergeCell ref="M28:Q28"/>
    <mergeCell ref="D29:E29"/>
    <mergeCell ref="F29:H29"/>
    <mergeCell ref="I29:J29"/>
    <mergeCell ref="M29:Q29"/>
    <mergeCell ref="D26:E26"/>
    <mergeCell ref="F26:H26"/>
    <mergeCell ref="I26:J26"/>
    <mergeCell ref="M26:Q26"/>
    <mergeCell ref="D27:E27"/>
    <mergeCell ref="F27:H27"/>
    <mergeCell ref="I27:J27"/>
    <mergeCell ref="M27:Q27"/>
    <mergeCell ref="I21:J21"/>
    <mergeCell ref="D24:E24"/>
    <mergeCell ref="F24:H24"/>
    <mergeCell ref="I24:J24"/>
    <mergeCell ref="M24:Q24"/>
    <mergeCell ref="D25:E25"/>
    <mergeCell ref="F25:H25"/>
    <mergeCell ref="I25:J25"/>
    <mergeCell ref="M25:Q25"/>
    <mergeCell ref="D22:E22"/>
    <mergeCell ref="D23:E23"/>
    <mergeCell ref="F23:H23"/>
    <mergeCell ref="I23:J23"/>
    <mergeCell ref="M23:Q23"/>
    <mergeCell ref="F22:H22"/>
    <mergeCell ref="I22:J22"/>
    <mergeCell ref="M22:Q22"/>
    <mergeCell ref="F16:H16"/>
    <mergeCell ref="D17:E17"/>
    <mergeCell ref="D18:E18"/>
    <mergeCell ref="F18:H18"/>
    <mergeCell ref="I18:J18"/>
    <mergeCell ref="M18:Q18"/>
    <mergeCell ref="M16:Q16"/>
    <mergeCell ref="I16:J16"/>
    <mergeCell ref="D16:E16"/>
    <mergeCell ref="M21:Q21"/>
    <mergeCell ref="M19:Q19"/>
    <mergeCell ref="I19:J19"/>
    <mergeCell ref="I17:J17"/>
    <mergeCell ref="D19:E19"/>
    <mergeCell ref="F19:H19"/>
    <mergeCell ref="D20:E20"/>
    <mergeCell ref="D21:E21"/>
    <mergeCell ref="F17:H17"/>
    <mergeCell ref="F21:H21"/>
    <mergeCell ref="I14:J14"/>
    <mergeCell ref="M15:Q15"/>
    <mergeCell ref="M14:Q14"/>
    <mergeCell ref="F13:H13"/>
    <mergeCell ref="D9:E9"/>
    <mergeCell ref="D10:E10"/>
    <mergeCell ref="F10:H10"/>
    <mergeCell ref="D11:E11"/>
    <mergeCell ref="F11:H11"/>
    <mergeCell ref="I13:J13"/>
    <mergeCell ref="M12:Q12"/>
    <mergeCell ref="M13:Q13"/>
    <mergeCell ref="I10:J10"/>
    <mergeCell ref="D13:E13"/>
    <mergeCell ref="F12:H12"/>
    <mergeCell ref="F6:H6"/>
    <mergeCell ref="D12:E12"/>
    <mergeCell ref="M10:Q10"/>
    <mergeCell ref="I11:J11"/>
    <mergeCell ref="M11:Q11"/>
    <mergeCell ref="D6:E6"/>
    <mergeCell ref="M9:Q9"/>
    <mergeCell ref="F5:H5"/>
    <mergeCell ref="I6:J6"/>
    <mergeCell ref="D8:E8"/>
    <mergeCell ref="F8:H8"/>
    <mergeCell ref="F9:H9"/>
    <mergeCell ref="I9:J9"/>
    <mergeCell ref="I15:J15"/>
    <mergeCell ref="K1:P1"/>
    <mergeCell ref="A2:P2"/>
    <mergeCell ref="I8:J8"/>
    <mergeCell ref="D5:E5"/>
    <mergeCell ref="M5:Q5"/>
    <mergeCell ref="M6:Q6"/>
    <mergeCell ref="O3:P3"/>
    <mergeCell ref="I5:J5"/>
    <mergeCell ref="M8:Q8"/>
    <mergeCell ref="F14:H14"/>
    <mergeCell ref="I12:J12"/>
    <mergeCell ref="B7:Q7"/>
    <mergeCell ref="M20:Q20"/>
    <mergeCell ref="M17:Q17"/>
    <mergeCell ref="F20:H20"/>
    <mergeCell ref="I20:J20"/>
    <mergeCell ref="D14:E14"/>
    <mergeCell ref="D15:E15"/>
    <mergeCell ref="F15:H15"/>
  </mergeCells>
  <printOptions/>
  <pageMargins left="0.23622047244094488" right="0.23622047244094488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65"/>
  <sheetViews>
    <sheetView view="pageBreakPreview" zoomScale="60" workbookViewId="0" topLeftCell="A1">
      <selection activeCell="O1" sqref="O1:W1"/>
    </sheetView>
  </sheetViews>
  <sheetFormatPr defaultColWidth="9.33203125" defaultRowHeight="12.75"/>
  <cols>
    <col min="1" max="1" width="4.66015625" style="6" customWidth="1"/>
    <col min="2" max="2" width="7" style="6" customWidth="1"/>
    <col min="3" max="3" width="3.83203125" style="6" customWidth="1"/>
    <col min="4" max="4" width="9.33203125" style="6" customWidth="1"/>
    <col min="5" max="5" width="2" style="6" customWidth="1"/>
    <col min="6" max="6" width="5.83203125" style="6" customWidth="1"/>
    <col min="7" max="7" width="2" style="6" customWidth="1"/>
    <col min="8" max="8" width="10.33203125" style="6" customWidth="1"/>
    <col min="9" max="9" width="10.16015625" style="6" customWidth="1"/>
    <col min="10" max="12" width="9.33203125" style="6" customWidth="1"/>
    <col min="13" max="13" width="8.66015625" style="6" customWidth="1"/>
    <col min="14" max="14" width="9.5" style="6" customWidth="1"/>
    <col min="15" max="15" width="8.5" style="6" customWidth="1"/>
    <col min="16" max="16" width="8" style="6" customWidth="1"/>
    <col min="17" max="17" width="7.33203125" style="6" customWidth="1"/>
    <col min="18" max="19" width="9.33203125" style="6" customWidth="1"/>
    <col min="20" max="20" width="3.83203125" style="6" customWidth="1"/>
    <col min="21" max="21" width="5" style="6" customWidth="1"/>
    <col min="22" max="22" width="8.66015625" style="6" customWidth="1"/>
    <col min="23" max="23" width="4.33203125" style="6" customWidth="1"/>
    <col min="24" max="16384" width="9.33203125" style="6" customWidth="1"/>
  </cols>
  <sheetData>
    <row r="1" spans="1:23" ht="36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02" t="s">
        <v>157</v>
      </c>
      <c r="P1" s="102"/>
      <c r="Q1" s="102"/>
      <c r="R1" s="102"/>
      <c r="S1" s="102"/>
      <c r="T1" s="102"/>
      <c r="U1" s="102"/>
      <c r="V1" s="102"/>
      <c r="W1" s="102"/>
    </row>
    <row r="2" spans="1:23" ht="9.75" customHeight="1">
      <c r="A2" s="84" t="s">
        <v>61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3" ht="5.2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</row>
    <row r="4" ht="6" customHeight="1"/>
    <row r="5" spans="1:23" ht="12.75" customHeight="1">
      <c r="A5" s="85" t="s">
        <v>0</v>
      </c>
      <c r="B5" s="85" t="s">
        <v>1</v>
      </c>
      <c r="C5" s="85" t="s">
        <v>27</v>
      </c>
      <c r="D5" s="91" t="s">
        <v>2</v>
      </c>
      <c r="E5" s="92"/>
      <c r="F5" s="92"/>
      <c r="G5" s="93"/>
      <c r="H5" s="85" t="s">
        <v>3</v>
      </c>
      <c r="I5" s="87" t="s">
        <v>28</v>
      </c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88"/>
    </row>
    <row r="6" spans="1:23" ht="12.75" customHeight="1">
      <c r="A6" s="101"/>
      <c r="B6" s="101"/>
      <c r="C6" s="101"/>
      <c r="D6" s="94"/>
      <c r="E6" s="95"/>
      <c r="F6" s="95"/>
      <c r="G6" s="96"/>
      <c r="H6" s="101"/>
      <c r="I6" s="85" t="s">
        <v>29</v>
      </c>
      <c r="J6" s="87" t="s">
        <v>4</v>
      </c>
      <c r="K6" s="103"/>
      <c r="L6" s="103"/>
      <c r="M6" s="103"/>
      <c r="N6" s="103"/>
      <c r="O6" s="103"/>
      <c r="P6" s="103"/>
      <c r="Q6" s="88"/>
      <c r="R6" s="85" t="s">
        <v>5</v>
      </c>
      <c r="S6" s="87" t="s">
        <v>4</v>
      </c>
      <c r="T6" s="103"/>
      <c r="U6" s="103"/>
      <c r="V6" s="103"/>
      <c r="W6" s="88"/>
    </row>
    <row r="7" spans="1:23" ht="12.75" customHeight="1">
      <c r="A7" s="101"/>
      <c r="B7" s="101"/>
      <c r="C7" s="101"/>
      <c r="D7" s="94"/>
      <c r="E7" s="95"/>
      <c r="F7" s="95"/>
      <c r="G7" s="96"/>
      <c r="H7" s="101"/>
      <c r="I7" s="101"/>
      <c r="J7" s="85" t="s">
        <v>30</v>
      </c>
      <c r="K7" s="87" t="s">
        <v>4</v>
      </c>
      <c r="L7" s="88"/>
      <c r="M7" s="85" t="s">
        <v>8</v>
      </c>
      <c r="N7" s="85" t="s">
        <v>9</v>
      </c>
      <c r="O7" s="85" t="s">
        <v>10</v>
      </c>
      <c r="P7" s="85" t="s">
        <v>31</v>
      </c>
      <c r="Q7" s="85" t="s">
        <v>32</v>
      </c>
      <c r="R7" s="101"/>
      <c r="S7" s="85" t="s">
        <v>6</v>
      </c>
      <c r="T7" s="87" t="s">
        <v>7</v>
      </c>
      <c r="U7" s="88"/>
      <c r="V7" s="85" t="s">
        <v>33</v>
      </c>
      <c r="W7" s="85" t="s">
        <v>34</v>
      </c>
    </row>
    <row r="8" spans="1:23" ht="56.25" customHeight="1">
      <c r="A8" s="86"/>
      <c r="B8" s="86"/>
      <c r="C8" s="86"/>
      <c r="D8" s="97"/>
      <c r="E8" s="98"/>
      <c r="F8" s="98"/>
      <c r="G8" s="99"/>
      <c r="H8" s="86"/>
      <c r="I8" s="86"/>
      <c r="J8" s="86"/>
      <c r="K8" s="59" t="s">
        <v>11</v>
      </c>
      <c r="L8" s="59" t="s">
        <v>12</v>
      </c>
      <c r="M8" s="86"/>
      <c r="N8" s="86"/>
      <c r="O8" s="86"/>
      <c r="P8" s="86"/>
      <c r="Q8" s="86"/>
      <c r="R8" s="86"/>
      <c r="S8" s="86"/>
      <c r="T8" s="87" t="s">
        <v>18</v>
      </c>
      <c r="U8" s="88"/>
      <c r="V8" s="86"/>
      <c r="W8" s="86"/>
    </row>
    <row r="9" spans="1:23" ht="8.25" customHeight="1">
      <c r="A9" s="60" t="s">
        <v>26</v>
      </c>
      <c r="B9" s="60" t="s">
        <v>25</v>
      </c>
      <c r="C9" s="60" t="s">
        <v>24</v>
      </c>
      <c r="D9" s="89" t="s">
        <v>23</v>
      </c>
      <c r="E9" s="100"/>
      <c r="F9" s="100"/>
      <c r="G9" s="90"/>
      <c r="H9" s="60" t="s">
        <v>22</v>
      </c>
      <c r="I9" s="60" t="s">
        <v>21</v>
      </c>
      <c r="J9" s="60" t="s">
        <v>20</v>
      </c>
      <c r="K9" s="60" t="s">
        <v>19</v>
      </c>
      <c r="L9" s="60" t="s">
        <v>35</v>
      </c>
      <c r="M9" s="60" t="s">
        <v>36</v>
      </c>
      <c r="N9" s="60" t="s">
        <v>37</v>
      </c>
      <c r="O9" s="60" t="s">
        <v>38</v>
      </c>
      <c r="P9" s="60" t="s">
        <v>39</v>
      </c>
      <c r="Q9" s="60" t="s">
        <v>40</v>
      </c>
      <c r="R9" s="60" t="s">
        <v>41</v>
      </c>
      <c r="S9" s="60" t="s">
        <v>42</v>
      </c>
      <c r="T9" s="89" t="s">
        <v>43</v>
      </c>
      <c r="U9" s="90"/>
      <c r="V9" s="60" t="s">
        <v>44</v>
      </c>
      <c r="W9" s="60" t="s">
        <v>45</v>
      </c>
    </row>
    <row r="10" spans="1:23" ht="12.75" customHeight="1">
      <c r="A10" s="83" t="s">
        <v>90</v>
      </c>
      <c r="B10" s="83" t="s">
        <v>46</v>
      </c>
      <c r="C10" s="83" t="s">
        <v>46</v>
      </c>
      <c r="D10" s="82" t="s">
        <v>91</v>
      </c>
      <c r="E10" s="82"/>
      <c r="F10" s="82" t="s">
        <v>13</v>
      </c>
      <c r="G10" s="82"/>
      <c r="H10" s="62">
        <v>2790157</v>
      </c>
      <c r="I10" s="62">
        <v>806770</v>
      </c>
      <c r="J10" s="62">
        <v>788770</v>
      </c>
      <c r="K10" s="62">
        <v>536468</v>
      </c>
      <c r="L10" s="62">
        <v>252302</v>
      </c>
      <c r="M10" s="62">
        <v>0</v>
      </c>
      <c r="N10" s="62">
        <v>0</v>
      </c>
      <c r="O10" s="62">
        <v>18000</v>
      </c>
      <c r="P10" s="62">
        <v>0</v>
      </c>
      <c r="Q10" s="62">
        <v>0</v>
      </c>
      <c r="R10" s="62">
        <v>1983387</v>
      </c>
      <c r="S10" s="62">
        <v>1983387</v>
      </c>
      <c r="T10" s="81">
        <v>1972317</v>
      </c>
      <c r="U10" s="81"/>
      <c r="V10" s="62">
        <v>0</v>
      </c>
      <c r="W10" s="62">
        <v>0</v>
      </c>
    </row>
    <row r="11" spans="1:23" ht="12.75" customHeight="1">
      <c r="A11" s="83"/>
      <c r="B11" s="83"/>
      <c r="C11" s="83"/>
      <c r="D11" s="82"/>
      <c r="E11" s="82"/>
      <c r="F11" s="82" t="s">
        <v>14</v>
      </c>
      <c r="G11" s="82"/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81">
        <v>0</v>
      </c>
      <c r="U11" s="81"/>
      <c r="V11" s="62">
        <v>0</v>
      </c>
      <c r="W11" s="62">
        <v>0</v>
      </c>
    </row>
    <row r="12" spans="1:23" ht="12.75" customHeight="1">
      <c r="A12" s="83"/>
      <c r="B12" s="83"/>
      <c r="C12" s="83"/>
      <c r="D12" s="82"/>
      <c r="E12" s="82"/>
      <c r="F12" s="82" t="s">
        <v>15</v>
      </c>
      <c r="G12" s="82"/>
      <c r="H12" s="62">
        <v>20000</v>
      </c>
      <c r="I12" s="62">
        <v>20000</v>
      </c>
      <c r="J12" s="62">
        <v>20000</v>
      </c>
      <c r="K12" s="62">
        <v>0</v>
      </c>
      <c r="L12" s="62">
        <v>20000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81">
        <v>0</v>
      </c>
      <c r="U12" s="81"/>
      <c r="V12" s="62">
        <v>0</v>
      </c>
      <c r="W12" s="62">
        <v>0</v>
      </c>
    </row>
    <row r="13" spans="1:23" ht="12.75" customHeight="1">
      <c r="A13" s="83"/>
      <c r="B13" s="83"/>
      <c r="C13" s="83"/>
      <c r="D13" s="82"/>
      <c r="E13" s="82"/>
      <c r="F13" s="82" t="s">
        <v>16</v>
      </c>
      <c r="G13" s="82"/>
      <c r="H13" s="62">
        <v>2810157</v>
      </c>
      <c r="I13" s="62">
        <v>826770</v>
      </c>
      <c r="J13" s="62">
        <v>808770</v>
      </c>
      <c r="K13" s="62">
        <v>536468</v>
      </c>
      <c r="L13" s="62">
        <v>272302</v>
      </c>
      <c r="M13" s="62">
        <v>0</v>
      </c>
      <c r="N13" s="62">
        <v>0</v>
      </c>
      <c r="O13" s="62">
        <v>18000</v>
      </c>
      <c r="P13" s="62">
        <v>0</v>
      </c>
      <c r="Q13" s="62">
        <v>0</v>
      </c>
      <c r="R13" s="62">
        <v>1983387</v>
      </c>
      <c r="S13" s="62">
        <v>1983387</v>
      </c>
      <c r="T13" s="81">
        <v>1972317</v>
      </c>
      <c r="U13" s="81"/>
      <c r="V13" s="62">
        <v>0</v>
      </c>
      <c r="W13" s="62">
        <v>0</v>
      </c>
    </row>
    <row r="14" spans="1:23" ht="12.75" customHeight="1">
      <c r="A14" s="83" t="s">
        <v>46</v>
      </c>
      <c r="B14" s="83" t="s">
        <v>96</v>
      </c>
      <c r="C14" s="83" t="s">
        <v>46</v>
      </c>
      <c r="D14" s="82" t="s">
        <v>97</v>
      </c>
      <c r="E14" s="82"/>
      <c r="F14" s="82" t="s">
        <v>13</v>
      </c>
      <c r="G14" s="82"/>
      <c r="H14" s="62">
        <v>389840</v>
      </c>
      <c r="I14" s="62">
        <v>389840</v>
      </c>
      <c r="J14" s="62">
        <v>389840</v>
      </c>
      <c r="K14" s="62">
        <v>326468</v>
      </c>
      <c r="L14" s="62">
        <v>63372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81">
        <v>0</v>
      </c>
      <c r="U14" s="81"/>
      <c r="V14" s="62">
        <v>0</v>
      </c>
      <c r="W14" s="62">
        <v>0</v>
      </c>
    </row>
    <row r="15" spans="1:23" ht="12.75" customHeight="1">
      <c r="A15" s="83"/>
      <c r="B15" s="83"/>
      <c r="C15" s="83"/>
      <c r="D15" s="82"/>
      <c r="E15" s="82"/>
      <c r="F15" s="82" t="s">
        <v>14</v>
      </c>
      <c r="G15" s="82"/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81">
        <v>0</v>
      </c>
      <c r="U15" s="81"/>
      <c r="V15" s="62">
        <v>0</v>
      </c>
      <c r="W15" s="62">
        <v>0</v>
      </c>
    </row>
    <row r="16" spans="1:23" ht="12.75" customHeight="1">
      <c r="A16" s="83"/>
      <c r="B16" s="83"/>
      <c r="C16" s="83"/>
      <c r="D16" s="82"/>
      <c r="E16" s="82"/>
      <c r="F16" s="82" t="s">
        <v>15</v>
      </c>
      <c r="G16" s="82"/>
      <c r="H16" s="62">
        <v>20000</v>
      </c>
      <c r="I16" s="62">
        <v>20000</v>
      </c>
      <c r="J16" s="62">
        <v>20000</v>
      </c>
      <c r="K16" s="62">
        <v>0</v>
      </c>
      <c r="L16" s="62">
        <v>20000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81">
        <v>0</v>
      </c>
      <c r="U16" s="81"/>
      <c r="V16" s="62">
        <v>0</v>
      </c>
      <c r="W16" s="62">
        <v>0</v>
      </c>
    </row>
    <row r="17" spans="1:23" ht="12.75" customHeight="1">
      <c r="A17" s="83"/>
      <c r="B17" s="83"/>
      <c r="C17" s="83"/>
      <c r="D17" s="82"/>
      <c r="E17" s="82"/>
      <c r="F17" s="82" t="s">
        <v>16</v>
      </c>
      <c r="G17" s="82"/>
      <c r="H17" s="62">
        <v>409840</v>
      </c>
      <c r="I17" s="62">
        <v>409840</v>
      </c>
      <c r="J17" s="62">
        <v>409840</v>
      </c>
      <c r="K17" s="62">
        <v>326468</v>
      </c>
      <c r="L17" s="62">
        <v>83372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81">
        <v>0</v>
      </c>
      <c r="U17" s="81"/>
      <c r="V17" s="62">
        <v>0</v>
      </c>
      <c r="W17" s="62">
        <v>0</v>
      </c>
    </row>
    <row r="18" spans="1:23" ht="12.75" customHeight="1">
      <c r="A18" s="83" t="s">
        <v>102</v>
      </c>
      <c r="B18" s="83" t="s">
        <v>46</v>
      </c>
      <c r="C18" s="83" t="s">
        <v>46</v>
      </c>
      <c r="D18" s="82" t="s">
        <v>103</v>
      </c>
      <c r="E18" s="82"/>
      <c r="F18" s="82" t="s">
        <v>13</v>
      </c>
      <c r="G18" s="82"/>
      <c r="H18" s="62">
        <v>7460171</v>
      </c>
      <c r="I18" s="62">
        <v>6828536</v>
      </c>
      <c r="J18" s="62">
        <v>5134554</v>
      </c>
      <c r="K18" s="62">
        <v>4588196</v>
      </c>
      <c r="L18" s="62">
        <v>546358</v>
      </c>
      <c r="M18" s="62">
        <v>0</v>
      </c>
      <c r="N18" s="62">
        <v>185000</v>
      </c>
      <c r="O18" s="62">
        <v>1508982</v>
      </c>
      <c r="P18" s="62">
        <v>0</v>
      </c>
      <c r="Q18" s="62">
        <v>0</v>
      </c>
      <c r="R18" s="62">
        <v>631635</v>
      </c>
      <c r="S18" s="62">
        <v>631635</v>
      </c>
      <c r="T18" s="81">
        <v>601635</v>
      </c>
      <c r="U18" s="81"/>
      <c r="V18" s="62">
        <v>0</v>
      </c>
      <c r="W18" s="62">
        <v>0</v>
      </c>
    </row>
    <row r="19" spans="1:23" ht="12.75" customHeight="1">
      <c r="A19" s="83"/>
      <c r="B19" s="83"/>
      <c r="C19" s="83"/>
      <c r="D19" s="82"/>
      <c r="E19" s="82"/>
      <c r="F19" s="82" t="s">
        <v>14</v>
      </c>
      <c r="G19" s="82"/>
      <c r="H19" s="62">
        <v>-12645</v>
      </c>
      <c r="I19" s="62">
        <v>-12645</v>
      </c>
      <c r="J19" s="62">
        <v>-12645</v>
      </c>
      <c r="K19" s="62">
        <v>-12645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81">
        <v>0</v>
      </c>
      <c r="U19" s="81"/>
      <c r="V19" s="62">
        <v>0</v>
      </c>
      <c r="W19" s="62">
        <v>0</v>
      </c>
    </row>
    <row r="20" spans="1:23" ht="12.75" customHeight="1">
      <c r="A20" s="83"/>
      <c r="B20" s="83"/>
      <c r="C20" s="83"/>
      <c r="D20" s="82"/>
      <c r="E20" s="82"/>
      <c r="F20" s="82" t="s">
        <v>15</v>
      </c>
      <c r="G20" s="82"/>
      <c r="H20" s="62">
        <v>27645</v>
      </c>
      <c r="I20" s="62">
        <v>27645</v>
      </c>
      <c r="J20" s="62">
        <v>27645</v>
      </c>
      <c r="K20" s="62">
        <v>2690</v>
      </c>
      <c r="L20" s="62">
        <v>24955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81">
        <v>0</v>
      </c>
      <c r="U20" s="81"/>
      <c r="V20" s="62">
        <v>0</v>
      </c>
      <c r="W20" s="62">
        <v>0</v>
      </c>
    </row>
    <row r="21" spans="1:23" ht="12.75" customHeight="1">
      <c r="A21" s="83"/>
      <c r="B21" s="83"/>
      <c r="C21" s="83"/>
      <c r="D21" s="82"/>
      <c r="E21" s="82"/>
      <c r="F21" s="82" t="s">
        <v>16</v>
      </c>
      <c r="G21" s="82"/>
      <c r="H21" s="62">
        <v>7475171</v>
      </c>
      <c r="I21" s="62">
        <v>6843536</v>
      </c>
      <c r="J21" s="62">
        <v>5149554</v>
      </c>
      <c r="K21" s="62">
        <v>4578241</v>
      </c>
      <c r="L21" s="62">
        <v>571313</v>
      </c>
      <c r="M21" s="62">
        <v>0</v>
      </c>
      <c r="N21" s="62">
        <v>185000</v>
      </c>
      <c r="O21" s="62">
        <v>1508982</v>
      </c>
      <c r="P21" s="62">
        <v>0</v>
      </c>
      <c r="Q21" s="62">
        <v>0</v>
      </c>
      <c r="R21" s="62">
        <v>631635</v>
      </c>
      <c r="S21" s="62">
        <v>631635</v>
      </c>
      <c r="T21" s="81">
        <v>601635</v>
      </c>
      <c r="U21" s="81"/>
      <c r="V21" s="62">
        <v>0</v>
      </c>
      <c r="W21" s="62">
        <v>0</v>
      </c>
    </row>
    <row r="22" spans="1:23" ht="12.75" customHeight="1">
      <c r="A22" s="83" t="s">
        <v>46</v>
      </c>
      <c r="B22" s="83" t="s">
        <v>108</v>
      </c>
      <c r="C22" s="83" t="s">
        <v>46</v>
      </c>
      <c r="D22" s="82" t="s">
        <v>109</v>
      </c>
      <c r="E22" s="82"/>
      <c r="F22" s="82" t="s">
        <v>13</v>
      </c>
      <c r="G22" s="82"/>
      <c r="H22" s="62">
        <v>5120554</v>
      </c>
      <c r="I22" s="62">
        <v>5090554</v>
      </c>
      <c r="J22" s="62">
        <v>4912554</v>
      </c>
      <c r="K22" s="62">
        <v>4588196</v>
      </c>
      <c r="L22" s="62">
        <v>324358</v>
      </c>
      <c r="M22" s="62">
        <v>0</v>
      </c>
      <c r="N22" s="62">
        <v>178000</v>
      </c>
      <c r="O22" s="62">
        <v>0</v>
      </c>
      <c r="P22" s="62">
        <v>0</v>
      </c>
      <c r="Q22" s="62">
        <v>0</v>
      </c>
      <c r="R22" s="62">
        <v>30000</v>
      </c>
      <c r="S22" s="62">
        <v>30000</v>
      </c>
      <c r="T22" s="81">
        <v>0</v>
      </c>
      <c r="U22" s="81"/>
      <c r="V22" s="62">
        <v>0</v>
      </c>
      <c r="W22" s="62">
        <v>0</v>
      </c>
    </row>
    <row r="23" spans="1:23" ht="12.75" customHeight="1">
      <c r="A23" s="83"/>
      <c r="B23" s="83"/>
      <c r="C23" s="83"/>
      <c r="D23" s="82"/>
      <c r="E23" s="82"/>
      <c r="F23" s="82" t="s">
        <v>14</v>
      </c>
      <c r="G23" s="82"/>
      <c r="H23" s="62">
        <v>-12645</v>
      </c>
      <c r="I23" s="62">
        <v>-12645</v>
      </c>
      <c r="J23" s="62">
        <v>-12645</v>
      </c>
      <c r="K23" s="62">
        <v>-12645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81">
        <v>0</v>
      </c>
      <c r="U23" s="81"/>
      <c r="V23" s="62">
        <v>0</v>
      </c>
      <c r="W23" s="62">
        <v>0</v>
      </c>
    </row>
    <row r="24" spans="1:23" ht="12.75" customHeight="1">
      <c r="A24" s="83"/>
      <c r="B24" s="83"/>
      <c r="C24" s="83"/>
      <c r="D24" s="82"/>
      <c r="E24" s="82"/>
      <c r="F24" s="82" t="s">
        <v>15</v>
      </c>
      <c r="G24" s="82"/>
      <c r="H24" s="62">
        <v>27645</v>
      </c>
      <c r="I24" s="62">
        <v>27645</v>
      </c>
      <c r="J24" s="62">
        <v>27645</v>
      </c>
      <c r="K24" s="62">
        <v>2690</v>
      </c>
      <c r="L24" s="62">
        <v>24955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81">
        <v>0</v>
      </c>
      <c r="U24" s="81"/>
      <c r="V24" s="62">
        <v>0</v>
      </c>
      <c r="W24" s="62">
        <v>0</v>
      </c>
    </row>
    <row r="25" spans="1:23" ht="12.75" customHeight="1">
      <c r="A25" s="83"/>
      <c r="B25" s="83"/>
      <c r="C25" s="83"/>
      <c r="D25" s="82"/>
      <c r="E25" s="82"/>
      <c r="F25" s="82" t="s">
        <v>16</v>
      </c>
      <c r="G25" s="82"/>
      <c r="H25" s="62">
        <v>5135554</v>
      </c>
      <c r="I25" s="62">
        <v>5105554</v>
      </c>
      <c r="J25" s="62">
        <v>4927554</v>
      </c>
      <c r="K25" s="62">
        <v>4578241</v>
      </c>
      <c r="L25" s="62">
        <v>349313</v>
      </c>
      <c r="M25" s="62">
        <v>0</v>
      </c>
      <c r="N25" s="62">
        <v>178000</v>
      </c>
      <c r="O25" s="62">
        <v>0</v>
      </c>
      <c r="P25" s="62">
        <v>0</v>
      </c>
      <c r="Q25" s="62">
        <v>0</v>
      </c>
      <c r="R25" s="62">
        <v>30000</v>
      </c>
      <c r="S25" s="62">
        <v>30000</v>
      </c>
      <c r="T25" s="81">
        <v>0</v>
      </c>
      <c r="U25" s="81"/>
      <c r="V25" s="62">
        <v>0</v>
      </c>
      <c r="W25" s="62">
        <v>0</v>
      </c>
    </row>
    <row r="26" spans="1:23" ht="12.75" customHeight="1">
      <c r="A26" s="83" t="s">
        <v>112</v>
      </c>
      <c r="B26" s="83" t="s">
        <v>46</v>
      </c>
      <c r="C26" s="83" t="s">
        <v>46</v>
      </c>
      <c r="D26" s="82" t="s">
        <v>113</v>
      </c>
      <c r="E26" s="82"/>
      <c r="F26" s="82" t="s">
        <v>13</v>
      </c>
      <c r="G26" s="82"/>
      <c r="H26" s="62">
        <v>9673585</v>
      </c>
      <c r="I26" s="62">
        <v>6469011</v>
      </c>
      <c r="J26" s="62">
        <v>6469011</v>
      </c>
      <c r="K26" s="62">
        <v>2000</v>
      </c>
      <c r="L26" s="62">
        <v>6467011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3204574</v>
      </c>
      <c r="S26" s="62">
        <v>1704574</v>
      </c>
      <c r="T26" s="81">
        <v>0</v>
      </c>
      <c r="U26" s="81"/>
      <c r="V26" s="62">
        <v>1500000</v>
      </c>
      <c r="W26" s="62">
        <v>0</v>
      </c>
    </row>
    <row r="27" spans="1:23" ht="12.75" customHeight="1">
      <c r="A27" s="83"/>
      <c r="B27" s="83"/>
      <c r="C27" s="83"/>
      <c r="D27" s="82"/>
      <c r="E27" s="82"/>
      <c r="F27" s="82" t="s">
        <v>14</v>
      </c>
      <c r="G27" s="82"/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81">
        <v>0</v>
      </c>
      <c r="U27" s="81"/>
      <c r="V27" s="62">
        <v>0</v>
      </c>
      <c r="W27" s="62">
        <v>0</v>
      </c>
    </row>
    <row r="28" spans="1:23" ht="12.75" customHeight="1">
      <c r="A28" s="83"/>
      <c r="B28" s="83"/>
      <c r="C28" s="83"/>
      <c r="D28" s="82"/>
      <c r="E28" s="82"/>
      <c r="F28" s="82" t="s">
        <v>15</v>
      </c>
      <c r="G28" s="82"/>
      <c r="H28" s="62">
        <v>367733</v>
      </c>
      <c r="I28" s="62">
        <v>367733</v>
      </c>
      <c r="J28" s="62">
        <v>367733</v>
      </c>
      <c r="K28" s="62">
        <v>0</v>
      </c>
      <c r="L28" s="62">
        <v>367733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81">
        <v>0</v>
      </c>
      <c r="U28" s="81"/>
      <c r="V28" s="62">
        <v>0</v>
      </c>
      <c r="W28" s="62">
        <v>0</v>
      </c>
    </row>
    <row r="29" spans="1:23" ht="12.75" customHeight="1">
      <c r="A29" s="83"/>
      <c r="B29" s="83"/>
      <c r="C29" s="83"/>
      <c r="D29" s="82"/>
      <c r="E29" s="82"/>
      <c r="F29" s="82" t="s">
        <v>16</v>
      </c>
      <c r="G29" s="82"/>
      <c r="H29" s="62">
        <v>10041318</v>
      </c>
      <c r="I29" s="62">
        <v>6836744</v>
      </c>
      <c r="J29" s="62">
        <v>6836744</v>
      </c>
      <c r="K29" s="62">
        <v>2000</v>
      </c>
      <c r="L29" s="62">
        <v>6834744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3204574</v>
      </c>
      <c r="S29" s="62">
        <v>1704574</v>
      </c>
      <c r="T29" s="81">
        <v>0</v>
      </c>
      <c r="U29" s="81"/>
      <c r="V29" s="62">
        <v>1500000</v>
      </c>
      <c r="W29" s="62">
        <v>0</v>
      </c>
    </row>
    <row r="30" spans="1:23" ht="12.75" customHeight="1">
      <c r="A30" s="83" t="s">
        <v>46</v>
      </c>
      <c r="B30" s="83" t="s">
        <v>117</v>
      </c>
      <c r="C30" s="83" t="s">
        <v>46</v>
      </c>
      <c r="D30" s="82" t="s">
        <v>118</v>
      </c>
      <c r="E30" s="82"/>
      <c r="F30" s="82" t="s">
        <v>13</v>
      </c>
      <c r="G30" s="82"/>
      <c r="H30" s="62">
        <v>2520372</v>
      </c>
      <c r="I30" s="62">
        <v>2520372</v>
      </c>
      <c r="J30" s="62">
        <v>2520372</v>
      </c>
      <c r="K30" s="62">
        <v>0</v>
      </c>
      <c r="L30" s="62">
        <v>2520372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81">
        <v>0</v>
      </c>
      <c r="U30" s="81"/>
      <c r="V30" s="62">
        <v>0</v>
      </c>
      <c r="W30" s="62">
        <v>0</v>
      </c>
    </row>
    <row r="31" spans="1:23" ht="12.75" customHeight="1">
      <c r="A31" s="83"/>
      <c r="B31" s="83"/>
      <c r="C31" s="83"/>
      <c r="D31" s="82"/>
      <c r="E31" s="82"/>
      <c r="F31" s="82" t="s">
        <v>14</v>
      </c>
      <c r="G31" s="82"/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81">
        <v>0</v>
      </c>
      <c r="U31" s="81"/>
      <c r="V31" s="62">
        <v>0</v>
      </c>
      <c r="W31" s="62">
        <v>0</v>
      </c>
    </row>
    <row r="32" spans="1:23" ht="12.75" customHeight="1">
      <c r="A32" s="83"/>
      <c r="B32" s="83"/>
      <c r="C32" s="83"/>
      <c r="D32" s="82"/>
      <c r="E32" s="82"/>
      <c r="F32" s="82" t="s">
        <v>15</v>
      </c>
      <c r="G32" s="82"/>
      <c r="H32" s="62">
        <v>367733</v>
      </c>
      <c r="I32" s="62">
        <v>367733</v>
      </c>
      <c r="J32" s="62">
        <v>367733</v>
      </c>
      <c r="K32" s="62">
        <v>0</v>
      </c>
      <c r="L32" s="62">
        <v>367733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81">
        <v>0</v>
      </c>
      <c r="U32" s="81"/>
      <c r="V32" s="62">
        <v>0</v>
      </c>
      <c r="W32" s="62">
        <v>0</v>
      </c>
    </row>
    <row r="33" spans="1:23" ht="12.75" customHeight="1">
      <c r="A33" s="83"/>
      <c r="B33" s="83"/>
      <c r="C33" s="83"/>
      <c r="D33" s="82"/>
      <c r="E33" s="82"/>
      <c r="F33" s="82" t="s">
        <v>16</v>
      </c>
      <c r="G33" s="82"/>
      <c r="H33" s="62">
        <v>2888105</v>
      </c>
      <c r="I33" s="62">
        <v>2888105</v>
      </c>
      <c r="J33" s="62">
        <v>2888105</v>
      </c>
      <c r="K33" s="62">
        <v>0</v>
      </c>
      <c r="L33" s="62">
        <v>2888105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81">
        <v>0</v>
      </c>
      <c r="U33" s="81"/>
      <c r="V33" s="62">
        <v>0</v>
      </c>
      <c r="W33" s="62">
        <v>0</v>
      </c>
    </row>
    <row r="34" spans="1:23" ht="12.75" customHeight="1">
      <c r="A34" s="83" t="s">
        <v>119</v>
      </c>
      <c r="B34" s="83" t="s">
        <v>46</v>
      </c>
      <c r="C34" s="83" t="s">
        <v>46</v>
      </c>
      <c r="D34" s="82" t="s">
        <v>120</v>
      </c>
      <c r="E34" s="82"/>
      <c r="F34" s="82" t="s">
        <v>13</v>
      </c>
      <c r="G34" s="82"/>
      <c r="H34" s="62">
        <v>31086707.4</v>
      </c>
      <c r="I34" s="62">
        <v>26437625.4</v>
      </c>
      <c r="J34" s="62">
        <v>25728340</v>
      </c>
      <c r="K34" s="62">
        <v>18960388</v>
      </c>
      <c r="L34" s="62">
        <v>6767952</v>
      </c>
      <c r="M34" s="62">
        <v>0</v>
      </c>
      <c r="N34" s="62">
        <v>66150</v>
      </c>
      <c r="O34" s="62">
        <v>643135.4</v>
      </c>
      <c r="P34" s="62">
        <v>0</v>
      </c>
      <c r="Q34" s="62">
        <v>0</v>
      </c>
      <c r="R34" s="62">
        <v>4649082</v>
      </c>
      <c r="S34" s="62">
        <v>4649082</v>
      </c>
      <c r="T34" s="81">
        <v>0</v>
      </c>
      <c r="U34" s="81"/>
      <c r="V34" s="62">
        <v>0</v>
      </c>
      <c r="W34" s="62">
        <v>0</v>
      </c>
    </row>
    <row r="35" spans="1:23" ht="12.75" customHeight="1">
      <c r="A35" s="83"/>
      <c r="B35" s="83"/>
      <c r="C35" s="83"/>
      <c r="D35" s="82"/>
      <c r="E35" s="82"/>
      <c r="F35" s="82" t="s">
        <v>14</v>
      </c>
      <c r="G35" s="82"/>
      <c r="H35" s="62">
        <v>-21203</v>
      </c>
      <c r="I35" s="62">
        <v>-21203</v>
      </c>
      <c r="J35" s="62">
        <v>-21203</v>
      </c>
      <c r="K35" s="62">
        <v>-18200</v>
      </c>
      <c r="L35" s="62">
        <v>-3003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81">
        <v>0</v>
      </c>
      <c r="U35" s="81"/>
      <c r="V35" s="62">
        <v>0</v>
      </c>
      <c r="W35" s="62">
        <v>0</v>
      </c>
    </row>
    <row r="36" spans="1:23" ht="12.75" customHeight="1">
      <c r="A36" s="83"/>
      <c r="B36" s="83"/>
      <c r="C36" s="83"/>
      <c r="D36" s="82"/>
      <c r="E36" s="82"/>
      <c r="F36" s="82" t="s">
        <v>15</v>
      </c>
      <c r="G36" s="82"/>
      <c r="H36" s="62">
        <v>19618</v>
      </c>
      <c r="I36" s="62">
        <v>19618</v>
      </c>
      <c r="J36" s="62">
        <v>19618</v>
      </c>
      <c r="K36" s="62">
        <v>8567</v>
      </c>
      <c r="L36" s="62">
        <v>11051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81">
        <v>0</v>
      </c>
      <c r="U36" s="81"/>
      <c r="V36" s="62">
        <v>0</v>
      </c>
      <c r="W36" s="62">
        <v>0</v>
      </c>
    </row>
    <row r="37" spans="1:23" ht="12.75" customHeight="1">
      <c r="A37" s="83"/>
      <c r="B37" s="83"/>
      <c r="C37" s="83"/>
      <c r="D37" s="82"/>
      <c r="E37" s="82"/>
      <c r="F37" s="82" t="s">
        <v>16</v>
      </c>
      <c r="G37" s="82"/>
      <c r="H37" s="62">
        <v>31085122.4</v>
      </c>
      <c r="I37" s="62">
        <v>26436040.4</v>
      </c>
      <c r="J37" s="62">
        <v>25726755</v>
      </c>
      <c r="K37" s="62">
        <v>18950755</v>
      </c>
      <c r="L37" s="62">
        <v>6776000</v>
      </c>
      <c r="M37" s="62">
        <v>0</v>
      </c>
      <c r="N37" s="62">
        <v>66150</v>
      </c>
      <c r="O37" s="62">
        <v>643135.4</v>
      </c>
      <c r="P37" s="62">
        <v>0</v>
      </c>
      <c r="Q37" s="62">
        <v>0</v>
      </c>
      <c r="R37" s="62">
        <v>4649082</v>
      </c>
      <c r="S37" s="62">
        <v>4649082</v>
      </c>
      <c r="T37" s="81">
        <v>0</v>
      </c>
      <c r="U37" s="81"/>
      <c r="V37" s="62">
        <v>0</v>
      </c>
      <c r="W37" s="62">
        <v>0</v>
      </c>
    </row>
    <row r="38" spans="1:23" ht="12.75" customHeight="1">
      <c r="A38" s="83" t="s">
        <v>46</v>
      </c>
      <c r="B38" s="83" t="s">
        <v>126</v>
      </c>
      <c r="C38" s="83" t="s">
        <v>46</v>
      </c>
      <c r="D38" s="82" t="s">
        <v>127</v>
      </c>
      <c r="E38" s="82"/>
      <c r="F38" s="82" t="s">
        <v>13</v>
      </c>
      <c r="G38" s="82"/>
      <c r="H38" s="62">
        <v>10152</v>
      </c>
      <c r="I38" s="62">
        <v>10152</v>
      </c>
      <c r="J38" s="62">
        <v>10152</v>
      </c>
      <c r="K38" s="62">
        <v>9200</v>
      </c>
      <c r="L38" s="62">
        <v>952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81">
        <v>0</v>
      </c>
      <c r="U38" s="81"/>
      <c r="V38" s="62">
        <v>0</v>
      </c>
      <c r="W38" s="62">
        <v>0</v>
      </c>
    </row>
    <row r="39" spans="1:23" ht="12.75" customHeight="1">
      <c r="A39" s="83"/>
      <c r="B39" s="83"/>
      <c r="C39" s="83"/>
      <c r="D39" s="82"/>
      <c r="E39" s="82"/>
      <c r="F39" s="82" t="s">
        <v>14</v>
      </c>
      <c r="G39" s="82"/>
      <c r="H39" s="62">
        <v>-10152</v>
      </c>
      <c r="I39" s="62">
        <v>-10152</v>
      </c>
      <c r="J39" s="62">
        <v>-10152</v>
      </c>
      <c r="K39" s="62">
        <v>-9200</v>
      </c>
      <c r="L39" s="62">
        <v>-952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81">
        <v>0</v>
      </c>
      <c r="U39" s="81"/>
      <c r="V39" s="62">
        <v>0</v>
      </c>
      <c r="W39" s="62">
        <v>0</v>
      </c>
    </row>
    <row r="40" spans="1:23" ht="12.75" customHeight="1">
      <c r="A40" s="83"/>
      <c r="B40" s="83"/>
      <c r="C40" s="83"/>
      <c r="D40" s="82"/>
      <c r="E40" s="82"/>
      <c r="F40" s="82" t="s">
        <v>15</v>
      </c>
      <c r="G40" s="82"/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81">
        <v>0</v>
      </c>
      <c r="U40" s="81"/>
      <c r="V40" s="62">
        <v>0</v>
      </c>
      <c r="W40" s="62">
        <v>0</v>
      </c>
    </row>
    <row r="41" spans="1:23" ht="12.75" customHeight="1">
      <c r="A41" s="83"/>
      <c r="B41" s="83"/>
      <c r="C41" s="83"/>
      <c r="D41" s="82"/>
      <c r="E41" s="82"/>
      <c r="F41" s="82" t="s">
        <v>16</v>
      </c>
      <c r="G41" s="82"/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81">
        <v>0</v>
      </c>
      <c r="U41" s="81"/>
      <c r="V41" s="62">
        <v>0</v>
      </c>
      <c r="W41" s="62">
        <v>0</v>
      </c>
    </row>
    <row r="42" spans="1:23" ht="12.75" customHeight="1">
      <c r="A42" s="83" t="s">
        <v>46</v>
      </c>
      <c r="B42" s="83" t="s">
        <v>129</v>
      </c>
      <c r="C42" s="83" t="s">
        <v>46</v>
      </c>
      <c r="D42" s="82" t="s">
        <v>130</v>
      </c>
      <c r="E42" s="82"/>
      <c r="F42" s="82" t="s">
        <v>13</v>
      </c>
      <c r="G42" s="82"/>
      <c r="H42" s="62">
        <v>1012077</v>
      </c>
      <c r="I42" s="62">
        <v>1012077</v>
      </c>
      <c r="J42" s="62">
        <v>1010127</v>
      </c>
      <c r="K42" s="62">
        <v>808565</v>
      </c>
      <c r="L42" s="62">
        <v>201562</v>
      </c>
      <c r="M42" s="62">
        <v>0</v>
      </c>
      <c r="N42" s="62">
        <v>1950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81">
        <v>0</v>
      </c>
      <c r="U42" s="81"/>
      <c r="V42" s="62">
        <v>0</v>
      </c>
      <c r="W42" s="62">
        <v>0</v>
      </c>
    </row>
    <row r="43" spans="1:23" ht="12.75" customHeight="1">
      <c r="A43" s="83"/>
      <c r="B43" s="83"/>
      <c r="C43" s="83"/>
      <c r="D43" s="82"/>
      <c r="E43" s="82"/>
      <c r="F43" s="82" t="s">
        <v>14</v>
      </c>
      <c r="G43" s="82"/>
      <c r="H43" s="62">
        <v>-11051</v>
      </c>
      <c r="I43" s="62">
        <v>-11051</v>
      </c>
      <c r="J43" s="62">
        <v>-11051</v>
      </c>
      <c r="K43" s="62">
        <v>-9000</v>
      </c>
      <c r="L43" s="62">
        <v>-2051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81">
        <v>0</v>
      </c>
      <c r="U43" s="81"/>
      <c r="V43" s="62">
        <v>0</v>
      </c>
      <c r="W43" s="62">
        <v>0</v>
      </c>
    </row>
    <row r="44" spans="1:23" ht="12.75" customHeight="1">
      <c r="A44" s="83"/>
      <c r="B44" s="83"/>
      <c r="C44" s="83"/>
      <c r="D44" s="82"/>
      <c r="E44" s="82"/>
      <c r="F44" s="82" t="s">
        <v>15</v>
      </c>
      <c r="G44" s="82"/>
      <c r="H44" s="62">
        <v>19618</v>
      </c>
      <c r="I44" s="62">
        <v>19618</v>
      </c>
      <c r="J44" s="62">
        <v>19618</v>
      </c>
      <c r="K44" s="62">
        <v>8567</v>
      </c>
      <c r="L44" s="62">
        <v>11051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81">
        <v>0</v>
      </c>
      <c r="U44" s="81"/>
      <c r="V44" s="62">
        <v>0</v>
      </c>
      <c r="W44" s="62">
        <v>0</v>
      </c>
    </row>
    <row r="45" spans="1:23" ht="12.75" customHeight="1">
      <c r="A45" s="83"/>
      <c r="B45" s="83"/>
      <c r="C45" s="83"/>
      <c r="D45" s="82"/>
      <c r="E45" s="82"/>
      <c r="F45" s="82" t="s">
        <v>16</v>
      </c>
      <c r="G45" s="82"/>
      <c r="H45" s="62">
        <v>1020644</v>
      </c>
      <c r="I45" s="62">
        <v>1020644</v>
      </c>
      <c r="J45" s="62">
        <v>1018694</v>
      </c>
      <c r="K45" s="62">
        <v>808132</v>
      </c>
      <c r="L45" s="62">
        <v>210562</v>
      </c>
      <c r="M45" s="62">
        <v>0</v>
      </c>
      <c r="N45" s="62">
        <v>1950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81">
        <v>0</v>
      </c>
      <c r="U45" s="81"/>
      <c r="V45" s="62">
        <v>0</v>
      </c>
      <c r="W45" s="62">
        <v>0</v>
      </c>
    </row>
    <row r="46" spans="1:23" ht="12.75" customHeight="1">
      <c r="A46" s="83" t="s">
        <v>86</v>
      </c>
      <c r="B46" s="83" t="s">
        <v>46</v>
      </c>
      <c r="C46" s="83" t="s">
        <v>46</v>
      </c>
      <c r="D46" s="82" t="s">
        <v>87</v>
      </c>
      <c r="E46" s="82"/>
      <c r="F46" s="82" t="s">
        <v>13</v>
      </c>
      <c r="G46" s="82"/>
      <c r="H46" s="62">
        <v>3756134</v>
      </c>
      <c r="I46" s="62">
        <v>3756134</v>
      </c>
      <c r="J46" s="62">
        <v>3314388</v>
      </c>
      <c r="K46" s="62">
        <v>2727618</v>
      </c>
      <c r="L46" s="62">
        <v>586770</v>
      </c>
      <c r="M46" s="62">
        <v>438746</v>
      </c>
      <c r="N46" s="62">
        <v>3000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81">
        <v>0</v>
      </c>
      <c r="U46" s="81"/>
      <c r="V46" s="62">
        <v>0</v>
      </c>
      <c r="W46" s="62">
        <v>0</v>
      </c>
    </row>
    <row r="47" spans="1:23" ht="12.75" customHeight="1">
      <c r="A47" s="83"/>
      <c r="B47" s="83"/>
      <c r="C47" s="83"/>
      <c r="D47" s="82"/>
      <c r="E47" s="82"/>
      <c r="F47" s="82" t="s">
        <v>14</v>
      </c>
      <c r="G47" s="82"/>
      <c r="H47" s="62">
        <v>-150</v>
      </c>
      <c r="I47" s="62">
        <v>-150</v>
      </c>
      <c r="J47" s="62">
        <v>-150</v>
      </c>
      <c r="K47" s="62">
        <v>0</v>
      </c>
      <c r="L47" s="62">
        <v>-150</v>
      </c>
      <c r="M47" s="62">
        <v>0</v>
      </c>
      <c r="N47" s="62">
        <v>0</v>
      </c>
      <c r="O47" s="62">
        <v>0</v>
      </c>
      <c r="P47" s="62">
        <v>0</v>
      </c>
      <c r="Q47" s="62">
        <v>0</v>
      </c>
      <c r="R47" s="62">
        <v>0</v>
      </c>
      <c r="S47" s="62">
        <v>0</v>
      </c>
      <c r="T47" s="81">
        <v>0</v>
      </c>
      <c r="U47" s="81"/>
      <c r="V47" s="62">
        <v>0</v>
      </c>
      <c r="W47" s="62">
        <v>0</v>
      </c>
    </row>
    <row r="48" spans="1:23" ht="12.75" customHeight="1">
      <c r="A48" s="83"/>
      <c r="B48" s="83"/>
      <c r="C48" s="83"/>
      <c r="D48" s="82"/>
      <c r="E48" s="82"/>
      <c r="F48" s="82" t="s">
        <v>15</v>
      </c>
      <c r="G48" s="82"/>
      <c r="H48" s="62">
        <v>25150</v>
      </c>
      <c r="I48" s="62">
        <v>25150</v>
      </c>
      <c r="J48" s="62">
        <v>25150</v>
      </c>
      <c r="K48" s="62">
        <v>8000</v>
      </c>
      <c r="L48" s="62">
        <v>17150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81">
        <v>0</v>
      </c>
      <c r="U48" s="81"/>
      <c r="V48" s="62">
        <v>0</v>
      </c>
      <c r="W48" s="62">
        <v>0</v>
      </c>
    </row>
    <row r="49" spans="1:23" ht="12.75" customHeight="1">
      <c r="A49" s="83"/>
      <c r="B49" s="83"/>
      <c r="C49" s="83"/>
      <c r="D49" s="82"/>
      <c r="E49" s="82"/>
      <c r="F49" s="82" t="s">
        <v>16</v>
      </c>
      <c r="G49" s="82"/>
      <c r="H49" s="62">
        <v>3781134</v>
      </c>
      <c r="I49" s="62">
        <v>3781134</v>
      </c>
      <c r="J49" s="62">
        <v>3339388</v>
      </c>
      <c r="K49" s="62">
        <v>2735618</v>
      </c>
      <c r="L49" s="62">
        <v>603770</v>
      </c>
      <c r="M49" s="62">
        <v>438746</v>
      </c>
      <c r="N49" s="62">
        <v>3000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81">
        <v>0</v>
      </c>
      <c r="U49" s="81"/>
      <c r="V49" s="62">
        <v>0</v>
      </c>
      <c r="W49" s="62">
        <v>0</v>
      </c>
    </row>
    <row r="50" spans="1:23" ht="12.75" customHeight="1">
      <c r="A50" s="83" t="s">
        <v>46</v>
      </c>
      <c r="B50" s="83" t="s">
        <v>88</v>
      </c>
      <c r="C50" s="83" t="s">
        <v>46</v>
      </c>
      <c r="D50" s="82" t="s">
        <v>89</v>
      </c>
      <c r="E50" s="82"/>
      <c r="F50" s="82" t="s">
        <v>13</v>
      </c>
      <c r="G50" s="82"/>
      <c r="H50" s="62">
        <v>639789</v>
      </c>
      <c r="I50" s="62">
        <v>639789</v>
      </c>
      <c r="J50" s="62">
        <v>639789</v>
      </c>
      <c r="K50" s="62">
        <v>479505</v>
      </c>
      <c r="L50" s="62">
        <v>160284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81">
        <v>0</v>
      </c>
      <c r="U50" s="81"/>
      <c r="V50" s="62">
        <v>0</v>
      </c>
      <c r="W50" s="62">
        <v>0</v>
      </c>
    </row>
    <row r="51" spans="1:23" ht="12.75" customHeight="1">
      <c r="A51" s="83"/>
      <c r="B51" s="83"/>
      <c r="C51" s="83"/>
      <c r="D51" s="82"/>
      <c r="E51" s="82"/>
      <c r="F51" s="82" t="s">
        <v>14</v>
      </c>
      <c r="G51" s="82"/>
      <c r="H51" s="62">
        <v>-150</v>
      </c>
      <c r="I51" s="62">
        <v>-150</v>
      </c>
      <c r="J51" s="62">
        <v>-150</v>
      </c>
      <c r="K51" s="62">
        <v>0</v>
      </c>
      <c r="L51" s="62">
        <v>-150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81">
        <v>0</v>
      </c>
      <c r="U51" s="81"/>
      <c r="V51" s="62">
        <v>0</v>
      </c>
      <c r="W51" s="62">
        <v>0</v>
      </c>
    </row>
    <row r="52" spans="1:23" ht="12.75" customHeight="1">
      <c r="A52" s="83"/>
      <c r="B52" s="83"/>
      <c r="C52" s="83"/>
      <c r="D52" s="82"/>
      <c r="E52" s="82"/>
      <c r="F52" s="82" t="s">
        <v>15</v>
      </c>
      <c r="G52" s="82"/>
      <c r="H52" s="62">
        <v>25150</v>
      </c>
      <c r="I52" s="62">
        <v>25150</v>
      </c>
      <c r="J52" s="62">
        <v>25150</v>
      </c>
      <c r="K52" s="62">
        <v>8000</v>
      </c>
      <c r="L52" s="62">
        <v>17150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81">
        <v>0</v>
      </c>
      <c r="U52" s="81"/>
      <c r="V52" s="62">
        <v>0</v>
      </c>
      <c r="W52" s="62">
        <v>0</v>
      </c>
    </row>
    <row r="53" spans="1:23" ht="12.75" customHeight="1">
      <c r="A53" s="83"/>
      <c r="B53" s="83"/>
      <c r="C53" s="83"/>
      <c r="D53" s="82"/>
      <c r="E53" s="82"/>
      <c r="F53" s="82" t="s">
        <v>16</v>
      </c>
      <c r="G53" s="82"/>
      <c r="H53" s="62">
        <v>664789</v>
      </c>
      <c r="I53" s="62">
        <v>664789</v>
      </c>
      <c r="J53" s="62">
        <v>664789</v>
      </c>
      <c r="K53" s="62">
        <v>487505</v>
      </c>
      <c r="L53" s="62">
        <v>177284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81">
        <v>0</v>
      </c>
      <c r="U53" s="81"/>
      <c r="V53" s="62">
        <v>0</v>
      </c>
      <c r="W53" s="62">
        <v>0</v>
      </c>
    </row>
    <row r="54" spans="1:23" ht="12.75" customHeight="1">
      <c r="A54" s="83" t="s">
        <v>78</v>
      </c>
      <c r="B54" s="83" t="s">
        <v>46</v>
      </c>
      <c r="C54" s="83" t="s">
        <v>46</v>
      </c>
      <c r="D54" s="82" t="s">
        <v>79</v>
      </c>
      <c r="E54" s="82"/>
      <c r="F54" s="82" t="s">
        <v>13</v>
      </c>
      <c r="G54" s="82"/>
      <c r="H54" s="62">
        <v>9281841</v>
      </c>
      <c r="I54" s="62">
        <v>6883580</v>
      </c>
      <c r="J54" s="62">
        <v>5235338</v>
      </c>
      <c r="K54" s="62">
        <v>3598294</v>
      </c>
      <c r="L54" s="62">
        <v>1637044</v>
      </c>
      <c r="M54" s="62">
        <v>117549</v>
      </c>
      <c r="N54" s="62">
        <v>1530693</v>
      </c>
      <c r="O54" s="62">
        <v>0</v>
      </c>
      <c r="P54" s="62">
        <v>0</v>
      </c>
      <c r="Q54" s="62">
        <v>0</v>
      </c>
      <c r="R54" s="62">
        <v>2398261</v>
      </c>
      <c r="S54" s="62">
        <v>2398261</v>
      </c>
      <c r="T54" s="81">
        <v>0</v>
      </c>
      <c r="U54" s="81"/>
      <c r="V54" s="62">
        <v>0</v>
      </c>
      <c r="W54" s="62">
        <v>0</v>
      </c>
    </row>
    <row r="55" spans="1:23" ht="12.75" customHeight="1">
      <c r="A55" s="83"/>
      <c r="B55" s="83"/>
      <c r="C55" s="83"/>
      <c r="D55" s="82"/>
      <c r="E55" s="82"/>
      <c r="F55" s="82" t="s">
        <v>14</v>
      </c>
      <c r="G55" s="82"/>
      <c r="H55" s="62">
        <v>-27566</v>
      </c>
      <c r="I55" s="62">
        <v>-27566</v>
      </c>
      <c r="J55" s="62">
        <v>-13435</v>
      </c>
      <c r="K55" s="62">
        <v>-12435</v>
      </c>
      <c r="L55" s="62">
        <v>-1000</v>
      </c>
      <c r="M55" s="62">
        <v>0</v>
      </c>
      <c r="N55" s="62">
        <v>-14131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81">
        <v>0</v>
      </c>
      <c r="U55" s="81"/>
      <c r="V55" s="62">
        <v>0</v>
      </c>
      <c r="W55" s="62">
        <v>0</v>
      </c>
    </row>
    <row r="56" spans="1:23" ht="12.75" customHeight="1">
      <c r="A56" s="83"/>
      <c r="B56" s="83"/>
      <c r="C56" s="83"/>
      <c r="D56" s="82"/>
      <c r="E56" s="82"/>
      <c r="F56" s="82" t="s">
        <v>15</v>
      </c>
      <c r="G56" s="82"/>
      <c r="H56" s="62">
        <v>13435</v>
      </c>
      <c r="I56" s="62">
        <v>13435</v>
      </c>
      <c r="J56" s="62">
        <v>13435</v>
      </c>
      <c r="K56" s="62">
        <v>5700</v>
      </c>
      <c r="L56" s="62">
        <v>7735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81">
        <v>0</v>
      </c>
      <c r="U56" s="81"/>
      <c r="V56" s="62">
        <v>0</v>
      </c>
      <c r="W56" s="62">
        <v>0</v>
      </c>
    </row>
    <row r="57" spans="1:23" ht="12.75" customHeight="1">
      <c r="A57" s="83"/>
      <c r="B57" s="83"/>
      <c r="C57" s="83"/>
      <c r="D57" s="82"/>
      <c r="E57" s="82"/>
      <c r="F57" s="82" t="s">
        <v>16</v>
      </c>
      <c r="G57" s="82"/>
      <c r="H57" s="62">
        <v>9267710</v>
      </c>
      <c r="I57" s="62">
        <v>6869449</v>
      </c>
      <c r="J57" s="62">
        <v>5235338</v>
      </c>
      <c r="K57" s="62">
        <v>3591559</v>
      </c>
      <c r="L57" s="62">
        <v>1643779</v>
      </c>
      <c r="M57" s="62">
        <v>117549</v>
      </c>
      <c r="N57" s="62">
        <v>1516562</v>
      </c>
      <c r="O57" s="62">
        <v>0</v>
      </c>
      <c r="P57" s="62">
        <v>0</v>
      </c>
      <c r="Q57" s="62">
        <v>0</v>
      </c>
      <c r="R57" s="62">
        <v>2398261</v>
      </c>
      <c r="S57" s="62">
        <v>2398261</v>
      </c>
      <c r="T57" s="81">
        <v>0</v>
      </c>
      <c r="U57" s="81"/>
      <c r="V57" s="62">
        <v>0</v>
      </c>
      <c r="W57" s="62">
        <v>0</v>
      </c>
    </row>
    <row r="58" spans="1:23" ht="12.75" customHeight="1">
      <c r="A58" s="83" t="s">
        <v>46</v>
      </c>
      <c r="B58" s="83" t="s">
        <v>81</v>
      </c>
      <c r="C58" s="83" t="s">
        <v>46</v>
      </c>
      <c r="D58" s="82" t="s">
        <v>82</v>
      </c>
      <c r="E58" s="82"/>
      <c r="F58" s="82" t="s">
        <v>13</v>
      </c>
      <c r="G58" s="82"/>
      <c r="H58" s="62">
        <v>8099905</v>
      </c>
      <c r="I58" s="62">
        <v>5701644</v>
      </c>
      <c r="J58" s="62">
        <v>5187465</v>
      </c>
      <c r="K58" s="62">
        <v>3552768</v>
      </c>
      <c r="L58" s="62">
        <v>1634697</v>
      </c>
      <c r="M58" s="62">
        <v>0</v>
      </c>
      <c r="N58" s="62">
        <v>514179</v>
      </c>
      <c r="O58" s="62">
        <v>0</v>
      </c>
      <c r="P58" s="62">
        <v>0</v>
      </c>
      <c r="Q58" s="62">
        <v>0</v>
      </c>
      <c r="R58" s="62">
        <v>2398261</v>
      </c>
      <c r="S58" s="62">
        <v>2398261</v>
      </c>
      <c r="T58" s="81">
        <v>0</v>
      </c>
      <c r="U58" s="81"/>
      <c r="V58" s="62">
        <v>0</v>
      </c>
      <c r="W58" s="62">
        <v>0</v>
      </c>
    </row>
    <row r="59" spans="1:23" ht="12.75" customHeight="1">
      <c r="A59" s="83"/>
      <c r="B59" s="83"/>
      <c r="C59" s="83"/>
      <c r="D59" s="82"/>
      <c r="E59" s="82"/>
      <c r="F59" s="82" t="s">
        <v>14</v>
      </c>
      <c r="G59" s="82"/>
      <c r="H59" s="62">
        <v>-27566</v>
      </c>
      <c r="I59" s="62">
        <v>-27566</v>
      </c>
      <c r="J59" s="62">
        <v>-13435</v>
      </c>
      <c r="K59" s="62">
        <v>-12435</v>
      </c>
      <c r="L59" s="62">
        <v>-1000</v>
      </c>
      <c r="M59" s="62">
        <v>0</v>
      </c>
      <c r="N59" s="62">
        <v>-14131</v>
      </c>
      <c r="O59" s="62">
        <v>0</v>
      </c>
      <c r="P59" s="62">
        <v>0</v>
      </c>
      <c r="Q59" s="62">
        <v>0</v>
      </c>
      <c r="R59" s="62">
        <v>0</v>
      </c>
      <c r="S59" s="62">
        <v>0</v>
      </c>
      <c r="T59" s="81">
        <v>0</v>
      </c>
      <c r="U59" s="81"/>
      <c r="V59" s="62">
        <v>0</v>
      </c>
      <c r="W59" s="62">
        <v>0</v>
      </c>
    </row>
    <row r="60" spans="1:23" ht="12.75" customHeight="1">
      <c r="A60" s="83"/>
      <c r="B60" s="83"/>
      <c r="C60" s="83"/>
      <c r="D60" s="82"/>
      <c r="E60" s="82"/>
      <c r="F60" s="82" t="s">
        <v>15</v>
      </c>
      <c r="G60" s="82"/>
      <c r="H60" s="62">
        <v>13435</v>
      </c>
      <c r="I60" s="62">
        <v>13435</v>
      </c>
      <c r="J60" s="62">
        <v>13435</v>
      </c>
      <c r="K60" s="62">
        <v>5700</v>
      </c>
      <c r="L60" s="62">
        <v>7735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81">
        <v>0</v>
      </c>
      <c r="U60" s="81"/>
      <c r="V60" s="62">
        <v>0</v>
      </c>
      <c r="W60" s="62">
        <v>0</v>
      </c>
    </row>
    <row r="61" spans="1:23" ht="12.75" customHeight="1">
      <c r="A61" s="83"/>
      <c r="B61" s="83"/>
      <c r="C61" s="83"/>
      <c r="D61" s="82"/>
      <c r="E61" s="82"/>
      <c r="F61" s="82" t="s">
        <v>16</v>
      </c>
      <c r="G61" s="82"/>
      <c r="H61" s="62">
        <v>8085774</v>
      </c>
      <c r="I61" s="62">
        <v>5687513</v>
      </c>
      <c r="J61" s="62">
        <v>5187465</v>
      </c>
      <c r="K61" s="62">
        <v>3546033</v>
      </c>
      <c r="L61" s="62">
        <v>1641432</v>
      </c>
      <c r="M61" s="62">
        <v>0</v>
      </c>
      <c r="N61" s="62">
        <v>500048</v>
      </c>
      <c r="O61" s="62">
        <v>0</v>
      </c>
      <c r="P61" s="62">
        <v>0</v>
      </c>
      <c r="Q61" s="62">
        <v>0</v>
      </c>
      <c r="R61" s="62">
        <v>2398261</v>
      </c>
      <c r="S61" s="62">
        <v>2398261</v>
      </c>
      <c r="T61" s="81">
        <v>0</v>
      </c>
      <c r="U61" s="81"/>
      <c r="V61" s="62">
        <v>0</v>
      </c>
      <c r="W61" s="62">
        <v>0</v>
      </c>
    </row>
    <row r="62" spans="1:23" ht="12.75" customHeight="1">
      <c r="A62" s="105" t="s">
        <v>17</v>
      </c>
      <c r="B62" s="105"/>
      <c r="C62" s="105"/>
      <c r="D62" s="105"/>
      <c r="E62" s="105"/>
      <c r="F62" s="82" t="s">
        <v>13</v>
      </c>
      <c r="G62" s="82"/>
      <c r="H62" s="61">
        <v>127999762.87</v>
      </c>
      <c r="I62" s="55"/>
      <c r="J62" s="61">
        <v>98550242.47</v>
      </c>
      <c r="K62" s="61">
        <v>66924785.97</v>
      </c>
      <c r="L62" s="61">
        <v>31625456.5</v>
      </c>
      <c r="M62" s="61">
        <v>3225716</v>
      </c>
      <c r="N62" s="61">
        <v>3097979</v>
      </c>
      <c r="O62" s="61">
        <v>3127263.4</v>
      </c>
      <c r="P62" s="61">
        <v>827846</v>
      </c>
      <c r="Q62" s="61">
        <v>0</v>
      </c>
      <c r="R62" s="61">
        <v>19170716</v>
      </c>
      <c r="S62" s="61">
        <v>17670716</v>
      </c>
      <c r="T62" s="104">
        <v>4424530</v>
      </c>
      <c r="U62" s="104"/>
      <c r="V62" s="55"/>
      <c r="W62" s="62">
        <v>0</v>
      </c>
    </row>
    <row r="63" spans="1:23" ht="12.75" customHeight="1">
      <c r="A63" s="105"/>
      <c r="B63" s="105"/>
      <c r="C63" s="105"/>
      <c r="D63" s="105"/>
      <c r="E63" s="105"/>
      <c r="F63" s="82" t="s">
        <v>14</v>
      </c>
      <c r="G63" s="82"/>
      <c r="H63" s="61">
        <v>-61564</v>
      </c>
      <c r="I63" s="61">
        <v>-61564</v>
      </c>
      <c r="J63" s="61">
        <v>-47433</v>
      </c>
      <c r="K63" s="61">
        <v>-43280</v>
      </c>
      <c r="L63" s="61">
        <v>-4153</v>
      </c>
      <c r="M63" s="61">
        <v>0</v>
      </c>
      <c r="N63" s="61">
        <v>-14131</v>
      </c>
      <c r="O63" s="61">
        <v>0</v>
      </c>
      <c r="P63" s="61">
        <v>0</v>
      </c>
      <c r="Q63" s="61">
        <v>0</v>
      </c>
      <c r="R63" s="61">
        <v>0</v>
      </c>
      <c r="S63" s="61">
        <v>0</v>
      </c>
      <c r="T63" s="104">
        <v>0</v>
      </c>
      <c r="U63" s="104"/>
      <c r="V63" s="61">
        <v>0</v>
      </c>
      <c r="W63" s="62">
        <v>0</v>
      </c>
    </row>
    <row r="64" spans="1:23" ht="12.75" customHeight="1">
      <c r="A64" s="105"/>
      <c r="B64" s="105"/>
      <c r="C64" s="105"/>
      <c r="D64" s="105"/>
      <c r="E64" s="105"/>
      <c r="F64" s="82" t="s">
        <v>15</v>
      </c>
      <c r="G64" s="82"/>
      <c r="H64" s="61">
        <v>473581</v>
      </c>
      <c r="I64" s="61">
        <v>473581</v>
      </c>
      <c r="J64" s="61">
        <v>473581</v>
      </c>
      <c r="K64" s="61">
        <v>24957</v>
      </c>
      <c r="L64" s="61">
        <v>448624</v>
      </c>
      <c r="M64" s="61">
        <v>0</v>
      </c>
      <c r="N64" s="61">
        <v>0</v>
      </c>
      <c r="O64" s="61">
        <v>0</v>
      </c>
      <c r="P64" s="61">
        <v>0</v>
      </c>
      <c r="Q64" s="61">
        <v>0</v>
      </c>
      <c r="R64" s="61">
        <v>0</v>
      </c>
      <c r="S64" s="61">
        <v>0</v>
      </c>
      <c r="T64" s="104">
        <v>0</v>
      </c>
      <c r="U64" s="104"/>
      <c r="V64" s="61">
        <v>0</v>
      </c>
      <c r="W64" s="62">
        <v>0</v>
      </c>
    </row>
    <row r="65" spans="1:23" ht="12.75" customHeight="1">
      <c r="A65" s="105"/>
      <c r="B65" s="105"/>
      <c r="C65" s="105"/>
      <c r="D65" s="105"/>
      <c r="E65" s="105"/>
      <c r="F65" s="82" t="s">
        <v>16</v>
      </c>
      <c r="G65" s="82"/>
      <c r="H65" s="61">
        <v>128411779.87</v>
      </c>
      <c r="I65" s="55"/>
      <c r="J65" s="61">
        <v>98976390.47</v>
      </c>
      <c r="K65" s="61">
        <v>66906462.97</v>
      </c>
      <c r="L65" s="61">
        <v>32069927.5</v>
      </c>
      <c r="M65" s="61">
        <v>3225716</v>
      </c>
      <c r="N65" s="61">
        <v>3083848</v>
      </c>
      <c r="O65" s="61">
        <v>3127263.4</v>
      </c>
      <c r="P65" s="61">
        <v>827846</v>
      </c>
      <c r="Q65" s="61">
        <v>0</v>
      </c>
      <c r="R65" s="61">
        <v>19170716</v>
      </c>
      <c r="S65" s="61">
        <v>17670716</v>
      </c>
      <c r="T65" s="104">
        <v>4424530</v>
      </c>
      <c r="U65" s="104"/>
      <c r="V65" s="55"/>
      <c r="W65" s="62">
        <v>0</v>
      </c>
    </row>
  </sheetData>
  <sheetProtection/>
  <mergeCells count="191">
    <mergeCell ref="T65:U65"/>
    <mergeCell ref="F61:G61"/>
    <mergeCell ref="T61:U61"/>
    <mergeCell ref="A62:E65"/>
    <mergeCell ref="F62:G62"/>
    <mergeCell ref="T62:U62"/>
    <mergeCell ref="F63:G63"/>
    <mergeCell ref="T63:U63"/>
    <mergeCell ref="F64:G64"/>
    <mergeCell ref="T64:U64"/>
    <mergeCell ref="F65:G65"/>
    <mergeCell ref="A58:A61"/>
    <mergeCell ref="B58:B61"/>
    <mergeCell ref="C58:C61"/>
    <mergeCell ref="D58:E61"/>
    <mergeCell ref="F58:G58"/>
    <mergeCell ref="T58:U58"/>
    <mergeCell ref="F59:G59"/>
    <mergeCell ref="T59:U59"/>
    <mergeCell ref="F60:G60"/>
    <mergeCell ref="T60:U60"/>
    <mergeCell ref="F55:G55"/>
    <mergeCell ref="T55:U55"/>
    <mergeCell ref="F56:G56"/>
    <mergeCell ref="T56:U56"/>
    <mergeCell ref="F57:G57"/>
    <mergeCell ref="T57:U57"/>
    <mergeCell ref="F52:G52"/>
    <mergeCell ref="T52:U52"/>
    <mergeCell ref="F53:G53"/>
    <mergeCell ref="T53:U53"/>
    <mergeCell ref="A54:A57"/>
    <mergeCell ref="B54:B57"/>
    <mergeCell ref="C54:C57"/>
    <mergeCell ref="D54:E57"/>
    <mergeCell ref="F54:G54"/>
    <mergeCell ref="T54:U54"/>
    <mergeCell ref="F49:G49"/>
    <mergeCell ref="T49:U49"/>
    <mergeCell ref="A50:A53"/>
    <mergeCell ref="B50:B53"/>
    <mergeCell ref="C50:C53"/>
    <mergeCell ref="D50:E53"/>
    <mergeCell ref="F50:G50"/>
    <mergeCell ref="T50:U50"/>
    <mergeCell ref="F51:G51"/>
    <mergeCell ref="T51:U51"/>
    <mergeCell ref="A46:A49"/>
    <mergeCell ref="B46:B49"/>
    <mergeCell ref="C46:C49"/>
    <mergeCell ref="D46:E49"/>
    <mergeCell ref="F46:G46"/>
    <mergeCell ref="T46:U46"/>
    <mergeCell ref="F47:G47"/>
    <mergeCell ref="T47:U47"/>
    <mergeCell ref="F48:G48"/>
    <mergeCell ref="T48:U48"/>
    <mergeCell ref="F43:G43"/>
    <mergeCell ref="T43:U43"/>
    <mergeCell ref="F44:G44"/>
    <mergeCell ref="T44:U44"/>
    <mergeCell ref="F45:G45"/>
    <mergeCell ref="T45:U45"/>
    <mergeCell ref="F40:G40"/>
    <mergeCell ref="T40:U40"/>
    <mergeCell ref="F41:G41"/>
    <mergeCell ref="T41:U41"/>
    <mergeCell ref="A42:A45"/>
    <mergeCell ref="B42:B45"/>
    <mergeCell ref="C42:C45"/>
    <mergeCell ref="D42:E45"/>
    <mergeCell ref="F42:G42"/>
    <mergeCell ref="T42:U42"/>
    <mergeCell ref="F37:G37"/>
    <mergeCell ref="T37:U37"/>
    <mergeCell ref="A38:A41"/>
    <mergeCell ref="B38:B41"/>
    <mergeCell ref="C38:C41"/>
    <mergeCell ref="D38:E41"/>
    <mergeCell ref="F38:G38"/>
    <mergeCell ref="T38:U38"/>
    <mergeCell ref="F39:G39"/>
    <mergeCell ref="T39:U39"/>
    <mergeCell ref="A34:A37"/>
    <mergeCell ref="B34:B37"/>
    <mergeCell ref="C34:C37"/>
    <mergeCell ref="D34:E37"/>
    <mergeCell ref="F34:G34"/>
    <mergeCell ref="T34:U34"/>
    <mergeCell ref="F35:G35"/>
    <mergeCell ref="T35:U35"/>
    <mergeCell ref="F36:G36"/>
    <mergeCell ref="T36:U36"/>
    <mergeCell ref="O1:W1"/>
    <mergeCell ref="H5:H8"/>
    <mergeCell ref="I5:W5"/>
    <mergeCell ref="I6:I8"/>
    <mergeCell ref="J6:Q6"/>
    <mergeCell ref="R6:R8"/>
    <mergeCell ref="S6:W6"/>
    <mergeCell ref="J7:J8"/>
    <mergeCell ref="K7:L7"/>
    <mergeCell ref="M7:M8"/>
    <mergeCell ref="D5:G8"/>
    <mergeCell ref="D9:G9"/>
    <mergeCell ref="F11:G11"/>
    <mergeCell ref="A5:A8"/>
    <mergeCell ref="B5:B8"/>
    <mergeCell ref="C5:C8"/>
    <mergeCell ref="N7:N8"/>
    <mergeCell ref="O7:O8"/>
    <mergeCell ref="P7:P8"/>
    <mergeCell ref="Q7:Q8"/>
    <mergeCell ref="S7:S8"/>
    <mergeCell ref="T7:U7"/>
    <mergeCell ref="V7:V8"/>
    <mergeCell ref="W7:W8"/>
    <mergeCell ref="T8:U8"/>
    <mergeCell ref="T9:U9"/>
    <mergeCell ref="A10:A13"/>
    <mergeCell ref="B10:B13"/>
    <mergeCell ref="C10:C13"/>
    <mergeCell ref="D10:E13"/>
    <mergeCell ref="F10:G10"/>
    <mergeCell ref="T10:U10"/>
    <mergeCell ref="T11:U11"/>
    <mergeCell ref="F12:G12"/>
    <mergeCell ref="T12:U12"/>
    <mergeCell ref="A14:A17"/>
    <mergeCell ref="B14:B17"/>
    <mergeCell ref="C14:C17"/>
    <mergeCell ref="D14:E17"/>
    <mergeCell ref="F14:G14"/>
    <mergeCell ref="T14:U14"/>
    <mergeCell ref="F15:G15"/>
    <mergeCell ref="T15:U15"/>
    <mergeCell ref="T18:U18"/>
    <mergeCell ref="F19:G19"/>
    <mergeCell ref="T19:U19"/>
    <mergeCell ref="F20:G20"/>
    <mergeCell ref="F13:G13"/>
    <mergeCell ref="T13:U13"/>
    <mergeCell ref="D22:E25"/>
    <mergeCell ref="A2:W3"/>
    <mergeCell ref="T20:U20"/>
    <mergeCell ref="F21:G21"/>
    <mergeCell ref="T21:U21"/>
    <mergeCell ref="F16:G16"/>
    <mergeCell ref="T16:U16"/>
    <mergeCell ref="F17:G17"/>
    <mergeCell ref="T17:U17"/>
    <mergeCell ref="F18:G18"/>
    <mergeCell ref="F25:G25"/>
    <mergeCell ref="T25:U25"/>
    <mergeCell ref="A18:A21"/>
    <mergeCell ref="B18:B21"/>
    <mergeCell ref="C18:C21"/>
    <mergeCell ref="D18:E21"/>
    <mergeCell ref="F22:G22"/>
    <mergeCell ref="A22:A25"/>
    <mergeCell ref="B22:B25"/>
    <mergeCell ref="C22:C25"/>
    <mergeCell ref="T26:U26"/>
    <mergeCell ref="F27:G27"/>
    <mergeCell ref="T27:U27"/>
    <mergeCell ref="F28:G28"/>
    <mergeCell ref="T28:U28"/>
    <mergeCell ref="T22:U22"/>
    <mergeCell ref="F23:G23"/>
    <mergeCell ref="T23:U23"/>
    <mergeCell ref="F24:G24"/>
    <mergeCell ref="T24:U24"/>
    <mergeCell ref="A26:A29"/>
    <mergeCell ref="B26:B29"/>
    <mergeCell ref="C26:C29"/>
    <mergeCell ref="D26:E29"/>
    <mergeCell ref="F26:G26"/>
    <mergeCell ref="A30:A33"/>
    <mergeCell ref="B30:B33"/>
    <mergeCell ref="C30:C33"/>
    <mergeCell ref="D30:E33"/>
    <mergeCell ref="T33:U33"/>
    <mergeCell ref="F29:G29"/>
    <mergeCell ref="T29:U29"/>
    <mergeCell ref="F30:G30"/>
    <mergeCell ref="T30:U30"/>
    <mergeCell ref="F31:G31"/>
    <mergeCell ref="T31:U31"/>
    <mergeCell ref="F32:G32"/>
    <mergeCell ref="T32:U32"/>
    <mergeCell ref="F33:G3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45"/>
  <sheetViews>
    <sheetView tabSelected="1" view="pageLayout" workbookViewId="0" topLeftCell="A1">
      <selection activeCell="D35" sqref="D35"/>
    </sheetView>
  </sheetViews>
  <sheetFormatPr defaultColWidth="9.33203125" defaultRowHeight="12.75"/>
  <cols>
    <col min="1" max="1" width="5.66015625" style="17" customWidth="1"/>
    <col min="2" max="2" width="8.83203125" style="17" customWidth="1"/>
    <col min="3" max="3" width="6.16015625" style="17" customWidth="1"/>
    <col min="4" max="4" width="15.5" style="17" customWidth="1"/>
    <col min="5" max="5" width="17.33203125" style="17" customWidth="1"/>
    <col min="6" max="6" width="16.16015625" style="17" customWidth="1"/>
    <col min="7" max="7" width="13.5" style="17" customWidth="1"/>
    <col min="8" max="8" width="13.83203125" style="17" customWidth="1"/>
    <col min="9" max="9" width="11.5" style="17" customWidth="1"/>
    <col min="10" max="10" width="12.66015625" style="17" customWidth="1"/>
    <col min="11" max="11" width="9.66015625" style="16" customWidth="1"/>
    <col min="12" max="12" width="11.16015625" style="16" customWidth="1"/>
    <col min="13" max="13" width="11" style="16" customWidth="1"/>
    <col min="14" max="14" width="9.66015625" style="16" customWidth="1"/>
    <col min="15" max="15" width="7.5" style="16" customWidth="1"/>
    <col min="16" max="16" width="7" style="16" customWidth="1"/>
    <col min="17" max="16384" width="9.33203125" style="16" customWidth="1"/>
  </cols>
  <sheetData>
    <row r="1" spans="1:17" ht="23.25" customHeight="1">
      <c r="A1" s="116" t="s">
        <v>76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44"/>
    </row>
    <row r="2" spans="1:16" s="33" customFormat="1" ht="12" customHeight="1">
      <c r="A2" s="43"/>
      <c r="B2" s="43"/>
      <c r="C2" s="43"/>
      <c r="D2" s="43"/>
      <c r="E2" s="43"/>
      <c r="F2" s="43"/>
      <c r="G2" s="42"/>
      <c r="H2" s="42"/>
      <c r="I2" s="42"/>
      <c r="J2" s="42"/>
      <c r="K2" s="42"/>
      <c r="L2" s="41"/>
      <c r="M2" s="41"/>
      <c r="N2" s="41"/>
      <c r="O2" s="106" t="s">
        <v>75</v>
      </c>
      <c r="P2" s="106"/>
    </row>
    <row r="3" spans="1:16" s="33" customFormat="1" ht="12.75">
      <c r="A3" s="117" t="s">
        <v>0</v>
      </c>
      <c r="B3" s="117" t="s">
        <v>1</v>
      </c>
      <c r="C3" s="117" t="s">
        <v>58</v>
      </c>
      <c r="D3" s="117" t="s">
        <v>74</v>
      </c>
      <c r="E3" s="113" t="s">
        <v>73</v>
      </c>
      <c r="F3" s="111" t="s">
        <v>4</v>
      </c>
      <c r="G3" s="121"/>
      <c r="H3" s="121"/>
      <c r="I3" s="121"/>
      <c r="J3" s="121"/>
      <c r="K3" s="121"/>
      <c r="L3" s="121"/>
      <c r="M3" s="121"/>
      <c r="N3" s="121"/>
      <c r="O3" s="121"/>
      <c r="P3" s="112"/>
    </row>
    <row r="4" spans="1:16" s="33" customFormat="1" ht="12.75">
      <c r="A4" s="118"/>
      <c r="B4" s="118"/>
      <c r="C4" s="118"/>
      <c r="D4" s="118"/>
      <c r="E4" s="120"/>
      <c r="F4" s="113" t="s">
        <v>29</v>
      </c>
      <c r="G4" s="115" t="s">
        <v>4</v>
      </c>
      <c r="H4" s="115"/>
      <c r="I4" s="115"/>
      <c r="J4" s="115"/>
      <c r="K4" s="115"/>
      <c r="L4" s="113" t="s">
        <v>72</v>
      </c>
      <c r="M4" s="108" t="s">
        <v>4</v>
      </c>
      <c r="N4" s="109"/>
      <c r="O4" s="109"/>
      <c r="P4" s="110"/>
    </row>
    <row r="5" spans="1:16" s="33" customFormat="1" ht="15.75" customHeight="1">
      <c r="A5" s="118"/>
      <c r="B5" s="118"/>
      <c r="C5" s="118"/>
      <c r="D5" s="118"/>
      <c r="E5" s="120"/>
      <c r="F5" s="120"/>
      <c r="G5" s="111" t="s">
        <v>71</v>
      </c>
      <c r="H5" s="112"/>
      <c r="I5" s="113" t="s">
        <v>70</v>
      </c>
      <c r="J5" s="113" t="s">
        <v>69</v>
      </c>
      <c r="K5" s="113" t="s">
        <v>68</v>
      </c>
      <c r="L5" s="120"/>
      <c r="M5" s="111" t="s">
        <v>6</v>
      </c>
      <c r="N5" s="51" t="s">
        <v>7</v>
      </c>
      <c r="O5" s="115" t="s">
        <v>33</v>
      </c>
      <c r="P5" s="115" t="s">
        <v>67</v>
      </c>
    </row>
    <row r="6" spans="1:16" s="33" customFormat="1" ht="83.25" customHeight="1">
      <c r="A6" s="119"/>
      <c r="B6" s="119"/>
      <c r="C6" s="119"/>
      <c r="D6" s="119"/>
      <c r="E6" s="114"/>
      <c r="F6" s="114"/>
      <c r="G6" s="52" t="s">
        <v>11</v>
      </c>
      <c r="H6" s="52" t="s">
        <v>66</v>
      </c>
      <c r="I6" s="114"/>
      <c r="J6" s="114"/>
      <c r="K6" s="114"/>
      <c r="L6" s="114"/>
      <c r="M6" s="115"/>
      <c r="N6" s="53" t="s">
        <v>10</v>
      </c>
      <c r="O6" s="115"/>
      <c r="P6" s="115"/>
    </row>
    <row r="7" spans="1:16" s="33" customFormat="1" ht="10.5" customHeight="1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  <c r="I7" s="40">
        <v>9</v>
      </c>
      <c r="J7" s="40">
        <v>10</v>
      </c>
      <c r="K7" s="40">
        <v>11</v>
      </c>
      <c r="L7" s="40">
        <v>12</v>
      </c>
      <c r="M7" s="40">
        <v>13</v>
      </c>
      <c r="N7" s="40">
        <v>14</v>
      </c>
      <c r="O7" s="40">
        <v>15</v>
      </c>
      <c r="P7" s="40">
        <v>16</v>
      </c>
    </row>
    <row r="8" spans="1:16" s="33" customFormat="1" ht="13.5">
      <c r="A8" s="36" t="s">
        <v>65</v>
      </c>
      <c r="B8" s="39"/>
      <c r="C8" s="27"/>
      <c r="D8" s="45">
        <f>SUM(D9:D9)</f>
        <v>10000</v>
      </c>
      <c r="E8" s="46">
        <f>SUM(E9:E9)</f>
        <v>10000</v>
      </c>
      <c r="F8" s="46">
        <f>SUM(F9:F9)</f>
        <v>10000</v>
      </c>
      <c r="G8" s="46">
        <f>SUM(G9:G9)</f>
        <v>0</v>
      </c>
      <c r="H8" s="46">
        <f>SUM(H9:H9)</f>
        <v>10000</v>
      </c>
      <c r="I8" s="46">
        <v>0</v>
      </c>
      <c r="J8" s="46">
        <v>0</v>
      </c>
      <c r="K8" s="46">
        <v>0</v>
      </c>
      <c r="L8" s="46">
        <f>SUM(L9:L9)</f>
        <v>0</v>
      </c>
      <c r="M8" s="46">
        <f>SUM(M9:M9)</f>
        <v>0</v>
      </c>
      <c r="N8" s="46">
        <f>SUM(N9:N9)</f>
        <v>0</v>
      </c>
      <c r="O8" s="46">
        <v>0</v>
      </c>
      <c r="P8" s="46">
        <v>0</v>
      </c>
    </row>
    <row r="9" spans="1:16" s="33" customFormat="1" ht="12.75">
      <c r="A9" s="38" t="s">
        <v>65</v>
      </c>
      <c r="B9" s="37" t="s">
        <v>64</v>
      </c>
      <c r="C9" s="24">
        <v>2110</v>
      </c>
      <c r="D9" s="47">
        <v>10000</v>
      </c>
      <c r="E9" s="48">
        <f>F9+L9</f>
        <v>10000</v>
      </c>
      <c r="F9" s="48">
        <f>H9</f>
        <v>10000</v>
      </c>
      <c r="G9" s="48">
        <v>0</v>
      </c>
      <c r="H9" s="48">
        <v>10000</v>
      </c>
      <c r="I9" s="48">
        <v>0</v>
      </c>
      <c r="J9" s="48">
        <v>0</v>
      </c>
      <c r="K9" s="48">
        <f>-T9</f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</row>
    <row r="10" spans="1:16" s="33" customFormat="1" ht="13.5">
      <c r="A10" s="28">
        <v>600</v>
      </c>
      <c r="B10" s="31"/>
      <c r="C10" s="27"/>
      <c r="D10" s="45">
        <f aca="true" t="shared" si="0" ref="D10:N10">SUM(D11:D11)</f>
        <v>1283</v>
      </c>
      <c r="E10" s="46">
        <f t="shared" si="0"/>
        <v>1283</v>
      </c>
      <c r="F10" s="46">
        <f t="shared" si="0"/>
        <v>1283</v>
      </c>
      <c r="G10" s="46">
        <f t="shared" si="0"/>
        <v>1283</v>
      </c>
      <c r="H10" s="46">
        <f t="shared" si="0"/>
        <v>0</v>
      </c>
      <c r="I10" s="46">
        <f t="shared" si="0"/>
        <v>0</v>
      </c>
      <c r="J10" s="46">
        <f t="shared" si="0"/>
        <v>0</v>
      </c>
      <c r="K10" s="46">
        <f t="shared" si="0"/>
        <v>0</v>
      </c>
      <c r="L10" s="46">
        <f t="shared" si="0"/>
        <v>0</v>
      </c>
      <c r="M10" s="46">
        <f t="shared" si="0"/>
        <v>0</v>
      </c>
      <c r="N10" s="46">
        <f t="shared" si="0"/>
        <v>0</v>
      </c>
      <c r="O10" s="46">
        <f>O12+O14</f>
        <v>0</v>
      </c>
      <c r="P10" s="46">
        <f>P12+P14</f>
        <v>0</v>
      </c>
    </row>
    <row r="11" spans="1:16" s="33" customFormat="1" ht="12.75">
      <c r="A11" s="26">
        <v>600</v>
      </c>
      <c r="B11" s="25">
        <v>60095</v>
      </c>
      <c r="C11" s="24">
        <v>2110</v>
      </c>
      <c r="D11" s="47">
        <v>1283</v>
      </c>
      <c r="E11" s="48">
        <f>SUM(F11)</f>
        <v>1283</v>
      </c>
      <c r="F11" s="48">
        <f>SUM(G11:H11)</f>
        <v>1283</v>
      </c>
      <c r="G11" s="48">
        <v>1283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f>SUM(O11+Q11+R11)</f>
        <v>0</v>
      </c>
      <c r="O11" s="48">
        <v>0</v>
      </c>
      <c r="P11" s="48">
        <v>0</v>
      </c>
    </row>
    <row r="12" spans="1:16" s="33" customFormat="1" ht="13.5">
      <c r="A12" s="36" t="s">
        <v>63</v>
      </c>
      <c r="B12" s="35"/>
      <c r="C12" s="27"/>
      <c r="D12" s="45">
        <f aca="true" t="shared" si="1" ref="D12:M12">SUM(D13)</f>
        <v>91000</v>
      </c>
      <c r="E12" s="46">
        <f t="shared" si="1"/>
        <v>91000</v>
      </c>
      <c r="F12" s="46">
        <f t="shared" si="1"/>
        <v>91000</v>
      </c>
      <c r="G12" s="46">
        <f t="shared" si="1"/>
        <v>50000</v>
      </c>
      <c r="H12" s="46">
        <f t="shared" si="1"/>
        <v>41000</v>
      </c>
      <c r="I12" s="46">
        <f t="shared" si="1"/>
        <v>0</v>
      </c>
      <c r="J12" s="46">
        <f t="shared" si="1"/>
        <v>0</v>
      </c>
      <c r="K12" s="46">
        <f t="shared" si="1"/>
        <v>0</v>
      </c>
      <c r="L12" s="46">
        <f t="shared" si="1"/>
        <v>0</v>
      </c>
      <c r="M12" s="46">
        <f t="shared" si="1"/>
        <v>0</v>
      </c>
      <c r="N12" s="46">
        <v>0</v>
      </c>
      <c r="O12" s="46">
        <f>SUM(O13)</f>
        <v>0</v>
      </c>
      <c r="P12" s="46">
        <f>SUM(P13)</f>
        <v>0</v>
      </c>
    </row>
    <row r="13" spans="1:18" s="33" customFormat="1" ht="12.75">
      <c r="A13" s="26">
        <v>700</v>
      </c>
      <c r="B13" s="25">
        <v>70005</v>
      </c>
      <c r="C13" s="24">
        <v>2110</v>
      </c>
      <c r="D13" s="47">
        <v>91000</v>
      </c>
      <c r="E13" s="48">
        <f>SUM(F13)</f>
        <v>91000</v>
      </c>
      <c r="F13" s="48">
        <f>SUM(G13:H13)</f>
        <v>91000</v>
      </c>
      <c r="G13" s="48">
        <v>50000</v>
      </c>
      <c r="H13" s="48">
        <v>41000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f>SUM(O13+Q13+R13)</f>
        <v>0</v>
      </c>
      <c r="O13" s="48">
        <v>0</v>
      </c>
      <c r="P13" s="48">
        <v>0</v>
      </c>
      <c r="Q13" s="29"/>
      <c r="R13" s="29"/>
    </row>
    <row r="14" spans="1:18" s="33" customFormat="1" ht="13.5">
      <c r="A14" s="28">
        <v>710</v>
      </c>
      <c r="B14" s="31"/>
      <c r="C14" s="27"/>
      <c r="D14" s="45">
        <f aca="true" t="shared" si="2" ref="D14:P14">SUM(D15:D16)</f>
        <v>619840</v>
      </c>
      <c r="E14" s="46">
        <f t="shared" si="2"/>
        <v>619840</v>
      </c>
      <c r="F14" s="46">
        <f t="shared" si="2"/>
        <v>619840</v>
      </c>
      <c r="G14" s="46">
        <f t="shared" si="2"/>
        <v>536468</v>
      </c>
      <c r="H14" s="46">
        <f t="shared" si="2"/>
        <v>83372</v>
      </c>
      <c r="I14" s="46">
        <f t="shared" si="2"/>
        <v>0</v>
      </c>
      <c r="J14" s="46">
        <f t="shared" si="2"/>
        <v>0</v>
      </c>
      <c r="K14" s="46">
        <f t="shared" si="2"/>
        <v>0</v>
      </c>
      <c r="L14" s="46">
        <f t="shared" si="2"/>
        <v>0</v>
      </c>
      <c r="M14" s="46">
        <f t="shared" si="2"/>
        <v>0</v>
      </c>
      <c r="N14" s="46">
        <f t="shared" si="2"/>
        <v>0</v>
      </c>
      <c r="O14" s="46">
        <f t="shared" si="2"/>
        <v>0</v>
      </c>
      <c r="P14" s="46">
        <f t="shared" si="2"/>
        <v>0</v>
      </c>
      <c r="Q14" s="34"/>
      <c r="R14" s="34"/>
    </row>
    <row r="15" spans="1:18" s="33" customFormat="1" ht="12.75">
      <c r="A15" s="26">
        <v>710</v>
      </c>
      <c r="B15" s="25">
        <v>71012</v>
      </c>
      <c r="C15" s="24">
        <v>2110</v>
      </c>
      <c r="D15" s="47">
        <v>210000</v>
      </c>
      <c r="E15" s="48">
        <f>SUM(N15+F15)</f>
        <v>210000</v>
      </c>
      <c r="F15" s="48">
        <f>SUM(G15:K15)</f>
        <v>210000</v>
      </c>
      <c r="G15" s="48">
        <v>210000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f>SUM(O15+Q15+R15)</f>
        <v>0</v>
      </c>
      <c r="O15" s="48">
        <v>0</v>
      </c>
      <c r="P15" s="48">
        <v>0</v>
      </c>
      <c r="Q15" s="29"/>
      <c r="R15" s="29"/>
    </row>
    <row r="16" spans="1:16" s="33" customFormat="1" ht="12.75">
      <c r="A16" s="26">
        <v>710</v>
      </c>
      <c r="B16" s="25">
        <v>71015</v>
      </c>
      <c r="C16" s="24">
        <v>2110</v>
      </c>
      <c r="D16" s="47">
        <v>409840</v>
      </c>
      <c r="E16" s="48">
        <f>SUM(F16)</f>
        <v>409840</v>
      </c>
      <c r="F16" s="48">
        <f>SUM(G16:H16)</f>
        <v>409840</v>
      </c>
      <c r="G16" s="48">
        <v>326468</v>
      </c>
      <c r="H16" s="48">
        <v>83372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f>SUM(O16+Q16+R16)</f>
        <v>0</v>
      </c>
      <c r="O16" s="48">
        <v>0</v>
      </c>
      <c r="P16" s="48">
        <v>0</v>
      </c>
    </row>
    <row r="17" spans="1:16" s="33" customFormat="1" ht="13.5">
      <c r="A17" s="28">
        <v>750</v>
      </c>
      <c r="B17" s="31"/>
      <c r="C17" s="27"/>
      <c r="D17" s="45">
        <f aca="true" t="shared" si="3" ref="D17:P17">SUM(D18:D18)</f>
        <v>21997</v>
      </c>
      <c r="E17" s="46">
        <f t="shared" si="3"/>
        <v>21997</v>
      </c>
      <c r="F17" s="46">
        <f t="shared" si="3"/>
        <v>21997</v>
      </c>
      <c r="G17" s="46">
        <f t="shared" si="3"/>
        <v>15849.97</v>
      </c>
      <c r="H17" s="46">
        <f t="shared" si="3"/>
        <v>6147.03</v>
      </c>
      <c r="I17" s="46">
        <f t="shared" si="3"/>
        <v>0</v>
      </c>
      <c r="J17" s="46">
        <f t="shared" si="3"/>
        <v>0</v>
      </c>
      <c r="K17" s="46">
        <f t="shared" si="3"/>
        <v>0</v>
      </c>
      <c r="L17" s="46">
        <f t="shared" si="3"/>
        <v>0</v>
      </c>
      <c r="M17" s="46">
        <f t="shared" si="3"/>
        <v>0</v>
      </c>
      <c r="N17" s="46">
        <f t="shared" si="3"/>
        <v>0</v>
      </c>
      <c r="O17" s="46">
        <f t="shared" si="3"/>
        <v>0</v>
      </c>
      <c r="P17" s="46">
        <f t="shared" si="3"/>
        <v>0</v>
      </c>
    </row>
    <row r="18" spans="1:16" s="33" customFormat="1" ht="12.75">
      <c r="A18" s="26">
        <v>750</v>
      </c>
      <c r="B18" s="25">
        <v>75045</v>
      </c>
      <c r="C18" s="24">
        <v>2110</v>
      </c>
      <c r="D18" s="47">
        <v>21997</v>
      </c>
      <c r="E18" s="48">
        <f>SUM(F18)</f>
        <v>21997</v>
      </c>
      <c r="F18" s="48">
        <f>SUM(G18:H18)</f>
        <v>21997</v>
      </c>
      <c r="G18" s="48">
        <v>15849.97</v>
      </c>
      <c r="H18" s="48">
        <v>6147.03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f>SUM(O18+Q18+R18)</f>
        <v>0</v>
      </c>
      <c r="O18" s="48">
        <v>0</v>
      </c>
      <c r="P18" s="48">
        <v>0</v>
      </c>
    </row>
    <row r="19" spans="1:16" s="32" customFormat="1" ht="14.25" customHeight="1">
      <c r="A19" s="28">
        <v>754</v>
      </c>
      <c r="B19" s="31"/>
      <c r="C19" s="27"/>
      <c r="D19" s="45">
        <f>SUM(D20:D20)</f>
        <v>5105554</v>
      </c>
      <c r="E19" s="46">
        <f>E20</f>
        <v>5105554</v>
      </c>
      <c r="F19" s="46">
        <f aca="true" t="shared" si="4" ref="F19:K19">SUM(F20)</f>
        <v>5105554</v>
      </c>
      <c r="G19" s="46">
        <f t="shared" si="4"/>
        <v>4578241</v>
      </c>
      <c r="H19" s="46">
        <f t="shared" si="4"/>
        <v>349313</v>
      </c>
      <c r="I19" s="46">
        <f t="shared" si="4"/>
        <v>0</v>
      </c>
      <c r="J19" s="46">
        <f t="shared" si="4"/>
        <v>178000</v>
      </c>
      <c r="K19" s="46">
        <f t="shared" si="4"/>
        <v>0</v>
      </c>
      <c r="L19" s="46">
        <f>SUM(L20:L20)</f>
        <v>0</v>
      </c>
      <c r="M19" s="46">
        <f>SUM(M20:M20)</f>
        <v>0</v>
      </c>
      <c r="N19" s="46">
        <f>SUM(N20)</f>
        <v>0</v>
      </c>
      <c r="O19" s="46">
        <f>SUM(O20)</f>
        <v>0</v>
      </c>
      <c r="P19" s="46">
        <f>SUM(P20)</f>
        <v>0</v>
      </c>
    </row>
    <row r="20" spans="1:16" ht="12.75" customHeight="1">
      <c r="A20" s="26">
        <v>754</v>
      </c>
      <c r="B20" s="25">
        <v>75411</v>
      </c>
      <c r="C20" s="24">
        <v>2110</v>
      </c>
      <c r="D20" s="47">
        <v>5105554</v>
      </c>
      <c r="E20" s="48">
        <f>SUM(F20)</f>
        <v>5105554</v>
      </c>
      <c r="F20" s="48">
        <f>SUM(G20:J20)</f>
        <v>5105554</v>
      </c>
      <c r="G20" s="48">
        <v>4578241</v>
      </c>
      <c r="H20" s="48">
        <v>349313</v>
      </c>
      <c r="I20" s="48">
        <v>0</v>
      </c>
      <c r="J20" s="48">
        <v>178000</v>
      </c>
      <c r="K20" s="48">
        <v>0</v>
      </c>
      <c r="L20" s="48">
        <v>0</v>
      </c>
      <c r="M20" s="48">
        <v>0</v>
      </c>
      <c r="N20" s="48">
        <f>SUM(O20+Q20+R20)</f>
        <v>0</v>
      </c>
      <c r="O20" s="48">
        <v>0</v>
      </c>
      <c r="P20" s="48"/>
    </row>
    <row r="21" spans="1:16" ht="12.75" customHeight="1">
      <c r="A21" s="28">
        <v>755</v>
      </c>
      <c r="B21" s="31"/>
      <c r="C21" s="27"/>
      <c r="D21" s="45">
        <f>SUM(D22:D22)</f>
        <v>132000</v>
      </c>
      <c r="E21" s="46">
        <f>E22</f>
        <v>132000</v>
      </c>
      <c r="F21" s="46">
        <f aca="true" t="shared" si="5" ref="F21:K21">SUM(F22)</f>
        <v>132000</v>
      </c>
      <c r="G21" s="46">
        <f t="shared" si="5"/>
        <v>0</v>
      </c>
      <c r="H21" s="46">
        <f t="shared" si="5"/>
        <v>67980</v>
      </c>
      <c r="I21" s="46">
        <f t="shared" si="5"/>
        <v>64020</v>
      </c>
      <c r="J21" s="46">
        <f t="shared" si="5"/>
        <v>0</v>
      </c>
      <c r="K21" s="46">
        <f t="shared" si="5"/>
        <v>0</v>
      </c>
      <c r="L21" s="46">
        <f>SUM(L22:L22)</f>
        <v>0</v>
      </c>
      <c r="M21" s="46">
        <f>SUM(M22:M22)</f>
        <v>0</v>
      </c>
      <c r="N21" s="46">
        <f>SUM(N22)</f>
        <v>0</v>
      </c>
      <c r="O21" s="46">
        <f>SUM(O22)</f>
        <v>0</v>
      </c>
      <c r="P21" s="46">
        <f>SUM(P22)</f>
        <v>0</v>
      </c>
    </row>
    <row r="22" spans="1:16" ht="12" customHeight="1">
      <c r="A22" s="26">
        <v>755</v>
      </c>
      <c r="B22" s="25">
        <v>75515</v>
      </c>
      <c r="C22" s="24">
        <v>2110</v>
      </c>
      <c r="D22" s="47">
        <v>132000</v>
      </c>
      <c r="E22" s="48">
        <f>SUM(F22)</f>
        <v>132000</v>
      </c>
      <c r="F22" s="48">
        <f>SUM(G22:J22)</f>
        <v>132000</v>
      </c>
      <c r="G22" s="48">
        <v>0</v>
      </c>
      <c r="H22" s="48">
        <v>67980</v>
      </c>
      <c r="I22" s="48">
        <v>64020</v>
      </c>
      <c r="J22" s="48">
        <v>0</v>
      </c>
      <c r="K22" s="48">
        <v>0</v>
      </c>
      <c r="L22" s="48">
        <v>0</v>
      </c>
      <c r="M22" s="48">
        <v>0</v>
      </c>
      <c r="N22" s="48">
        <f>SUM(O22+Q22+R22)</f>
        <v>0</v>
      </c>
      <c r="O22" s="48">
        <v>0</v>
      </c>
      <c r="P22" s="48"/>
    </row>
    <row r="23" spans="1:16" ht="12.75" customHeight="1">
      <c r="A23" s="28">
        <v>801</v>
      </c>
      <c r="B23" s="31"/>
      <c r="C23" s="27"/>
      <c r="D23" s="45">
        <f>SUM(D24:D24)</f>
        <v>27108</v>
      </c>
      <c r="E23" s="46">
        <f>E24</f>
        <v>27108</v>
      </c>
      <c r="F23" s="46">
        <f aca="true" t="shared" si="6" ref="F23:K23">SUM(F24)</f>
        <v>27108</v>
      </c>
      <c r="G23" s="46">
        <f t="shared" si="6"/>
        <v>0</v>
      </c>
      <c r="H23" s="46">
        <f t="shared" si="6"/>
        <v>27108</v>
      </c>
      <c r="I23" s="46">
        <f t="shared" si="6"/>
        <v>0</v>
      </c>
      <c r="J23" s="46">
        <f t="shared" si="6"/>
        <v>0</v>
      </c>
      <c r="K23" s="46">
        <f t="shared" si="6"/>
        <v>0</v>
      </c>
      <c r="L23" s="46">
        <f>SUM(L24:L24)</f>
        <v>0</v>
      </c>
      <c r="M23" s="46">
        <f>SUM(M24:M24)</f>
        <v>0</v>
      </c>
      <c r="N23" s="46">
        <f>SUM(N24)</f>
        <v>0</v>
      </c>
      <c r="O23" s="46">
        <f>SUM(O24)</f>
        <v>0</v>
      </c>
      <c r="P23" s="46">
        <f>SUM(P24)</f>
        <v>0</v>
      </c>
    </row>
    <row r="24" spans="1:16" ht="11.25" customHeight="1">
      <c r="A24" s="26">
        <v>801</v>
      </c>
      <c r="B24" s="25">
        <v>80153</v>
      </c>
      <c r="C24" s="24">
        <v>2110</v>
      </c>
      <c r="D24" s="47">
        <v>27108</v>
      </c>
      <c r="E24" s="48">
        <f>SUM(F24)</f>
        <v>27108</v>
      </c>
      <c r="F24" s="48">
        <f>SUM(G24:J24)</f>
        <v>27108</v>
      </c>
      <c r="G24" s="48">
        <v>0</v>
      </c>
      <c r="H24" s="48">
        <v>27108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f>SUM(O24+Q24+R24)</f>
        <v>0</v>
      </c>
      <c r="O24" s="48">
        <v>0</v>
      </c>
      <c r="P24" s="48"/>
    </row>
    <row r="25" spans="1:16" ht="13.5">
      <c r="A25" s="28">
        <v>851</v>
      </c>
      <c r="B25" s="54"/>
      <c r="C25" s="27"/>
      <c r="D25" s="49">
        <f>D26</f>
        <v>2888105</v>
      </c>
      <c r="E25" s="46">
        <f aca="true" t="shared" si="7" ref="E25:P25">SUM(E26)</f>
        <v>2888105</v>
      </c>
      <c r="F25" s="46">
        <f t="shared" si="7"/>
        <v>2888105</v>
      </c>
      <c r="G25" s="46">
        <f t="shared" si="7"/>
        <v>0</v>
      </c>
      <c r="H25" s="46">
        <f t="shared" si="7"/>
        <v>2888105</v>
      </c>
      <c r="I25" s="46">
        <f t="shared" si="7"/>
        <v>0</v>
      </c>
      <c r="J25" s="46">
        <f t="shared" si="7"/>
        <v>0</v>
      </c>
      <c r="K25" s="46">
        <f t="shared" si="7"/>
        <v>0</v>
      </c>
      <c r="L25" s="46">
        <f t="shared" si="7"/>
        <v>0</v>
      </c>
      <c r="M25" s="46">
        <f t="shared" si="7"/>
        <v>0</v>
      </c>
      <c r="N25" s="46">
        <f t="shared" si="7"/>
        <v>0</v>
      </c>
      <c r="O25" s="46">
        <f t="shared" si="7"/>
        <v>0</v>
      </c>
      <c r="P25" s="46">
        <f t="shared" si="7"/>
        <v>0</v>
      </c>
    </row>
    <row r="26" spans="1:17" ht="12.75">
      <c r="A26" s="26">
        <v>851</v>
      </c>
      <c r="B26" s="25">
        <v>85156</v>
      </c>
      <c r="C26" s="24">
        <v>2110</v>
      </c>
      <c r="D26" s="50">
        <v>2888105</v>
      </c>
      <c r="E26" s="48">
        <f>SUM(H26)</f>
        <v>2888105</v>
      </c>
      <c r="F26" s="48">
        <f>SUM(H26)</f>
        <v>2888105</v>
      </c>
      <c r="G26" s="48">
        <v>0</v>
      </c>
      <c r="H26" s="48">
        <v>2888105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f>SUM(O26+Q26+R26)</f>
        <v>0</v>
      </c>
      <c r="O26" s="48">
        <v>0</v>
      </c>
      <c r="P26" s="48">
        <v>0</v>
      </c>
      <c r="Q26" s="29"/>
    </row>
    <row r="27" spans="1:17" ht="13.5">
      <c r="A27" s="28">
        <v>852</v>
      </c>
      <c r="B27" s="54"/>
      <c r="C27" s="27"/>
      <c r="D27" s="45">
        <f aca="true" t="shared" si="8" ref="D27:P27">SUM(D28:D29)</f>
        <v>2824193</v>
      </c>
      <c r="E27" s="46">
        <f t="shared" si="8"/>
        <v>2824193</v>
      </c>
      <c r="F27" s="46">
        <f t="shared" si="8"/>
        <v>126180</v>
      </c>
      <c r="G27" s="46">
        <f t="shared" si="8"/>
        <v>84885</v>
      </c>
      <c r="H27" s="46">
        <f t="shared" si="8"/>
        <v>41295</v>
      </c>
      <c r="I27" s="46">
        <f t="shared" si="8"/>
        <v>0</v>
      </c>
      <c r="J27" s="46">
        <f t="shared" si="8"/>
        <v>0</v>
      </c>
      <c r="K27" s="46">
        <f t="shared" si="8"/>
        <v>0</v>
      </c>
      <c r="L27" s="46">
        <f t="shared" si="8"/>
        <v>2698013</v>
      </c>
      <c r="M27" s="46">
        <f t="shared" si="8"/>
        <v>2698013</v>
      </c>
      <c r="N27" s="46">
        <f t="shared" si="8"/>
        <v>0</v>
      </c>
      <c r="O27" s="46">
        <f t="shared" si="8"/>
        <v>0</v>
      </c>
      <c r="P27" s="46">
        <f t="shared" si="8"/>
        <v>0</v>
      </c>
      <c r="Q27" s="29"/>
    </row>
    <row r="28" spans="1:17" ht="12.75">
      <c r="A28" s="30">
        <v>852</v>
      </c>
      <c r="B28" s="25">
        <v>85203</v>
      </c>
      <c r="C28" s="24">
        <v>2110</v>
      </c>
      <c r="D28" s="50">
        <v>126180</v>
      </c>
      <c r="E28" s="48">
        <f>SUM(H28+G28)</f>
        <v>126180</v>
      </c>
      <c r="F28" s="48">
        <f>SUM(G28:K28)</f>
        <v>126180</v>
      </c>
      <c r="G28" s="48">
        <v>84885</v>
      </c>
      <c r="H28" s="48">
        <v>41295</v>
      </c>
      <c r="I28" s="48">
        <v>0</v>
      </c>
      <c r="J28" s="48">
        <v>0</v>
      </c>
      <c r="K28" s="48">
        <v>0</v>
      </c>
      <c r="L28" s="48">
        <v>0</v>
      </c>
      <c r="M28" s="48">
        <f>SUM(N28+P28+Q28)</f>
        <v>0</v>
      </c>
      <c r="N28" s="48">
        <v>0</v>
      </c>
      <c r="O28" s="48">
        <v>0</v>
      </c>
      <c r="P28" s="48">
        <v>0</v>
      </c>
      <c r="Q28" s="29"/>
    </row>
    <row r="29" spans="1:17" ht="12.75">
      <c r="A29" s="26">
        <v>852</v>
      </c>
      <c r="B29" s="25">
        <v>85203</v>
      </c>
      <c r="C29" s="24">
        <v>6410</v>
      </c>
      <c r="D29" s="50">
        <v>2698013</v>
      </c>
      <c r="E29" s="48">
        <f>SUM(L29)</f>
        <v>2698013</v>
      </c>
      <c r="F29" s="48">
        <f>SUM(H29)</f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2698013</v>
      </c>
      <c r="M29" s="48">
        <v>2698013</v>
      </c>
      <c r="N29" s="48">
        <f>SUM(O29+Q29+R29)</f>
        <v>0</v>
      </c>
      <c r="O29" s="48">
        <v>0</v>
      </c>
      <c r="P29" s="48">
        <v>0</v>
      </c>
      <c r="Q29" s="29"/>
    </row>
    <row r="30" spans="1:16" ht="13.5">
      <c r="A30" s="28">
        <v>853</v>
      </c>
      <c r="B30" s="54"/>
      <c r="C30" s="27"/>
      <c r="D30" s="49">
        <f>SUM(D31)</f>
        <v>653989</v>
      </c>
      <c r="E30" s="46">
        <f>E31</f>
        <v>653989</v>
      </c>
      <c r="F30" s="46">
        <f>F31</f>
        <v>653989</v>
      </c>
      <c r="G30" s="46">
        <f>G31</f>
        <v>487505</v>
      </c>
      <c r="H30" s="46">
        <f>H31</f>
        <v>166484</v>
      </c>
      <c r="I30" s="46">
        <f aca="true" t="shared" si="9" ref="I30:P30">SUM(I31)</f>
        <v>0</v>
      </c>
      <c r="J30" s="46">
        <f t="shared" si="9"/>
        <v>0</v>
      </c>
      <c r="K30" s="46">
        <f t="shared" si="9"/>
        <v>0</v>
      </c>
      <c r="L30" s="46">
        <f t="shared" si="9"/>
        <v>0</v>
      </c>
      <c r="M30" s="46">
        <f t="shared" si="9"/>
        <v>0</v>
      </c>
      <c r="N30" s="46">
        <f t="shared" si="9"/>
        <v>0</v>
      </c>
      <c r="O30" s="46">
        <f t="shared" si="9"/>
        <v>0</v>
      </c>
      <c r="P30" s="46">
        <f t="shared" si="9"/>
        <v>0</v>
      </c>
    </row>
    <row r="31" spans="1:16" ht="12.75">
      <c r="A31" s="26">
        <v>853</v>
      </c>
      <c r="B31" s="25">
        <v>85321</v>
      </c>
      <c r="C31" s="24">
        <v>2110</v>
      </c>
      <c r="D31" s="50">
        <v>653989</v>
      </c>
      <c r="E31" s="48">
        <f>SUM(H31+G31+E39)</f>
        <v>653989</v>
      </c>
      <c r="F31" s="48">
        <f>SUM(G31:K31)</f>
        <v>653989</v>
      </c>
      <c r="G31" s="48">
        <v>487505</v>
      </c>
      <c r="H31" s="48">
        <v>166484</v>
      </c>
      <c r="I31" s="48">
        <v>0</v>
      </c>
      <c r="J31" s="48">
        <v>0</v>
      </c>
      <c r="K31" s="48">
        <v>0</v>
      </c>
      <c r="L31" s="48">
        <v>0</v>
      </c>
      <c r="M31" s="48">
        <f>SUM(N31+P31+Q31)</f>
        <v>0</v>
      </c>
      <c r="N31" s="48">
        <v>0</v>
      </c>
      <c r="O31" s="48">
        <v>0</v>
      </c>
      <c r="P31" s="48">
        <v>0</v>
      </c>
    </row>
    <row r="32" spans="1:16" ht="13.5">
      <c r="A32" s="28">
        <v>855</v>
      </c>
      <c r="B32" s="54"/>
      <c r="C32" s="27"/>
      <c r="D32" s="49">
        <f aca="true" t="shared" si="10" ref="D32:P32">SUM(D33:D34)</f>
        <v>573314</v>
      </c>
      <c r="E32" s="46">
        <f t="shared" si="10"/>
        <v>573314</v>
      </c>
      <c r="F32" s="46">
        <f t="shared" si="10"/>
        <v>573314</v>
      </c>
      <c r="G32" s="46">
        <f t="shared" si="10"/>
        <v>5964</v>
      </c>
      <c r="H32" s="46">
        <f t="shared" si="10"/>
        <v>521</v>
      </c>
      <c r="I32" s="46">
        <f t="shared" si="10"/>
        <v>0</v>
      </c>
      <c r="J32" s="46">
        <f t="shared" si="10"/>
        <v>566829</v>
      </c>
      <c r="K32" s="46">
        <f t="shared" si="10"/>
        <v>0</v>
      </c>
      <c r="L32" s="46">
        <f t="shared" si="10"/>
        <v>0</v>
      </c>
      <c r="M32" s="46">
        <f t="shared" si="10"/>
        <v>0</v>
      </c>
      <c r="N32" s="46">
        <f t="shared" si="10"/>
        <v>0</v>
      </c>
      <c r="O32" s="46">
        <f t="shared" si="10"/>
        <v>0</v>
      </c>
      <c r="P32" s="46">
        <f t="shared" si="10"/>
        <v>0</v>
      </c>
    </row>
    <row r="33" spans="1:16" ht="12.75">
      <c r="A33" s="26">
        <v>855</v>
      </c>
      <c r="B33" s="25">
        <v>85508</v>
      </c>
      <c r="C33" s="24">
        <v>2160</v>
      </c>
      <c r="D33" s="50">
        <v>207260</v>
      </c>
      <c r="E33" s="48">
        <f>SUM(H33+G33+J33)</f>
        <v>207260</v>
      </c>
      <c r="F33" s="48">
        <f>SUM(G33:K33)</f>
        <v>207260</v>
      </c>
      <c r="G33" s="48">
        <v>2200</v>
      </c>
      <c r="H33" s="48">
        <v>521</v>
      </c>
      <c r="I33" s="48">
        <v>0</v>
      </c>
      <c r="J33" s="48">
        <v>204539</v>
      </c>
      <c r="K33" s="48">
        <v>0</v>
      </c>
      <c r="L33" s="48">
        <v>0</v>
      </c>
      <c r="M33" s="48">
        <f>SUM(N33+P33+Q33)</f>
        <v>0</v>
      </c>
      <c r="N33" s="48">
        <v>0</v>
      </c>
      <c r="O33" s="48">
        <v>0</v>
      </c>
      <c r="P33" s="48">
        <v>0</v>
      </c>
    </row>
    <row r="34" spans="1:16" ht="12.75">
      <c r="A34" s="26">
        <v>855</v>
      </c>
      <c r="B34" s="25">
        <v>85510</v>
      </c>
      <c r="C34" s="24">
        <v>2160</v>
      </c>
      <c r="D34" s="50">
        <v>366054</v>
      </c>
      <c r="E34" s="48">
        <f>SUM(H34+G34+J34)</f>
        <v>366054</v>
      </c>
      <c r="F34" s="48">
        <f>SUM(G34:K34)</f>
        <v>366054</v>
      </c>
      <c r="G34" s="48">
        <v>3764</v>
      </c>
      <c r="H34" s="48">
        <v>0</v>
      </c>
      <c r="I34" s="48">
        <v>0</v>
      </c>
      <c r="J34" s="48">
        <v>362290</v>
      </c>
      <c r="K34" s="48">
        <v>0</v>
      </c>
      <c r="L34" s="48">
        <v>0</v>
      </c>
      <c r="M34" s="48">
        <f>SUM(N34+P34+Q34)</f>
        <v>0</v>
      </c>
      <c r="N34" s="48">
        <v>0</v>
      </c>
      <c r="O34" s="48">
        <v>0</v>
      </c>
      <c r="P34" s="48">
        <v>0</v>
      </c>
    </row>
    <row r="35" spans="1:16" ht="14.25">
      <c r="A35" s="107" t="s">
        <v>62</v>
      </c>
      <c r="B35" s="107"/>
      <c r="C35" s="107"/>
      <c r="D35" s="49">
        <f aca="true" t="shared" si="11" ref="D35:P35">SUM(D8+D10+D12+D14+D17+D19+D21+D23+D25+D27+D30+D32)</f>
        <v>12948383</v>
      </c>
      <c r="E35" s="49">
        <f t="shared" si="11"/>
        <v>12948383</v>
      </c>
      <c r="F35" s="49">
        <f t="shared" si="11"/>
        <v>10250370</v>
      </c>
      <c r="G35" s="49">
        <f t="shared" si="11"/>
        <v>5760195.97</v>
      </c>
      <c r="H35" s="49">
        <f t="shared" si="11"/>
        <v>3681325.0300000003</v>
      </c>
      <c r="I35" s="49">
        <f t="shared" si="11"/>
        <v>64020</v>
      </c>
      <c r="J35" s="49">
        <f t="shared" si="11"/>
        <v>744829</v>
      </c>
      <c r="K35" s="49">
        <f t="shared" si="11"/>
        <v>0</v>
      </c>
      <c r="L35" s="49">
        <f t="shared" si="11"/>
        <v>2698013</v>
      </c>
      <c r="M35" s="49">
        <f t="shared" si="11"/>
        <v>2698013</v>
      </c>
      <c r="N35" s="49">
        <f t="shared" si="11"/>
        <v>0</v>
      </c>
      <c r="O35" s="49">
        <f t="shared" si="11"/>
        <v>0</v>
      </c>
      <c r="P35" s="49">
        <f t="shared" si="11"/>
        <v>0</v>
      </c>
    </row>
    <row r="36" spans="1:16" ht="12.75">
      <c r="A36" s="56"/>
      <c r="B36" s="56"/>
      <c r="C36" s="56"/>
      <c r="D36" s="56"/>
      <c r="E36" s="57"/>
      <c r="F36" s="56"/>
      <c r="G36" s="56"/>
      <c r="H36" s="56"/>
      <c r="I36" s="56"/>
      <c r="J36" s="56"/>
      <c r="K36" s="58"/>
      <c r="L36" s="58"/>
      <c r="M36" s="58"/>
      <c r="N36" s="58"/>
      <c r="O36" s="58"/>
      <c r="P36" s="58"/>
    </row>
    <row r="37" spans="1:16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1"/>
      <c r="L37" s="21"/>
      <c r="M37" s="21"/>
      <c r="N37" s="21"/>
      <c r="O37" s="21"/>
      <c r="P37" s="21"/>
    </row>
    <row r="38" spans="1:16" ht="12.75">
      <c r="A38" s="22"/>
      <c r="B38" s="22"/>
      <c r="C38" s="22"/>
      <c r="D38" s="22"/>
      <c r="E38" s="22"/>
      <c r="F38" s="22"/>
      <c r="G38" s="23"/>
      <c r="H38" s="23"/>
      <c r="I38" s="22"/>
      <c r="J38" s="22"/>
      <c r="K38" s="21"/>
      <c r="L38" s="21"/>
      <c r="M38" s="21"/>
      <c r="N38" s="21"/>
      <c r="O38" s="21"/>
      <c r="P38" s="21"/>
    </row>
    <row r="39" spans="1:16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19"/>
      <c r="L39" s="19"/>
      <c r="M39" s="19"/>
      <c r="N39" s="19"/>
      <c r="O39" s="19"/>
      <c r="P39" s="19"/>
    </row>
    <row r="45" spans="1:10" ht="12.75">
      <c r="A45" s="16"/>
      <c r="B45" s="16"/>
      <c r="C45" s="16"/>
      <c r="D45" s="16"/>
      <c r="E45" s="16"/>
      <c r="F45" s="16"/>
      <c r="G45" s="16"/>
      <c r="H45" s="16"/>
      <c r="I45" s="16"/>
      <c r="J45" s="18"/>
    </row>
  </sheetData>
  <sheetProtection/>
  <mergeCells count="20">
    <mergeCell ref="A1:P1"/>
    <mergeCell ref="A3:A6"/>
    <mergeCell ref="B3:B6"/>
    <mergeCell ref="C3:C6"/>
    <mergeCell ref="D3:D6"/>
    <mergeCell ref="E3:E6"/>
    <mergeCell ref="F3:P3"/>
    <mergeCell ref="F4:F6"/>
    <mergeCell ref="G4:K4"/>
    <mergeCell ref="L4:L6"/>
    <mergeCell ref="O2:P2"/>
    <mergeCell ref="A35:C35"/>
    <mergeCell ref="M4:P4"/>
    <mergeCell ref="G5:H5"/>
    <mergeCell ref="I5:I6"/>
    <mergeCell ref="J5:J6"/>
    <mergeCell ref="K5:K6"/>
    <mergeCell ref="M5:M6"/>
    <mergeCell ref="O5:O6"/>
    <mergeCell ref="P5:P6"/>
  </mergeCells>
  <printOptions/>
  <pageMargins left="0.7" right="0.7" top="0.75" bottom="0.75" header="0.3" footer="0.3"/>
  <pageSetup orientation="landscape" paperSize="9" scale="91" r:id="rId1"/>
  <headerFooter>
    <oddHeader>&amp;RZałącznik nr &amp;A
do uchwały Zarządu Powiatu w Opatowie Nr 154.101.2021 
z dnia 15 listopad 2021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 Zakrzewska</cp:lastModifiedBy>
  <cp:lastPrinted>2021-11-12T14:07:52Z</cp:lastPrinted>
  <dcterms:modified xsi:type="dcterms:W3CDTF">2021-11-12T14:07:54Z</dcterms:modified>
  <cp:category/>
  <cp:version/>
  <cp:contentType/>
  <cp:contentStatus/>
</cp:coreProperties>
</file>