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<sst xmlns="http://schemas.openxmlformats.org/spreadsheetml/2006/main" count="604" uniqueCount="272">
  <si>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</si>
  <si>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</si>
  <si>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</si>
  <si>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</si>
  <si>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</si>
  <si>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</si>
  <si>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</si>
  <si>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</si>
  <si>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</si>
  <si>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</si>
  <si>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</si>
  <si>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</si>
  <si>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</si>
  <si>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</si>
  <si>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</si>
  <si>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</si>
  <si>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</si>
  <si>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</si>
  <si>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</si>
  <si>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</si>
  <si>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</si>
  <si>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</si>
  <si>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</si>
  <si>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</si>
  <si>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</si>
  <si>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</si>
  <si>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</si>
  <si>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</si>
  <si>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</si>
  <si>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</si>
  <si>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</si>
  <si>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</si>
  <si>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</si>
  <si>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</si>
  <si>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</si>
  <si>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</si>
  <si>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</si>
  <si>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</si>
  <si>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</si>
  <si>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</si>
  <si>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</si>
  <si>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</si>
  <si>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</si>
  <si>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</si>
  <si>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</si>
  <si>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</si>
  <si>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</si>
  <si>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</si>
  <si>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</si>
  <si>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</si>
  <si>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</si>
  <si>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</si>
  <si>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</si>
  <si>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</si>
  <si>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</si>
  <si>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</si>
  <si>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</si>
  <si>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</si>
  <si>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</si>
  <si>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</si>
  <si>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2021 rok</t>
  </si>
  <si>
    <t>Zmiany w planie wydatków budżetowych w 2021 roku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</si>
  <si>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</si>
  <si>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</si>
  <si>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</si>
  <si>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</si>
  <si>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</si>
  <si>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</si>
  <si>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</si>
  <si>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</si>
  <si>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</si>
  <si>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</si>
  <si>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</si>
  <si>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</si>
  <si>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</si>
  <si>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</si>
  <si>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</si>
  <si>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3 851 096,00</t>
  </si>
  <si>
    <t>855</t>
  </si>
  <si>
    <t>Rodzina</t>
  </si>
  <si>
    <t>85510</t>
  </si>
  <si>
    <t>Działalność placówek opiekuńczo-wychowawczych</t>
  </si>
  <si>
    <t>3 122 343,40</t>
  </si>
  <si>
    <t>6 973 439,40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</si>
  <si>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</si>
  <si>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</si>
  <si>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</si>
  <si>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</si>
  <si>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</si>
  <si>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</si>
  <si>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</si>
  <si>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</si>
  <si>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 100 000
B.
C. 
D. </t>
  </si>
  <si>
    <t>Modernizacja tarasu przy Podziemnej  Trasie Turystycznej w Opatowie</t>
  </si>
  <si>
    <t>38.</t>
  </si>
  <si>
    <t xml:space="preserve">A. 
B.
C. 
D. </t>
  </si>
  <si>
    <t>Wykonanie dokumentacji projektowej dotyczącej przebudowy i zmiany sposobu użytkowania budynku w Ciszycy Górnej z przeznaczeniem na prowadzenie placówki opiekuńczo wychowawczej typu specjalistyczno-terapeutycznego</t>
  </si>
  <si>
    <t>37.</t>
  </si>
  <si>
    <t>Rozbudowa oraz przebudowa istniejącego budynku mieszkalnego jednorodzinnego wraz ze zmianą sposobu użytkowania budynku na potrzeby placówki opiekuńczo - wychowawczej</t>
  </si>
  <si>
    <t>36.</t>
  </si>
  <si>
    <t>Specjalny Ośrodek Szkolno - Wychowawczy - Centrum Autyzmu i Całościowych Zaburzeń Rozwojowych w Niemienicach</t>
  </si>
  <si>
    <t xml:space="preserve">A.      
B. 
C.
D. </t>
  </si>
  <si>
    <t>Budowa stajni dla zwierząt (alpak) w celu prowadzenia alpakoterapii</t>
  </si>
  <si>
    <t>35.</t>
  </si>
  <si>
    <t>Dom Pomocy Społecznej w Sobowie</t>
  </si>
  <si>
    <t>Zakup samochodu służbowego na potrzeby WTZ przy DPS w Sobowie</t>
  </si>
  <si>
    <t>34.</t>
  </si>
  <si>
    <t xml:space="preserve">A. 2 169 045
B.
C. 
D. </t>
  </si>
  <si>
    <t>Rozbudowa, nadbudowa oraz przebudowa istniejącego budynku pralni wraz ze zmianą sposobu użytkowania na budynek Środowiskowego Domu Samopomocy w Opatowie – ETAP II</t>
  </si>
  <si>
    <t>33.</t>
  </si>
  <si>
    <t>Dom Pomocy Społecznej w Czachowie</t>
  </si>
  <si>
    <t>Budowa garażu</t>
  </si>
  <si>
    <t>32.</t>
  </si>
  <si>
    <t>Budowa podziemnych pojemników do selektywnej zbiórki odpadów komunalnych</t>
  </si>
  <si>
    <t>31.</t>
  </si>
  <si>
    <t>Zakup urządzenia do treningu nóg lub ramion/górnej części tułowia Motomed.loop</t>
  </si>
  <si>
    <t>30.</t>
  </si>
  <si>
    <t>Wymiana systemu przeciwpożarowego w budynkach mieszkalnych DPS w Sobowie</t>
  </si>
  <si>
    <t>29.</t>
  </si>
  <si>
    <t>Dom Pomocy Społecznej w Zochcinku</t>
  </si>
  <si>
    <t>Zakup i montaż stacji uzdatniania wody w budynku Filii DPS w Opatowie</t>
  </si>
  <si>
    <t>28.</t>
  </si>
  <si>
    <t>Zakup serwera z oprogramowaniem</t>
  </si>
  <si>
    <t>27.</t>
  </si>
  <si>
    <t>Budowa Tężni Solankowej na terenie DPS w Zochcinku wraz z opracowaniem dokumentacji projektowej</t>
  </si>
  <si>
    <t>26.</t>
  </si>
  <si>
    <t>Wymiana pokrycia dachowego wraz z orynnowaniem na budynkach gospodarczych</t>
  </si>
  <si>
    <t>25.</t>
  </si>
  <si>
    <t xml:space="preserve">A.      
B.
C.
D. </t>
  </si>
  <si>
    <t>Objęcie udziałów Szpital św. Leona Sp. z o.o. w Opatowie</t>
  </si>
  <si>
    <t>24.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</si>
  <si>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</si>
  <si>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>23.</t>
  </si>
  <si>
    <t>Przebudowa oraz rozbudowa istniejącego budynku użytkowego przy ul. Sempołowskiej 3 o platformę dla osób niepełnosprawnych</t>
  </si>
  <si>
    <t>22.</t>
  </si>
  <si>
    <t>Zespół Szkół Nr 2 w Opatowie</t>
  </si>
  <si>
    <t>Wykonanie dokumentacji projektowej w celu realizacji zadania ,,Przebudowa oraz rozbudowa istniejącego budynku użytkowego przy ul. Sempołowskiej 3 o platformę dla osób niepełnosprawnych''</t>
  </si>
  <si>
    <t>21.</t>
  </si>
  <si>
    <t>Wymiana pokrycia dachowego na budynku użytkowym ZS Nr 2 w Opatowie</t>
  </si>
  <si>
    <t>20.</t>
  </si>
  <si>
    <t>Zespół Szkół w Ożarowie</t>
  </si>
  <si>
    <t>Zakup pomnika Marii Skłodowskiej - Curie</t>
  </si>
  <si>
    <t>19.</t>
  </si>
  <si>
    <t>Zespół Szkół Nr 1 w Opatowie</t>
  </si>
  <si>
    <t xml:space="preserve">A.      
B. 150 000
C.
D. </t>
  </si>
  <si>
    <t>Dostosowanie łazienek oraz urządzeń higieniczno - sanitarnych dla osób niepełnosprawnych w budynku dydaktycznym Zespołu Szkół Nr 1 w Opatowie</t>
  </si>
  <si>
    <t>18.</t>
  </si>
  <si>
    <t>Zakup i montaż kompensatora dynamicznego Lopi LKD 10+/-10kVar wraz z przekładnikami prądowymi 150/5A kl. 0,5 oraz trasami zasilającymi w rozdzielni elektrycznej SP w Opatowie</t>
  </si>
  <si>
    <t>17.</t>
  </si>
  <si>
    <t>Zakup sprzętu, urządzeń dot. sieci teleinformatycznej oraz wymiana serwera głównego i urządzeń podtrzymania zasilania</t>
  </si>
  <si>
    <t>16.</t>
  </si>
  <si>
    <t>Zakup licencji do korzystania z Systemu wideokonferencji</t>
  </si>
  <si>
    <t>15.</t>
  </si>
  <si>
    <t>Zakup urządzeń informatycznych dla Wydziału Geodezji, Kartografii, Katastru i Gospodarki Mieniem</t>
  </si>
  <si>
    <t>14.</t>
  </si>
  <si>
    <t>Wykonanie opinii i badań geologicznych terenu pod budowę Inkubatora Przedsiębiorczości we Włostowie</t>
  </si>
  <si>
    <t>13.</t>
  </si>
  <si>
    <t>Wykonanie Programu Funkcjonalno - Użytkowego na potrzeby budowy Inkubatora Przemysłowego we Włostowie</t>
  </si>
  <si>
    <t>12.</t>
  </si>
  <si>
    <t>Wykonanie dokumentacji projektowej dla zadania pn. ,,Termomodernizacja Szpitala Św. Leona w Opatowie''</t>
  </si>
  <si>
    <t>11.</t>
  </si>
  <si>
    <t>Zarząd Dróg Powiatowych  w Opatowie</t>
  </si>
  <si>
    <t>Wykonanie dokumentacji projektowej dla zadania pn. ,,Przebudowa DP nr 0686T w m. Ciszyca, polegająca na budowie chodnika o dł. ok. 0,800 km''</t>
  </si>
  <si>
    <t>10.</t>
  </si>
  <si>
    <t>Wykonanie dokumentacji projektowej dla zadania pn. ,,Przebudowa DP nr 0703T Zochcin - Sadowie - droga krajowa nr 9 w m. Sadowie, polegająca na budowie chodnika o dł. ok. 0,800 km''</t>
  </si>
  <si>
    <t>9.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</si>
  <si>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</si>
  <si>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>8.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</si>
  <si>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</si>
  <si>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7.</t>
  </si>
  <si>
    <t>Opracowanie dokumentacji projektowej na zadanie ,,Przebudowa DP nr 0758T Bidziny - Bidziny Kolonia - Jasice Smugi - dr. woj. Nr 755 w m. Bidziny, polegająca na budowie chodnika o dł. ok. 1,240 km</t>
  </si>
  <si>
    <t>6.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</si>
  <si>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</si>
  <si>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>5.</t>
  </si>
  <si>
    <t xml:space="preserve">A. 180 886
B. 53 506
C. 
D. </t>
  </si>
  <si>
    <t>Przebudowa DP nr 0698T Rżuchów - Drzenkowice - Brzóstowa - dr. woj. nr 755, polegająca na budowie chodnika w m. Wszechświęte odc. dł. 0,635 km</t>
  </si>
  <si>
    <t>4.</t>
  </si>
  <si>
    <t>Zakup pługa odśnieżnego z osprzętowaniem przystosowanym do pracy z ciagnikiem rolniczym</t>
  </si>
  <si>
    <t>3.</t>
  </si>
  <si>
    <t>Zakup samochodu ciężarowego 2 lub 3 osiowego</t>
  </si>
  <si>
    <t>2.</t>
  </si>
  <si>
    <t>Zakup kosiarki bijakowej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</si>
  <si>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</si>
  <si>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</si>
  <si>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</si>
  <si>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</si>
  <si>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</si>
  <si>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</si>
  <si>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</si>
  <si>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</si>
  <si>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2021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</si>
  <si>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</si>
  <si>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</si>
  <si>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</si>
  <si>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</si>
  <si>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</si>
  <si>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2021 r.</t>
  </si>
  <si>
    <t>710</t>
  </si>
  <si>
    <t>Działalność usługowa</t>
  </si>
  <si>
    <t>997 300,00</t>
  </si>
  <si>
    <t>17 840,00</t>
  </si>
  <si>
    <t>1 015 140,00</t>
  </si>
  <si>
    <t>15 300,00</t>
  </si>
  <si>
    <t>71015</t>
  </si>
  <si>
    <t>Nadzór budowlany</t>
  </si>
  <si>
    <t>372 000,00</t>
  </si>
  <si>
    <t>389 840,00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</si>
  <si>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</si>
  <si>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</si>
  <si>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</si>
  <si>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</si>
  <si>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6 399 411,00</t>
  </si>
  <si>
    <t>200 125,00</t>
  </si>
  <si>
    <t>6 599 536,00</t>
  </si>
  <si>
    <t>1 508 982,00</t>
  </si>
  <si>
    <t>75411</t>
  </si>
  <si>
    <t>Komendy powiatowe Państwowej Straży Pożarnej</t>
  </si>
  <si>
    <t>4 890 429,00</t>
  </si>
  <si>
    <t>5 090 554,00</t>
  </si>
  <si>
    <t>110 922 540,87</t>
  </si>
  <si>
    <t>217 965,00</t>
  </si>
  <si>
    <t>111 140 505,87</t>
  </si>
  <si>
    <t>7 551 515,00</t>
  </si>
  <si>
    <t>118 474 055,87</t>
  </si>
  <si>
    <t>118 692 020,87</t>
  </si>
  <si>
    <t>Gospodarka mieszkaniowa</t>
  </si>
  <si>
    <t>70005</t>
  </si>
  <si>
    <t>Gospodarka gruntami i nieruchomościami</t>
  </si>
  <si>
    <t>71012</t>
  </si>
  <si>
    <t>Zadania z zakresu geodezji i kartografii</t>
  </si>
  <si>
    <t>758</t>
  </si>
  <si>
    <t>Różne rozliczenia</t>
  </si>
  <si>
    <t>75818</t>
  </si>
  <si>
    <t>Rezerwy ogólne i celowe</t>
  </si>
  <si>
    <t>801</t>
  </si>
  <si>
    <t>Oświata i wychowanie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</si>
  <si>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</si>
  <si>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</si>
  <si>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</si>
  <si>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</si>
  <si>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</si>
  <si>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</si>
  <si>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</si>
  <si>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</si>
  <si>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</si>
  <si>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</si>
  <si>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</si>
  <si>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</si>
  <si>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</si>
  <si>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</si>
  <si>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</si>
  <si>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</si>
  <si>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</si>
  <si>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Pozostała działalność</t>
  </si>
  <si>
    <t>851</t>
  </si>
  <si>
    <t>Ochrona zdrowia</t>
  </si>
  <si>
    <t>85195</t>
  </si>
  <si>
    <t>852</t>
  </si>
  <si>
    <t>Pomoc społeczna</t>
  </si>
  <si>
    <t>85203</t>
  </si>
  <si>
    <t>Ośrodki wsparcia</t>
  </si>
  <si>
    <t>85295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</si>
  <si>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</si>
  <si>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</si>
  <si>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</si>
  <si>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</si>
  <si>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</si>
  <si>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</si>
  <si>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80102</t>
  </si>
  <si>
    <t>Szkoły podstawowe specjalne</t>
  </si>
  <si>
    <t>Załącznik Nr 2                                                                                                                                        do uchwały Zarządu Powiatu w Opatowie Nr 153.93.2021                                                                              z dnia 8 listopada 2021 r.</t>
  </si>
  <si>
    <t>Załącznik Nr 1                                                                                                          do uchwały Zarządu Powiatu w Opatowie Nr 153.93.2021                                                     z dnia 8 listopada 2021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</si>
</sst>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7"/>
      <name val="Calibri"/>
      <family val="2"/>
    </font>
    <font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1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49" applyNumberFormat="1" applyFont="1" applyFill="1" applyBorder="1" applyAlignment="1" applyProtection="1">
      <alignment/>
      <protection locked="0"/>
    </xf>
    <xf numFmtId="49" fontId="8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71" fillId="0" borderId="0" xfId="50" applyFont="1">
      <alignment/>
      <protection/>
    </xf>
    <xf numFmtId="0" fontId="71" fillId="0" borderId="0" xfId="50" applyFont="1" applyAlignment="1">
      <alignment vertical="center"/>
      <protection/>
    </xf>
    <xf numFmtId="0" fontId="6" fillId="35" borderId="12" xfId="50" applyFont="1" applyFill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21" fillId="35" borderId="12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6" fillId="35" borderId="12" xfId="50" applyNumberFormat="1" applyFont="1" applyFill="1" applyBorder="1" applyAlignment="1">
      <alignment horizontal="center" vertical="center" wrapText="1"/>
      <protection/>
    </xf>
    <xf numFmtId="49" fontId="7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7" fillId="35" borderId="0" xfId="50" applyFont="1" applyFill="1">
      <alignment/>
      <protection/>
    </xf>
    <xf numFmtId="0" fontId="7" fillId="35" borderId="0" xfId="50" applyFont="1" applyFill="1" applyAlignment="1">
      <alignment vertical="center"/>
      <protection/>
    </xf>
    <xf numFmtId="0" fontId="7" fillId="35" borderId="0" xfId="50" applyFont="1" applyFill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170" fontId="15" fillId="35" borderId="12" xfId="50" applyNumberFormat="1" applyFont="1" applyFill="1" applyBorder="1" applyAlignment="1">
      <alignment vertical="center" wrapText="1"/>
      <protection/>
    </xf>
    <xf numFmtId="170" fontId="15" fillId="35" borderId="12" xfId="50" applyNumberFormat="1" applyFont="1" applyFill="1" applyBorder="1" applyAlignment="1">
      <alignment horizontal="right" vertical="center" wrapText="1"/>
      <protection/>
    </xf>
    <xf numFmtId="170" fontId="17" fillId="35" borderId="12" xfId="50" applyNumberFormat="1" applyFont="1" applyFill="1" applyBorder="1" applyAlignment="1">
      <alignment vertical="center" wrapText="1"/>
      <protection/>
    </xf>
    <xf numFmtId="170" fontId="17" fillId="35" borderId="12" xfId="50" applyNumberFormat="1" applyFont="1" applyFill="1" applyBorder="1" applyAlignment="1">
      <alignment horizontal="right" vertical="center" wrapText="1"/>
      <protection/>
    </xf>
    <xf numFmtId="170" fontId="15" fillId="35" borderId="12" xfId="50" applyNumberFormat="1" applyFont="1" applyFill="1" applyBorder="1" applyAlignment="1">
      <alignment vertical="center"/>
      <protection/>
    </xf>
    <xf numFmtId="170" fontId="17" fillId="35" borderId="12" xfId="50" applyNumberFormat="1" applyFont="1" applyFill="1" applyBorder="1" applyAlignment="1">
      <alignment vertical="center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72" fillId="36" borderId="16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4" fillId="35" borderId="0" xfId="50" applyFill="1">
      <alignment/>
      <protection/>
    </xf>
    <xf numFmtId="0" fontId="4" fillId="35" borderId="0" xfId="50" applyFill="1" applyAlignment="1">
      <alignment vertical="center"/>
      <protection/>
    </xf>
    <xf numFmtId="0" fontId="4" fillId="35" borderId="0" xfId="50" applyFill="1" applyAlignment="1">
      <alignment horizontal="center" vertical="center"/>
      <protection/>
    </xf>
    <xf numFmtId="164" fontId="20" fillId="0" borderId="0" xfId="50" applyNumberFormat="1" applyFont="1">
      <alignment/>
      <protection/>
    </xf>
    <xf numFmtId="0" fontId="4" fillId="0" borderId="0" xfId="50" applyFont="1" applyAlignment="1">
      <alignment vertical="center"/>
      <protection/>
    </xf>
    <xf numFmtId="164" fontId="4" fillId="0" borderId="0" xfId="50" applyNumberFormat="1" applyFont="1" applyAlignment="1">
      <alignment vertical="center"/>
      <protection/>
    </xf>
    <xf numFmtId="164" fontId="20" fillId="0" borderId="0" xfId="50" applyNumberFormat="1" applyFont="1" applyAlignment="1">
      <alignment vertical="center"/>
      <protection/>
    </xf>
    <xf numFmtId="0" fontId="27" fillId="35" borderId="12" xfId="50" applyFont="1" applyFill="1" applyBorder="1" applyAlignment="1">
      <alignment horizontal="center" vertical="center"/>
      <protection/>
    </xf>
    <xf numFmtId="164" fontId="27" fillId="35" borderId="12" xfId="50" applyNumberFormat="1" applyFont="1" applyFill="1" applyBorder="1" applyAlignment="1">
      <alignment vertical="center"/>
      <protection/>
    </xf>
    <xf numFmtId="164" fontId="27" fillId="35" borderId="12" xfId="50" applyNumberFormat="1" applyFont="1" applyFill="1" applyBorder="1" applyAlignment="1">
      <alignment vertical="center" wrapText="1"/>
      <protection/>
    </xf>
    <xf numFmtId="164" fontId="29" fillId="35" borderId="12" xfId="50" applyNumberFormat="1" applyFont="1" applyFill="1" applyBorder="1" applyAlignment="1">
      <alignment horizontal="left" vertical="center" wrapText="1"/>
      <protection/>
    </xf>
    <xf numFmtId="164" fontId="29" fillId="35" borderId="12" xfId="50" applyNumberFormat="1" applyFont="1" applyFill="1" applyBorder="1" applyAlignment="1">
      <alignment vertical="center" wrapText="1"/>
      <protection/>
    </xf>
    <xf numFmtId="0" fontId="29" fillId="35" borderId="12" xfId="50" applyFont="1" applyFill="1" applyBorder="1" applyAlignment="1">
      <alignment vertical="center" wrapText="1"/>
      <protection/>
    </xf>
    <xf numFmtId="164" fontId="29" fillId="35" borderId="12" xfId="50" applyNumberFormat="1" applyFont="1" applyFill="1" applyBorder="1" applyAlignment="1">
      <alignment vertical="center"/>
      <protection/>
    </xf>
    <xf numFmtId="0" fontId="20" fillId="35" borderId="12" xfId="50" applyFont="1" applyFill="1" applyBorder="1" applyAlignment="1">
      <alignment horizontal="center" vertical="center"/>
      <protection/>
    </xf>
    <xf numFmtId="164" fontId="30" fillId="35" borderId="12" xfId="50" applyNumberFormat="1" applyFont="1" applyFill="1" applyBorder="1" applyAlignment="1">
      <alignment horizontal="left" vertical="center" wrapText="1"/>
      <protection/>
    </xf>
    <xf numFmtId="0" fontId="30" fillId="35" borderId="12" xfId="50" applyFont="1" applyFill="1" applyBorder="1" applyAlignment="1">
      <alignment vertical="center" wrapText="1"/>
      <protection/>
    </xf>
    <xf numFmtId="0" fontId="30" fillId="35" borderId="12" xfId="50" applyFont="1" applyFill="1" applyBorder="1" applyAlignment="1">
      <alignment horizontal="center" vertical="center"/>
      <protection/>
    </xf>
    <xf numFmtId="0" fontId="28" fillId="35" borderId="15" xfId="50" applyFont="1" applyFill="1" applyBorder="1" applyAlignment="1">
      <alignment horizontal="center" vertical="center" wrapText="1"/>
      <protection/>
    </xf>
    <xf numFmtId="0" fontId="25" fillId="35" borderId="0" xfId="50" applyFont="1" applyFill="1" applyAlignment="1">
      <alignment horizontal="center" vertical="center" wrapText="1"/>
      <protection/>
    </xf>
    <xf numFmtId="39" fontId="72" fillId="36" borderId="16" xfId="0" applyNumberFormat="1" applyFont="1" applyFill="1" applyBorder="1" applyAlignment="1">
      <alignment horizontal="left" vertical="center" wrapText="1"/>
    </xf>
    <xf numFmtId="39" fontId="74" fillId="36" borderId="16" xfId="0" applyNumberFormat="1" applyFont="1" applyFill="1" applyBorder="1" applyAlignment="1">
      <alignment horizontal="left" vertical="center" wrapText="1"/>
    </xf>
    <xf numFmtId="0" fontId="33" fillId="36" borderId="0" xfId="0" applyFont="1" applyFill="1" applyAlignment="1">
      <alignment horizontal="left" vertical="top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4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left" vertical="center" wrapText="1"/>
    </xf>
    <xf numFmtId="39" fontId="74" fillId="36" borderId="16" xfId="0" applyNumberFormat="1" applyFont="1" applyFill="1" applyBorder="1" applyAlignment="1">
      <alignment horizontal="left" vertical="center" wrapText="1"/>
    </xf>
    <xf numFmtId="39" fontId="72" fillId="36" borderId="16" xfId="0" applyNumberFormat="1" applyFont="1" applyFill="1" applyBorder="1" applyAlignment="1">
      <alignment horizontal="left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3" fillId="36" borderId="16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28" fillId="35" borderId="12" xfId="50" applyFont="1" applyFill="1" applyBorder="1" applyAlignment="1">
      <alignment horizontal="center" vertical="center"/>
      <protection/>
    </xf>
    <xf numFmtId="0" fontId="28" fillId="35" borderId="12" xfId="50" applyFont="1" applyFill="1" applyBorder="1" applyAlignment="1">
      <alignment horizontal="center" vertical="center" wrapText="1"/>
      <protection/>
    </xf>
    <xf numFmtId="0" fontId="25" fillId="35" borderId="0" xfId="50" applyFont="1" applyFill="1" applyAlignment="1">
      <alignment horizontal="center" vertical="center" wrapText="1"/>
      <protection/>
    </xf>
    <xf numFmtId="0" fontId="20" fillId="0" borderId="18" xfId="50" applyFont="1" applyBorder="1" applyAlignment="1">
      <alignment horizontal="center" vertical="center"/>
      <protection/>
    </xf>
    <xf numFmtId="0" fontId="28" fillId="35" borderId="19" xfId="50" applyFont="1" applyFill="1" applyBorder="1" applyAlignment="1">
      <alignment horizontal="center" vertical="center"/>
      <protection/>
    </xf>
    <xf numFmtId="0" fontId="28" fillId="35" borderId="20" xfId="50" applyFont="1" applyFill="1" applyBorder="1" applyAlignment="1">
      <alignment horizontal="center" vertical="center"/>
      <protection/>
    </xf>
    <xf numFmtId="0" fontId="28" fillId="35" borderId="15" xfId="50" applyFont="1" applyFill="1" applyBorder="1" applyAlignment="1">
      <alignment horizontal="center" vertical="center"/>
      <protection/>
    </xf>
    <xf numFmtId="0" fontId="28" fillId="35" borderId="21" xfId="50" applyFont="1" applyFill="1" applyBorder="1" applyAlignment="1">
      <alignment horizontal="center" vertical="center" wrapText="1"/>
      <protection/>
    </xf>
    <xf numFmtId="0" fontId="28" fillId="35" borderId="13" xfId="50" applyFont="1" applyFill="1" applyBorder="1" applyAlignment="1">
      <alignment horizontal="center" vertical="center" wrapText="1"/>
      <protection/>
    </xf>
    <xf numFmtId="0" fontId="28" fillId="35" borderId="14" xfId="50" applyFont="1" applyFill="1" applyBorder="1" applyAlignment="1">
      <alignment horizontal="center" vertical="center" wrapText="1"/>
      <protection/>
    </xf>
    <xf numFmtId="0" fontId="27" fillId="35" borderId="21" xfId="50" applyFont="1" applyFill="1" applyBorder="1" applyAlignment="1">
      <alignment horizontal="center" vertical="center" wrapText="1"/>
      <protection/>
    </xf>
    <xf numFmtId="0" fontId="27" fillId="35" borderId="13" xfId="50" applyFont="1" applyFill="1" applyBorder="1" applyAlignment="1">
      <alignment horizontal="center" vertical="center" wrapText="1"/>
      <protection/>
    </xf>
    <xf numFmtId="0" fontId="27" fillId="35" borderId="14" xfId="50" applyFont="1" applyFill="1" applyBorder="1" applyAlignment="1">
      <alignment horizontal="center" vertical="center" wrapText="1"/>
      <protection/>
    </xf>
    <xf numFmtId="0" fontId="28" fillId="35" borderId="22" xfId="50" applyFont="1" applyFill="1" applyBorder="1" applyAlignment="1">
      <alignment horizontal="center" vertical="center" wrapText="1"/>
      <protection/>
    </xf>
    <xf numFmtId="0" fontId="31" fillId="35" borderId="12" xfId="50" applyFont="1" applyFill="1" applyBorder="1" applyAlignment="1">
      <alignment horizontal="center" vertical="center" wrapText="1"/>
      <protection/>
    </xf>
    <xf numFmtId="0" fontId="21" fillId="35" borderId="18" xfId="50" applyFont="1" applyFill="1" applyBorder="1" applyAlignment="1">
      <alignment horizontal="center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17" fillId="35" borderId="19" xfId="50" applyFont="1" applyFill="1" applyBorder="1" applyAlignment="1">
      <alignment horizontal="center" vertical="center"/>
      <protection/>
    </xf>
    <xf numFmtId="0" fontId="17" fillId="35" borderId="20" xfId="50" applyFont="1" applyFill="1" applyBorder="1" applyAlignment="1">
      <alignment horizontal="center" vertical="center"/>
      <protection/>
    </xf>
    <xf numFmtId="0" fontId="17" fillId="35" borderId="15" xfId="50" applyFont="1" applyFill="1" applyBorder="1" applyAlignment="1">
      <alignment horizontal="center" vertical="center"/>
      <protection/>
    </xf>
    <xf numFmtId="0" fontId="15" fillId="35" borderId="19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21" xfId="50" applyFont="1" applyFill="1" applyBorder="1" applyAlignment="1">
      <alignment horizontal="center" vertical="center" wrapText="1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26" fillId="35" borderId="0" xfId="50" applyFont="1" applyFill="1" applyAlignment="1">
      <alignment horizontal="center" vertical="center" wrapText="1"/>
      <protection/>
    </xf>
    <xf numFmtId="0" fontId="18" fillId="35" borderId="21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0" fontId="18" fillId="35" borderId="14" xfId="50" applyFont="1" applyFill="1" applyBorder="1" applyAlignment="1">
      <alignment horizontal="center" vertical="center" wrapText="1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5" fillId="35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129</xdr:row>
      <xdr:rowOff>0</xdr:rowOff>
    </xdr:from>
    <xdr:to>
      <xdr:col>8</xdr:col>
      <xdr:colOff>476250</xdr:colOff>
      <xdr:row>129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4693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428625</xdr:colOff>
      <xdr:row>129</xdr:row>
      <xdr:rowOff>152400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1469350"/>
          <a:ext cx="428625" cy="1524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476250</xdr:colOff>
      <xdr:row>132</xdr:row>
      <xdr:rowOff>152400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21955125"/>
          <a:ext cx="476250" cy="1524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428625</xdr:colOff>
      <xdr:row>133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1955125"/>
          <a:ext cx="4286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tabSelected="1" zoomScalePageLayoutView="0" workbookViewId="0" topLeftCell="A1">
      <selection activeCell="V19" sqref="V19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8" t="s">
        <v>271</v>
      </c>
      <c r="L1" s="78"/>
      <c r="M1" s="78"/>
      <c r="N1" s="78"/>
      <c r="O1" s="78"/>
      <c r="P1" s="78"/>
      <c r="Q1" s="2"/>
    </row>
    <row r="2" spans="1:17" ht="25.5" customHeight="1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82"/>
      <c r="P3" s="82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80" t="s">
        <v>58</v>
      </c>
      <c r="E5" s="80"/>
      <c r="F5" s="80" t="s">
        <v>2</v>
      </c>
      <c r="G5" s="80"/>
      <c r="H5" s="80"/>
      <c r="I5" s="80" t="s">
        <v>57</v>
      </c>
      <c r="J5" s="80"/>
      <c r="K5" s="7" t="s">
        <v>56</v>
      </c>
      <c r="L5" s="7" t="s">
        <v>55</v>
      </c>
      <c r="M5" s="80" t="s">
        <v>54</v>
      </c>
      <c r="N5" s="80"/>
      <c r="O5" s="80"/>
      <c r="P5" s="80"/>
      <c r="Q5" s="80"/>
    </row>
    <row r="6" spans="1:17" ht="11.25" customHeight="1">
      <c r="A6" s="5"/>
      <c r="B6" s="10" t="s">
        <v>26</v>
      </c>
      <c r="C6" s="10" t="s">
        <v>25</v>
      </c>
      <c r="D6" s="81" t="s">
        <v>24</v>
      </c>
      <c r="E6" s="81"/>
      <c r="F6" s="81" t="s">
        <v>23</v>
      </c>
      <c r="G6" s="81"/>
      <c r="H6" s="81"/>
      <c r="I6" s="81" t="s">
        <v>22</v>
      </c>
      <c r="J6" s="81"/>
      <c r="K6" s="10" t="s">
        <v>21</v>
      </c>
      <c r="L6" s="10" t="s">
        <v>20</v>
      </c>
      <c r="M6" s="81" t="s">
        <v>19</v>
      </c>
      <c r="N6" s="81"/>
      <c r="O6" s="81"/>
      <c r="P6" s="81"/>
      <c r="Q6" s="81"/>
    </row>
    <row r="7" spans="1:17" ht="18.75" customHeight="1">
      <c r="A7" s="5"/>
      <c r="B7" s="83" t="s">
        <v>53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21.75" customHeight="1">
      <c r="A8" s="5"/>
      <c r="B8" s="10" t="s">
        <v>197</v>
      </c>
      <c r="C8" s="9"/>
      <c r="D8" s="75"/>
      <c r="E8" s="75"/>
      <c r="F8" s="76" t="s">
        <v>198</v>
      </c>
      <c r="G8" s="76"/>
      <c r="H8" s="76"/>
      <c r="I8" s="77" t="s">
        <v>199</v>
      </c>
      <c r="J8" s="77"/>
      <c r="K8" s="11" t="s">
        <v>48</v>
      </c>
      <c r="L8" s="11" t="s">
        <v>200</v>
      </c>
      <c r="M8" s="77" t="s">
        <v>201</v>
      </c>
      <c r="N8" s="77"/>
      <c r="O8" s="77"/>
      <c r="P8" s="77"/>
      <c r="Q8" s="77"/>
    </row>
    <row r="9" spans="1:17" ht="29.25" customHeight="1">
      <c r="A9" s="5"/>
      <c r="B9" s="7"/>
      <c r="C9" s="9"/>
      <c r="D9" s="75"/>
      <c r="E9" s="75"/>
      <c r="F9" s="76" t="s">
        <v>49</v>
      </c>
      <c r="G9" s="76"/>
      <c r="H9" s="76"/>
      <c r="I9" s="77" t="s">
        <v>202</v>
      </c>
      <c r="J9" s="77"/>
      <c r="K9" s="11" t="s">
        <v>48</v>
      </c>
      <c r="L9" s="11" t="s">
        <v>48</v>
      </c>
      <c r="M9" s="77" t="s">
        <v>202</v>
      </c>
      <c r="N9" s="77"/>
      <c r="O9" s="77"/>
      <c r="P9" s="77"/>
      <c r="Q9" s="77"/>
    </row>
    <row r="10" spans="1:17" ht="21.75" customHeight="1">
      <c r="A10" s="5"/>
      <c r="B10" s="9"/>
      <c r="C10" s="10" t="s">
        <v>203</v>
      </c>
      <c r="D10" s="75"/>
      <c r="E10" s="75"/>
      <c r="F10" s="76" t="s">
        <v>204</v>
      </c>
      <c r="G10" s="76"/>
      <c r="H10" s="76"/>
      <c r="I10" s="77" t="s">
        <v>205</v>
      </c>
      <c r="J10" s="77"/>
      <c r="K10" s="11" t="s">
        <v>48</v>
      </c>
      <c r="L10" s="11" t="s">
        <v>200</v>
      </c>
      <c r="M10" s="77" t="s">
        <v>206</v>
      </c>
      <c r="N10" s="77"/>
      <c r="O10" s="77"/>
      <c r="P10" s="77"/>
      <c r="Q10" s="77"/>
    </row>
    <row r="11" spans="1:17" ht="27" customHeight="1">
      <c r="A11" s="5"/>
      <c r="B11" s="9"/>
      <c r="C11" s="7"/>
      <c r="D11" s="75"/>
      <c r="E11" s="75"/>
      <c r="F11" s="76" t="s">
        <v>49</v>
      </c>
      <c r="G11" s="76"/>
      <c r="H11" s="76"/>
      <c r="I11" s="77" t="s">
        <v>48</v>
      </c>
      <c r="J11" s="77"/>
      <c r="K11" s="11" t="s">
        <v>48</v>
      </c>
      <c r="L11" s="11" t="s">
        <v>48</v>
      </c>
      <c r="M11" s="77" t="s">
        <v>48</v>
      </c>
      <c r="N11" s="77"/>
      <c r="O11" s="77"/>
      <c r="P11" s="77"/>
      <c r="Q11" s="77"/>
    </row>
    <row r="12" spans="1:17" ht="39" customHeight="1">
      <c r="A12" s="5"/>
      <c r="B12" s="9"/>
      <c r="C12" s="9"/>
      <c r="D12" s="81" t="s">
        <v>207</v>
      </c>
      <c r="E12" s="81"/>
      <c r="F12" s="76" t="s">
        <v>208</v>
      </c>
      <c r="G12" s="76"/>
      <c r="H12" s="76"/>
      <c r="I12" s="77" t="s">
        <v>205</v>
      </c>
      <c r="J12" s="77"/>
      <c r="K12" s="11" t="s">
        <v>48</v>
      </c>
      <c r="L12" s="11" t="s">
        <v>200</v>
      </c>
      <c r="M12" s="77" t="s">
        <v>206</v>
      </c>
      <c r="N12" s="77"/>
      <c r="O12" s="77"/>
      <c r="P12" s="77"/>
      <c r="Q12" s="77"/>
    </row>
    <row r="13" spans="1:17" ht="18.75" customHeight="1">
      <c r="A13" s="5"/>
      <c r="B13" s="10" t="s">
        <v>209</v>
      </c>
      <c r="C13" s="9"/>
      <c r="D13" s="75"/>
      <c r="E13" s="75"/>
      <c r="F13" s="76" t="s">
        <v>210</v>
      </c>
      <c r="G13" s="76"/>
      <c r="H13" s="76"/>
      <c r="I13" s="77" t="s">
        <v>211</v>
      </c>
      <c r="J13" s="77"/>
      <c r="K13" s="11" t="s">
        <v>48</v>
      </c>
      <c r="L13" s="11" t="s">
        <v>212</v>
      </c>
      <c r="M13" s="77" t="s">
        <v>213</v>
      </c>
      <c r="N13" s="77"/>
      <c r="O13" s="77"/>
      <c r="P13" s="77"/>
      <c r="Q13" s="77"/>
    </row>
    <row r="14" spans="1:17" ht="27" customHeight="1">
      <c r="A14" s="5"/>
      <c r="B14" s="7"/>
      <c r="C14" s="9"/>
      <c r="D14" s="75"/>
      <c r="E14" s="75"/>
      <c r="F14" s="76" t="s">
        <v>49</v>
      </c>
      <c r="G14" s="76"/>
      <c r="H14" s="76"/>
      <c r="I14" s="77" t="s">
        <v>214</v>
      </c>
      <c r="J14" s="77"/>
      <c r="K14" s="11" t="s">
        <v>48</v>
      </c>
      <c r="L14" s="11" t="s">
        <v>48</v>
      </c>
      <c r="M14" s="77" t="s">
        <v>214</v>
      </c>
      <c r="N14" s="77"/>
      <c r="O14" s="77"/>
      <c r="P14" s="77"/>
      <c r="Q14" s="77"/>
    </row>
    <row r="15" spans="1:17" ht="20.25" customHeight="1">
      <c r="A15" s="5"/>
      <c r="B15" s="9"/>
      <c r="C15" s="10" t="s">
        <v>215</v>
      </c>
      <c r="D15" s="75"/>
      <c r="E15" s="75"/>
      <c r="F15" s="76" t="s">
        <v>216</v>
      </c>
      <c r="G15" s="76"/>
      <c r="H15" s="76"/>
      <c r="I15" s="77" t="s">
        <v>217</v>
      </c>
      <c r="J15" s="77"/>
      <c r="K15" s="11" t="s">
        <v>48</v>
      </c>
      <c r="L15" s="11" t="s">
        <v>212</v>
      </c>
      <c r="M15" s="77" t="s">
        <v>218</v>
      </c>
      <c r="N15" s="77"/>
      <c r="O15" s="77"/>
      <c r="P15" s="77"/>
      <c r="Q15" s="77"/>
    </row>
    <row r="16" spans="1:17" ht="28.5" customHeight="1">
      <c r="A16" s="5"/>
      <c r="B16" s="9"/>
      <c r="C16" s="7"/>
      <c r="D16" s="75"/>
      <c r="E16" s="75"/>
      <c r="F16" s="76" t="s">
        <v>49</v>
      </c>
      <c r="G16" s="76"/>
      <c r="H16" s="76"/>
      <c r="I16" s="77" t="s">
        <v>48</v>
      </c>
      <c r="J16" s="77"/>
      <c r="K16" s="11" t="s">
        <v>48</v>
      </c>
      <c r="L16" s="11" t="s">
        <v>48</v>
      </c>
      <c r="M16" s="77" t="s">
        <v>48</v>
      </c>
      <c r="N16" s="77"/>
      <c r="O16" s="77"/>
      <c r="P16" s="77"/>
      <c r="Q16" s="77"/>
    </row>
    <row r="17" spans="1:17" ht="29.25" customHeight="1">
      <c r="A17" s="5"/>
      <c r="B17" s="9"/>
      <c r="C17" s="9"/>
      <c r="D17" s="81" t="s">
        <v>207</v>
      </c>
      <c r="E17" s="81"/>
      <c r="F17" s="76" t="s">
        <v>208</v>
      </c>
      <c r="G17" s="76"/>
      <c r="H17" s="76"/>
      <c r="I17" s="77" t="s">
        <v>217</v>
      </c>
      <c r="J17" s="77"/>
      <c r="K17" s="11" t="s">
        <v>48</v>
      </c>
      <c r="L17" s="11" t="s">
        <v>212</v>
      </c>
      <c r="M17" s="77" t="s">
        <v>218</v>
      </c>
      <c r="N17" s="77"/>
      <c r="O17" s="77"/>
      <c r="P17" s="77"/>
      <c r="Q17" s="77"/>
    </row>
    <row r="18" spans="1:17" ht="21.75" customHeight="1">
      <c r="A18" s="5"/>
      <c r="B18" s="86" t="s">
        <v>53</v>
      </c>
      <c r="C18" s="86"/>
      <c r="D18" s="86"/>
      <c r="E18" s="86"/>
      <c r="F18" s="86"/>
      <c r="G18" s="86"/>
      <c r="H18" s="12" t="s">
        <v>51</v>
      </c>
      <c r="I18" s="84" t="s">
        <v>219</v>
      </c>
      <c r="J18" s="84"/>
      <c r="K18" s="13" t="s">
        <v>48</v>
      </c>
      <c r="L18" s="13" t="s">
        <v>220</v>
      </c>
      <c r="M18" s="84" t="s">
        <v>221</v>
      </c>
      <c r="N18" s="84"/>
      <c r="O18" s="84"/>
      <c r="P18" s="84"/>
      <c r="Q18" s="84"/>
    </row>
    <row r="19" spans="1:17" ht="28.5" customHeight="1">
      <c r="A19" s="5"/>
      <c r="B19" s="87"/>
      <c r="C19" s="87"/>
      <c r="D19" s="87"/>
      <c r="E19" s="87"/>
      <c r="F19" s="88" t="s">
        <v>49</v>
      </c>
      <c r="G19" s="88"/>
      <c r="H19" s="88"/>
      <c r="I19" s="85" t="s">
        <v>82</v>
      </c>
      <c r="J19" s="85"/>
      <c r="K19" s="14" t="s">
        <v>48</v>
      </c>
      <c r="L19" s="14" t="s">
        <v>48</v>
      </c>
      <c r="M19" s="85" t="s">
        <v>82</v>
      </c>
      <c r="N19" s="85"/>
      <c r="O19" s="85"/>
      <c r="P19" s="85"/>
      <c r="Q19" s="85"/>
    </row>
    <row r="20" spans="1:17" ht="16.5" customHeight="1">
      <c r="A20" s="5"/>
      <c r="B20" s="83" t="s">
        <v>52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2:17" ht="20.25" customHeight="1">
      <c r="B21" s="86" t="s">
        <v>52</v>
      </c>
      <c r="C21" s="86"/>
      <c r="D21" s="86"/>
      <c r="E21" s="86"/>
      <c r="F21" s="86"/>
      <c r="G21" s="86"/>
      <c r="H21" s="12" t="s">
        <v>51</v>
      </c>
      <c r="I21" s="84" t="s">
        <v>222</v>
      </c>
      <c r="J21" s="84"/>
      <c r="K21" s="13" t="s">
        <v>48</v>
      </c>
      <c r="L21" s="13" t="s">
        <v>48</v>
      </c>
      <c r="M21" s="84" t="s">
        <v>222</v>
      </c>
      <c r="N21" s="84"/>
      <c r="O21" s="84"/>
      <c r="P21" s="84"/>
      <c r="Q21" s="84"/>
    </row>
    <row r="22" spans="2:17" ht="27.75" customHeight="1">
      <c r="B22" s="87"/>
      <c r="C22" s="87"/>
      <c r="D22" s="87"/>
      <c r="E22" s="87"/>
      <c r="F22" s="88" t="s">
        <v>49</v>
      </c>
      <c r="G22" s="88"/>
      <c r="H22" s="88"/>
      <c r="I22" s="85" t="s">
        <v>77</v>
      </c>
      <c r="J22" s="85"/>
      <c r="K22" s="14" t="s">
        <v>48</v>
      </c>
      <c r="L22" s="14" t="s">
        <v>48</v>
      </c>
      <c r="M22" s="85" t="s">
        <v>77</v>
      </c>
      <c r="N22" s="85"/>
      <c r="O22" s="85"/>
      <c r="P22" s="85"/>
      <c r="Q22" s="85"/>
    </row>
    <row r="23" spans="2:17" ht="20.25" customHeight="1">
      <c r="B23" s="83" t="s">
        <v>50</v>
      </c>
      <c r="C23" s="83"/>
      <c r="D23" s="83"/>
      <c r="E23" s="83"/>
      <c r="F23" s="83"/>
      <c r="G23" s="83"/>
      <c r="H23" s="83"/>
      <c r="I23" s="84" t="s">
        <v>223</v>
      </c>
      <c r="J23" s="84"/>
      <c r="K23" s="13" t="s">
        <v>48</v>
      </c>
      <c r="L23" s="13" t="s">
        <v>220</v>
      </c>
      <c r="M23" s="84" t="s">
        <v>224</v>
      </c>
      <c r="N23" s="84"/>
      <c r="O23" s="84"/>
      <c r="P23" s="84"/>
      <c r="Q23" s="84"/>
    </row>
    <row r="24" spans="2:17" ht="32.25" customHeight="1">
      <c r="B24" s="83"/>
      <c r="C24" s="83"/>
      <c r="D24" s="83"/>
      <c r="E24" s="83"/>
      <c r="F24" s="89" t="s">
        <v>49</v>
      </c>
      <c r="G24" s="89"/>
      <c r="H24" s="89"/>
      <c r="I24" s="90" t="s">
        <v>83</v>
      </c>
      <c r="J24" s="90"/>
      <c r="K24" s="15" t="s">
        <v>48</v>
      </c>
      <c r="L24" s="15" t="s">
        <v>48</v>
      </c>
      <c r="M24" s="90" t="s">
        <v>83</v>
      </c>
      <c r="N24" s="90"/>
      <c r="O24" s="90"/>
      <c r="P24" s="90"/>
      <c r="Q24" s="90"/>
    </row>
    <row r="25" spans="2:17" ht="27" customHeight="1">
      <c r="B25" s="91" t="s">
        <v>47</v>
      </c>
      <c r="C25" s="91"/>
      <c r="D25" s="91"/>
      <c r="E25" s="91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</sheetData>
  <sheetProtection/>
  <mergeCells count="76">
    <mergeCell ref="B24:E24"/>
    <mergeCell ref="F24:H24"/>
    <mergeCell ref="I24:J24"/>
    <mergeCell ref="M24:Q24"/>
    <mergeCell ref="B25:F25"/>
    <mergeCell ref="G25:Q25"/>
    <mergeCell ref="F16:H16"/>
    <mergeCell ref="D17:E17"/>
    <mergeCell ref="B18:G18"/>
    <mergeCell ref="I18:J18"/>
    <mergeCell ref="M18:Q18"/>
    <mergeCell ref="B19:E19"/>
    <mergeCell ref="F19:H19"/>
    <mergeCell ref="M16:Q16"/>
    <mergeCell ref="I16:J16"/>
    <mergeCell ref="D16:E16"/>
    <mergeCell ref="B22:E22"/>
    <mergeCell ref="F22:H22"/>
    <mergeCell ref="I22:J22"/>
    <mergeCell ref="M22:Q22"/>
    <mergeCell ref="B23:H23"/>
    <mergeCell ref="I23:J23"/>
    <mergeCell ref="M23:Q23"/>
    <mergeCell ref="I21:J21"/>
    <mergeCell ref="M21:Q21"/>
    <mergeCell ref="M19:Q19"/>
    <mergeCell ref="I19:J19"/>
    <mergeCell ref="I17:J17"/>
    <mergeCell ref="B20:Q20"/>
    <mergeCell ref="B21:G21"/>
    <mergeCell ref="F17:H17"/>
    <mergeCell ref="M17:Q17"/>
    <mergeCell ref="I14:J14"/>
    <mergeCell ref="M15:Q15"/>
    <mergeCell ref="M14:Q14"/>
    <mergeCell ref="F13:H13"/>
    <mergeCell ref="D9:E9"/>
    <mergeCell ref="D10:E10"/>
    <mergeCell ref="F10:H10"/>
    <mergeCell ref="D11:E11"/>
    <mergeCell ref="F11:H11"/>
    <mergeCell ref="I13:J13"/>
    <mergeCell ref="F12:H12"/>
    <mergeCell ref="F6:H6"/>
    <mergeCell ref="D12:E12"/>
    <mergeCell ref="M10:Q10"/>
    <mergeCell ref="I11:J11"/>
    <mergeCell ref="M11:Q11"/>
    <mergeCell ref="I12:J12"/>
    <mergeCell ref="F5:H5"/>
    <mergeCell ref="I6:J6"/>
    <mergeCell ref="D8:E8"/>
    <mergeCell ref="F8:H8"/>
    <mergeCell ref="F9:H9"/>
    <mergeCell ref="I9:J9"/>
    <mergeCell ref="B7:Q7"/>
    <mergeCell ref="K1:P1"/>
    <mergeCell ref="A2:P2"/>
    <mergeCell ref="I8:J8"/>
    <mergeCell ref="D5:E5"/>
    <mergeCell ref="M5:Q5"/>
    <mergeCell ref="M6:Q6"/>
    <mergeCell ref="O3:P3"/>
    <mergeCell ref="I5:J5"/>
    <mergeCell ref="M8:Q8"/>
    <mergeCell ref="D6:E6"/>
    <mergeCell ref="D14:E14"/>
    <mergeCell ref="D15:E15"/>
    <mergeCell ref="F15:H15"/>
    <mergeCell ref="I15:J15"/>
    <mergeCell ref="F14:H14"/>
    <mergeCell ref="M9:Q9"/>
    <mergeCell ref="M12:Q12"/>
    <mergeCell ref="M13:Q13"/>
    <mergeCell ref="I10:J10"/>
    <mergeCell ref="D13:E13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3"/>
  <sheetViews>
    <sheetView workbookViewId="0" topLeftCell="A1">
      <selection activeCell="Z26" sqref="Z26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00" t="s">
        <v>270</v>
      </c>
      <c r="P1" s="100"/>
      <c r="Q1" s="100"/>
      <c r="R1" s="100"/>
      <c r="S1" s="100"/>
      <c r="T1" s="100"/>
      <c r="U1" s="100"/>
      <c r="V1" s="100"/>
      <c r="W1" s="100"/>
    </row>
    <row r="2" spans="1:23" ht="9.75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5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ht="6" customHeight="1"/>
    <row r="5" spans="1:23" ht="12.75" customHeight="1">
      <c r="A5" s="97" t="s">
        <v>0</v>
      </c>
      <c r="B5" s="97" t="s">
        <v>1</v>
      </c>
      <c r="C5" s="97" t="s">
        <v>27</v>
      </c>
      <c r="D5" s="97" t="s">
        <v>2</v>
      </c>
      <c r="E5" s="97"/>
      <c r="F5" s="97"/>
      <c r="G5" s="97"/>
      <c r="H5" s="97" t="s">
        <v>3</v>
      </c>
      <c r="I5" s="97" t="s">
        <v>28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7"/>
      <c r="B6" s="97"/>
      <c r="C6" s="97"/>
      <c r="D6" s="97"/>
      <c r="E6" s="97"/>
      <c r="F6" s="97"/>
      <c r="G6" s="97"/>
      <c r="H6" s="97"/>
      <c r="I6" s="97" t="s">
        <v>29</v>
      </c>
      <c r="J6" s="97" t="s">
        <v>4</v>
      </c>
      <c r="K6" s="97"/>
      <c r="L6" s="97"/>
      <c r="M6" s="97"/>
      <c r="N6" s="97"/>
      <c r="O6" s="97"/>
      <c r="P6" s="97"/>
      <c r="Q6" s="97"/>
      <c r="R6" s="97" t="s">
        <v>5</v>
      </c>
      <c r="S6" s="97" t="s">
        <v>4</v>
      </c>
      <c r="T6" s="97"/>
      <c r="U6" s="97"/>
      <c r="V6" s="97"/>
      <c r="W6" s="97"/>
    </row>
    <row r="7" spans="1:23" ht="12.75" customHeight="1">
      <c r="A7" s="97"/>
      <c r="B7" s="97"/>
      <c r="C7" s="97"/>
      <c r="D7" s="97"/>
      <c r="E7" s="97"/>
      <c r="F7" s="97"/>
      <c r="G7" s="97"/>
      <c r="H7" s="97"/>
      <c r="I7" s="97"/>
      <c r="J7" s="97" t="s">
        <v>30</v>
      </c>
      <c r="K7" s="97" t="s">
        <v>4</v>
      </c>
      <c r="L7" s="97"/>
      <c r="M7" s="97" t="s">
        <v>8</v>
      </c>
      <c r="N7" s="97" t="s">
        <v>9</v>
      </c>
      <c r="O7" s="97" t="s">
        <v>10</v>
      </c>
      <c r="P7" s="97" t="s">
        <v>31</v>
      </c>
      <c r="Q7" s="97" t="s">
        <v>32</v>
      </c>
      <c r="R7" s="97"/>
      <c r="S7" s="97" t="s">
        <v>6</v>
      </c>
      <c r="T7" s="97" t="s">
        <v>7</v>
      </c>
      <c r="U7" s="97"/>
      <c r="V7" s="97" t="s">
        <v>33</v>
      </c>
      <c r="W7" s="97" t="s">
        <v>34</v>
      </c>
    </row>
    <row r="8" spans="1:23" ht="56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50" t="s">
        <v>11</v>
      </c>
      <c r="L8" s="50" t="s">
        <v>12</v>
      </c>
      <c r="M8" s="97"/>
      <c r="N8" s="97"/>
      <c r="O8" s="97"/>
      <c r="P8" s="97"/>
      <c r="Q8" s="97"/>
      <c r="R8" s="97"/>
      <c r="S8" s="97"/>
      <c r="T8" s="97" t="s">
        <v>18</v>
      </c>
      <c r="U8" s="97"/>
      <c r="V8" s="97"/>
      <c r="W8" s="97"/>
    </row>
    <row r="9" spans="1:23" ht="8.25" customHeight="1">
      <c r="A9" s="51" t="s">
        <v>26</v>
      </c>
      <c r="B9" s="51" t="s">
        <v>25</v>
      </c>
      <c r="C9" s="51" t="s">
        <v>24</v>
      </c>
      <c r="D9" s="99" t="s">
        <v>23</v>
      </c>
      <c r="E9" s="99"/>
      <c r="F9" s="99"/>
      <c r="G9" s="99"/>
      <c r="H9" s="51" t="s">
        <v>22</v>
      </c>
      <c r="I9" s="51" t="s">
        <v>21</v>
      </c>
      <c r="J9" s="51" t="s">
        <v>20</v>
      </c>
      <c r="K9" s="51" t="s">
        <v>19</v>
      </c>
      <c r="L9" s="51" t="s">
        <v>35</v>
      </c>
      <c r="M9" s="51" t="s">
        <v>36</v>
      </c>
      <c r="N9" s="51" t="s">
        <v>37</v>
      </c>
      <c r="O9" s="51" t="s">
        <v>38</v>
      </c>
      <c r="P9" s="51" t="s">
        <v>39</v>
      </c>
      <c r="Q9" s="51" t="s">
        <v>40</v>
      </c>
      <c r="R9" s="51" t="s">
        <v>41</v>
      </c>
      <c r="S9" s="51" t="s">
        <v>42</v>
      </c>
      <c r="T9" s="99" t="s">
        <v>43</v>
      </c>
      <c r="U9" s="99"/>
      <c r="V9" s="51" t="s">
        <v>44</v>
      </c>
      <c r="W9" s="51" t="s">
        <v>45</v>
      </c>
    </row>
    <row r="10" spans="1:23" ht="12.75" customHeight="1">
      <c r="A10" s="97" t="s">
        <v>63</v>
      </c>
      <c r="B10" s="97" t="s">
        <v>46</v>
      </c>
      <c r="C10" s="97" t="s">
        <v>46</v>
      </c>
      <c r="D10" s="94" t="s">
        <v>225</v>
      </c>
      <c r="E10" s="94"/>
      <c r="F10" s="94" t="s">
        <v>13</v>
      </c>
      <c r="G10" s="94"/>
      <c r="H10" s="72">
        <v>2717787</v>
      </c>
      <c r="I10" s="72">
        <v>348028</v>
      </c>
      <c r="J10" s="72">
        <v>333228</v>
      </c>
      <c r="K10" s="72">
        <v>65000</v>
      </c>
      <c r="L10" s="72">
        <v>268228</v>
      </c>
      <c r="M10" s="72">
        <v>0</v>
      </c>
      <c r="N10" s="72">
        <v>0</v>
      </c>
      <c r="O10" s="72">
        <v>14800</v>
      </c>
      <c r="P10" s="72">
        <v>0</v>
      </c>
      <c r="Q10" s="72">
        <v>0</v>
      </c>
      <c r="R10" s="72">
        <v>2369759</v>
      </c>
      <c r="S10" s="72">
        <v>2369759</v>
      </c>
      <c r="T10" s="96">
        <v>1572991</v>
      </c>
      <c r="U10" s="96"/>
      <c r="V10" s="72">
        <v>0</v>
      </c>
      <c r="W10" s="72">
        <v>0</v>
      </c>
    </row>
    <row r="11" spans="1:23" ht="12.75" customHeight="1">
      <c r="A11" s="97"/>
      <c r="B11" s="97"/>
      <c r="C11" s="97"/>
      <c r="D11" s="94"/>
      <c r="E11" s="94"/>
      <c r="F11" s="94" t="s">
        <v>14</v>
      </c>
      <c r="G11" s="94"/>
      <c r="H11" s="72">
        <v>-600</v>
      </c>
      <c r="I11" s="72">
        <v>-600</v>
      </c>
      <c r="J11" s="72">
        <v>-600</v>
      </c>
      <c r="K11" s="72">
        <v>-600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96">
        <v>0</v>
      </c>
      <c r="U11" s="96"/>
      <c r="V11" s="72">
        <v>0</v>
      </c>
      <c r="W11" s="72">
        <v>0</v>
      </c>
    </row>
    <row r="12" spans="1:23" ht="12.75" customHeight="1">
      <c r="A12" s="97"/>
      <c r="B12" s="97"/>
      <c r="C12" s="97"/>
      <c r="D12" s="94"/>
      <c r="E12" s="94"/>
      <c r="F12" s="94" t="s">
        <v>15</v>
      </c>
      <c r="G12" s="94"/>
      <c r="H12" s="72">
        <v>600</v>
      </c>
      <c r="I12" s="72">
        <v>600</v>
      </c>
      <c r="J12" s="72">
        <v>600</v>
      </c>
      <c r="K12" s="72">
        <v>600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96">
        <v>0</v>
      </c>
      <c r="U12" s="96"/>
      <c r="V12" s="72">
        <v>0</v>
      </c>
      <c r="W12" s="72">
        <v>0</v>
      </c>
    </row>
    <row r="13" spans="1:23" ht="12.75" customHeight="1">
      <c r="A13" s="97"/>
      <c r="B13" s="97"/>
      <c r="C13" s="97"/>
      <c r="D13" s="94"/>
      <c r="E13" s="94"/>
      <c r="F13" s="94" t="s">
        <v>16</v>
      </c>
      <c r="G13" s="94"/>
      <c r="H13" s="72">
        <v>2717787</v>
      </c>
      <c r="I13" s="72">
        <v>348028</v>
      </c>
      <c r="J13" s="72">
        <v>333228</v>
      </c>
      <c r="K13" s="72">
        <v>65000</v>
      </c>
      <c r="L13" s="72">
        <v>268228</v>
      </c>
      <c r="M13" s="72">
        <v>0</v>
      </c>
      <c r="N13" s="72">
        <v>0</v>
      </c>
      <c r="O13" s="72">
        <v>14800</v>
      </c>
      <c r="P13" s="72">
        <v>0</v>
      </c>
      <c r="Q13" s="72">
        <v>0</v>
      </c>
      <c r="R13" s="72">
        <v>2369759</v>
      </c>
      <c r="S13" s="72">
        <v>2369759</v>
      </c>
      <c r="T13" s="96">
        <v>1572991</v>
      </c>
      <c r="U13" s="96"/>
      <c r="V13" s="72">
        <v>0</v>
      </c>
      <c r="W13" s="72">
        <v>0</v>
      </c>
    </row>
    <row r="14" spans="1:23" ht="12.75" customHeight="1">
      <c r="A14" s="97" t="s">
        <v>46</v>
      </c>
      <c r="B14" s="97" t="s">
        <v>226</v>
      </c>
      <c r="C14" s="97" t="s">
        <v>46</v>
      </c>
      <c r="D14" s="94" t="s">
        <v>227</v>
      </c>
      <c r="E14" s="94"/>
      <c r="F14" s="94" t="s">
        <v>13</v>
      </c>
      <c r="G14" s="94"/>
      <c r="H14" s="72">
        <v>2717787</v>
      </c>
      <c r="I14" s="72">
        <v>348028</v>
      </c>
      <c r="J14" s="72">
        <v>333228</v>
      </c>
      <c r="K14" s="72">
        <v>65000</v>
      </c>
      <c r="L14" s="72">
        <v>268228</v>
      </c>
      <c r="M14" s="72">
        <v>0</v>
      </c>
      <c r="N14" s="72">
        <v>0</v>
      </c>
      <c r="O14" s="72">
        <v>14800</v>
      </c>
      <c r="P14" s="72">
        <v>0</v>
      </c>
      <c r="Q14" s="72">
        <v>0</v>
      </c>
      <c r="R14" s="72">
        <v>2369759</v>
      </c>
      <c r="S14" s="72">
        <v>2369759</v>
      </c>
      <c r="T14" s="96">
        <v>1572991</v>
      </c>
      <c r="U14" s="96"/>
      <c r="V14" s="72">
        <v>0</v>
      </c>
      <c r="W14" s="72">
        <v>0</v>
      </c>
    </row>
    <row r="15" spans="1:23" ht="12.75" customHeight="1">
      <c r="A15" s="97"/>
      <c r="B15" s="97"/>
      <c r="C15" s="97"/>
      <c r="D15" s="94"/>
      <c r="E15" s="94"/>
      <c r="F15" s="94" t="s">
        <v>14</v>
      </c>
      <c r="G15" s="94"/>
      <c r="H15" s="72">
        <v>-600</v>
      </c>
      <c r="I15" s="72">
        <v>-600</v>
      </c>
      <c r="J15" s="72">
        <v>-600</v>
      </c>
      <c r="K15" s="72">
        <v>-600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96">
        <v>0</v>
      </c>
      <c r="U15" s="96"/>
      <c r="V15" s="72">
        <v>0</v>
      </c>
      <c r="W15" s="72">
        <v>0</v>
      </c>
    </row>
    <row r="16" spans="1:23" ht="12.75" customHeight="1">
      <c r="A16" s="97"/>
      <c r="B16" s="97"/>
      <c r="C16" s="97"/>
      <c r="D16" s="94"/>
      <c r="E16" s="94"/>
      <c r="F16" s="94" t="s">
        <v>15</v>
      </c>
      <c r="G16" s="94"/>
      <c r="H16" s="72">
        <v>600</v>
      </c>
      <c r="I16" s="72">
        <v>600</v>
      </c>
      <c r="J16" s="72">
        <v>600</v>
      </c>
      <c r="K16" s="72">
        <v>600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96">
        <v>0</v>
      </c>
      <c r="U16" s="96"/>
      <c r="V16" s="72">
        <v>0</v>
      </c>
      <c r="W16" s="72">
        <v>0</v>
      </c>
    </row>
    <row r="17" spans="1:23" ht="12.75" customHeight="1">
      <c r="A17" s="97"/>
      <c r="B17" s="97"/>
      <c r="C17" s="97"/>
      <c r="D17" s="94"/>
      <c r="E17" s="94"/>
      <c r="F17" s="94" t="s">
        <v>16</v>
      </c>
      <c r="G17" s="94"/>
      <c r="H17" s="72">
        <v>2717787</v>
      </c>
      <c r="I17" s="72">
        <v>348028</v>
      </c>
      <c r="J17" s="72">
        <v>333228</v>
      </c>
      <c r="K17" s="72">
        <v>65000</v>
      </c>
      <c r="L17" s="72">
        <v>268228</v>
      </c>
      <c r="M17" s="72">
        <v>0</v>
      </c>
      <c r="N17" s="72">
        <v>0</v>
      </c>
      <c r="O17" s="72">
        <v>14800</v>
      </c>
      <c r="P17" s="72">
        <v>0</v>
      </c>
      <c r="Q17" s="72">
        <v>0</v>
      </c>
      <c r="R17" s="72">
        <v>2369759</v>
      </c>
      <c r="S17" s="72">
        <v>2369759</v>
      </c>
      <c r="T17" s="96">
        <v>1572991</v>
      </c>
      <c r="U17" s="96"/>
      <c r="V17" s="72">
        <v>0</v>
      </c>
      <c r="W17" s="72">
        <v>0</v>
      </c>
    </row>
    <row r="18" spans="1:23" ht="12.75" customHeight="1">
      <c r="A18" s="97" t="s">
        <v>197</v>
      </c>
      <c r="B18" s="97" t="s">
        <v>46</v>
      </c>
      <c r="C18" s="97" t="s">
        <v>46</v>
      </c>
      <c r="D18" s="94" t="s">
        <v>198</v>
      </c>
      <c r="E18" s="94"/>
      <c r="F18" s="94" t="s">
        <v>13</v>
      </c>
      <c r="G18" s="94"/>
      <c r="H18" s="72">
        <v>2772317</v>
      </c>
      <c r="I18" s="72">
        <v>788930</v>
      </c>
      <c r="J18" s="72">
        <v>770930</v>
      </c>
      <c r="K18" s="72">
        <v>518628</v>
      </c>
      <c r="L18" s="72">
        <v>252302</v>
      </c>
      <c r="M18" s="72">
        <v>0</v>
      </c>
      <c r="N18" s="72">
        <v>0</v>
      </c>
      <c r="O18" s="72">
        <v>18000</v>
      </c>
      <c r="P18" s="72">
        <v>0</v>
      </c>
      <c r="Q18" s="72">
        <v>0</v>
      </c>
      <c r="R18" s="72">
        <v>1983387</v>
      </c>
      <c r="S18" s="72">
        <v>1983387</v>
      </c>
      <c r="T18" s="96">
        <v>1972317</v>
      </c>
      <c r="U18" s="96"/>
      <c r="V18" s="72">
        <v>0</v>
      </c>
      <c r="W18" s="72">
        <v>0</v>
      </c>
    </row>
    <row r="19" spans="1:23" ht="12.75" customHeight="1">
      <c r="A19" s="97"/>
      <c r="B19" s="97"/>
      <c r="C19" s="97"/>
      <c r="D19" s="94"/>
      <c r="E19" s="94"/>
      <c r="F19" s="94" t="s">
        <v>14</v>
      </c>
      <c r="G19" s="94"/>
      <c r="H19" s="72">
        <v>-2000</v>
      </c>
      <c r="I19" s="72">
        <v>-2000</v>
      </c>
      <c r="J19" s="72">
        <v>-2000</v>
      </c>
      <c r="K19" s="72">
        <v>-2000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96">
        <v>0</v>
      </c>
      <c r="U19" s="96"/>
      <c r="V19" s="72">
        <v>0</v>
      </c>
      <c r="W19" s="72">
        <v>0</v>
      </c>
    </row>
    <row r="20" spans="1:23" ht="12.75" customHeight="1">
      <c r="A20" s="97"/>
      <c r="B20" s="97"/>
      <c r="C20" s="97"/>
      <c r="D20" s="94"/>
      <c r="E20" s="94"/>
      <c r="F20" s="94" t="s">
        <v>15</v>
      </c>
      <c r="G20" s="94"/>
      <c r="H20" s="72">
        <v>19840</v>
      </c>
      <c r="I20" s="72">
        <v>19840</v>
      </c>
      <c r="J20" s="72">
        <v>19840</v>
      </c>
      <c r="K20" s="72">
        <v>19840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96">
        <v>0</v>
      </c>
      <c r="U20" s="96"/>
      <c r="V20" s="72">
        <v>0</v>
      </c>
      <c r="W20" s="72">
        <v>0</v>
      </c>
    </row>
    <row r="21" spans="1:23" ht="12.75" customHeight="1">
      <c r="A21" s="97"/>
      <c r="B21" s="97"/>
      <c r="C21" s="97"/>
      <c r="D21" s="94"/>
      <c r="E21" s="94"/>
      <c r="F21" s="94" t="s">
        <v>16</v>
      </c>
      <c r="G21" s="94"/>
      <c r="H21" s="72">
        <v>2790157</v>
      </c>
      <c r="I21" s="72">
        <v>806770</v>
      </c>
      <c r="J21" s="72">
        <v>788770</v>
      </c>
      <c r="K21" s="72">
        <v>536468</v>
      </c>
      <c r="L21" s="72">
        <v>252302</v>
      </c>
      <c r="M21" s="72">
        <v>0</v>
      </c>
      <c r="N21" s="72">
        <v>0</v>
      </c>
      <c r="O21" s="72">
        <v>18000</v>
      </c>
      <c r="P21" s="72">
        <v>0</v>
      </c>
      <c r="Q21" s="72">
        <v>0</v>
      </c>
      <c r="R21" s="72">
        <v>1983387</v>
      </c>
      <c r="S21" s="72">
        <v>1983387</v>
      </c>
      <c r="T21" s="96">
        <v>1972317</v>
      </c>
      <c r="U21" s="96"/>
      <c r="V21" s="72">
        <v>0</v>
      </c>
      <c r="W21" s="72">
        <v>0</v>
      </c>
    </row>
    <row r="22" spans="1:23" ht="12.75" customHeight="1">
      <c r="A22" s="97" t="s">
        <v>46</v>
      </c>
      <c r="B22" s="97" t="s">
        <v>228</v>
      </c>
      <c r="C22" s="97" t="s">
        <v>46</v>
      </c>
      <c r="D22" s="94" t="s">
        <v>229</v>
      </c>
      <c r="E22" s="94"/>
      <c r="F22" s="94" t="s">
        <v>13</v>
      </c>
      <c r="G22" s="94"/>
      <c r="H22" s="72">
        <v>410000</v>
      </c>
      <c r="I22" s="72">
        <v>398930</v>
      </c>
      <c r="J22" s="72">
        <v>398930</v>
      </c>
      <c r="K22" s="72">
        <v>210000</v>
      </c>
      <c r="L22" s="72">
        <v>188930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11070</v>
      </c>
      <c r="S22" s="72">
        <v>11070</v>
      </c>
      <c r="T22" s="96">
        <v>0</v>
      </c>
      <c r="U22" s="96"/>
      <c r="V22" s="72">
        <v>0</v>
      </c>
      <c r="W22" s="72">
        <v>0</v>
      </c>
    </row>
    <row r="23" spans="1:23" ht="12.75" customHeight="1">
      <c r="A23" s="97"/>
      <c r="B23" s="97"/>
      <c r="C23" s="97"/>
      <c r="D23" s="94"/>
      <c r="E23" s="94"/>
      <c r="F23" s="94" t="s">
        <v>14</v>
      </c>
      <c r="G23" s="94"/>
      <c r="H23" s="72">
        <v>-2000</v>
      </c>
      <c r="I23" s="72">
        <v>-2000</v>
      </c>
      <c r="J23" s="72">
        <v>-2000</v>
      </c>
      <c r="K23" s="72">
        <v>-2000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96">
        <v>0</v>
      </c>
      <c r="U23" s="96"/>
      <c r="V23" s="72">
        <v>0</v>
      </c>
      <c r="W23" s="72">
        <v>0</v>
      </c>
    </row>
    <row r="24" spans="1:23" ht="12.75" customHeight="1">
      <c r="A24" s="97"/>
      <c r="B24" s="97"/>
      <c r="C24" s="97"/>
      <c r="D24" s="94"/>
      <c r="E24" s="94"/>
      <c r="F24" s="94" t="s">
        <v>15</v>
      </c>
      <c r="G24" s="94"/>
      <c r="H24" s="72">
        <v>2000</v>
      </c>
      <c r="I24" s="72">
        <v>2000</v>
      </c>
      <c r="J24" s="72">
        <v>2000</v>
      </c>
      <c r="K24" s="72">
        <v>2000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96">
        <v>0</v>
      </c>
      <c r="U24" s="96"/>
      <c r="V24" s="72">
        <v>0</v>
      </c>
      <c r="W24" s="72">
        <v>0</v>
      </c>
    </row>
    <row r="25" spans="1:23" ht="12.75" customHeight="1">
      <c r="A25" s="97"/>
      <c r="B25" s="97"/>
      <c r="C25" s="97"/>
      <c r="D25" s="94"/>
      <c r="E25" s="94"/>
      <c r="F25" s="94" t="s">
        <v>16</v>
      </c>
      <c r="G25" s="94"/>
      <c r="H25" s="72">
        <v>410000</v>
      </c>
      <c r="I25" s="72">
        <v>398930</v>
      </c>
      <c r="J25" s="72">
        <v>398930</v>
      </c>
      <c r="K25" s="72">
        <v>210000</v>
      </c>
      <c r="L25" s="72">
        <v>188930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11070</v>
      </c>
      <c r="S25" s="72">
        <v>11070</v>
      </c>
      <c r="T25" s="96">
        <v>0</v>
      </c>
      <c r="U25" s="96"/>
      <c r="V25" s="72">
        <v>0</v>
      </c>
      <c r="W25" s="72">
        <v>0</v>
      </c>
    </row>
    <row r="26" spans="1:23" ht="12.75" customHeight="1">
      <c r="A26" s="97" t="s">
        <v>46</v>
      </c>
      <c r="B26" s="97" t="s">
        <v>203</v>
      </c>
      <c r="C26" s="97" t="s">
        <v>46</v>
      </c>
      <c r="D26" s="94" t="s">
        <v>204</v>
      </c>
      <c r="E26" s="94"/>
      <c r="F26" s="94" t="s">
        <v>13</v>
      </c>
      <c r="G26" s="94"/>
      <c r="H26" s="72">
        <v>372000</v>
      </c>
      <c r="I26" s="72">
        <v>372000</v>
      </c>
      <c r="J26" s="72">
        <v>372000</v>
      </c>
      <c r="K26" s="72">
        <v>308628</v>
      </c>
      <c r="L26" s="72">
        <v>63372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96">
        <v>0</v>
      </c>
      <c r="U26" s="96"/>
      <c r="V26" s="72">
        <v>0</v>
      </c>
      <c r="W26" s="72">
        <v>0</v>
      </c>
    </row>
    <row r="27" spans="1:23" ht="12.75" customHeight="1">
      <c r="A27" s="97"/>
      <c r="B27" s="97"/>
      <c r="C27" s="97"/>
      <c r="D27" s="94"/>
      <c r="E27" s="94"/>
      <c r="F27" s="94" t="s">
        <v>14</v>
      </c>
      <c r="G27" s="94"/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96">
        <v>0</v>
      </c>
      <c r="U27" s="96"/>
      <c r="V27" s="72">
        <v>0</v>
      </c>
      <c r="W27" s="72">
        <v>0</v>
      </c>
    </row>
    <row r="28" spans="1:23" ht="12.75" customHeight="1">
      <c r="A28" s="97"/>
      <c r="B28" s="97"/>
      <c r="C28" s="97"/>
      <c r="D28" s="94"/>
      <c r="E28" s="94"/>
      <c r="F28" s="94" t="s">
        <v>15</v>
      </c>
      <c r="G28" s="94"/>
      <c r="H28" s="72">
        <v>17840</v>
      </c>
      <c r="I28" s="72">
        <v>17840</v>
      </c>
      <c r="J28" s="72">
        <v>17840</v>
      </c>
      <c r="K28" s="72">
        <v>17840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96">
        <v>0</v>
      </c>
      <c r="U28" s="96"/>
      <c r="V28" s="72">
        <v>0</v>
      </c>
      <c r="W28" s="72">
        <v>0</v>
      </c>
    </row>
    <row r="29" spans="1:23" ht="12.75" customHeight="1">
      <c r="A29" s="97"/>
      <c r="B29" s="97"/>
      <c r="C29" s="97"/>
      <c r="D29" s="94"/>
      <c r="E29" s="94"/>
      <c r="F29" s="94" t="s">
        <v>16</v>
      </c>
      <c r="G29" s="94"/>
      <c r="H29" s="72">
        <v>389840</v>
      </c>
      <c r="I29" s="72">
        <v>389840</v>
      </c>
      <c r="J29" s="72">
        <v>389840</v>
      </c>
      <c r="K29" s="72">
        <v>326468</v>
      </c>
      <c r="L29" s="72">
        <v>63372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96">
        <v>0</v>
      </c>
      <c r="U29" s="96"/>
      <c r="V29" s="72">
        <v>0</v>
      </c>
      <c r="W29" s="72">
        <v>0</v>
      </c>
    </row>
    <row r="30" spans="1:23" ht="12.75" customHeight="1">
      <c r="A30" s="97" t="s">
        <v>209</v>
      </c>
      <c r="B30" s="97" t="s">
        <v>46</v>
      </c>
      <c r="C30" s="97" t="s">
        <v>46</v>
      </c>
      <c r="D30" s="94" t="s">
        <v>210</v>
      </c>
      <c r="E30" s="94"/>
      <c r="F30" s="94" t="s">
        <v>13</v>
      </c>
      <c r="G30" s="94"/>
      <c r="H30" s="72">
        <v>7260046</v>
      </c>
      <c r="I30" s="72">
        <v>6628411</v>
      </c>
      <c r="J30" s="72">
        <v>4934429</v>
      </c>
      <c r="K30" s="72">
        <v>4388071</v>
      </c>
      <c r="L30" s="72">
        <v>546358</v>
      </c>
      <c r="M30" s="72">
        <v>0</v>
      </c>
      <c r="N30" s="72">
        <v>185000</v>
      </c>
      <c r="O30" s="72">
        <v>1508982</v>
      </c>
      <c r="P30" s="72">
        <v>0</v>
      </c>
      <c r="Q30" s="72">
        <v>0</v>
      </c>
      <c r="R30" s="72">
        <v>631635</v>
      </c>
      <c r="S30" s="72">
        <v>631635</v>
      </c>
      <c r="T30" s="96">
        <v>601635</v>
      </c>
      <c r="U30" s="96"/>
      <c r="V30" s="72">
        <v>0</v>
      </c>
      <c r="W30" s="72">
        <v>0</v>
      </c>
    </row>
    <row r="31" spans="1:23" ht="12.75" customHeight="1">
      <c r="A31" s="97"/>
      <c r="B31" s="97"/>
      <c r="C31" s="97"/>
      <c r="D31" s="94"/>
      <c r="E31" s="94"/>
      <c r="F31" s="94" t="s">
        <v>14</v>
      </c>
      <c r="G31" s="94"/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96">
        <v>0</v>
      </c>
      <c r="U31" s="96"/>
      <c r="V31" s="72">
        <v>0</v>
      </c>
      <c r="W31" s="72">
        <v>0</v>
      </c>
    </row>
    <row r="32" spans="1:23" ht="12.75" customHeight="1">
      <c r="A32" s="97"/>
      <c r="B32" s="97"/>
      <c r="C32" s="97"/>
      <c r="D32" s="94"/>
      <c r="E32" s="94"/>
      <c r="F32" s="94" t="s">
        <v>15</v>
      </c>
      <c r="G32" s="94"/>
      <c r="H32" s="72">
        <v>200125</v>
      </c>
      <c r="I32" s="72">
        <v>200125</v>
      </c>
      <c r="J32" s="72">
        <v>200125</v>
      </c>
      <c r="K32" s="72">
        <v>200125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96">
        <v>0</v>
      </c>
      <c r="U32" s="96"/>
      <c r="V32" s="72">
        <v>0</v>
      </c>
      <c r="W32" s="72">
        <v>0</v>
      </c>
    </row>
    <row r="33" spans="1:23" ht="12.75" customHeight="1">
      <c r="A33" s="97"/>
      <c r="B33" s="97"/>
      <c r="C33" s="97"/>
      <c r="D33" s="94"/>
      <c r="E33" s="94"/>
      <c r="F33" s="94" t="s">
        <v>16</v>
      </c>
      <c r="G33" s="94"/>
      <c r="H33" s="72">
        <v>7460171</v>
      </c>
      <c r="I33" s="72">
        <v>6828536</v>
      </c>
      <c r="J33" s="72">
        <v>5134554</v>
      </c>
      <c r="K33" s="72">
        <v>4588196</v>
      </c>
      <c r="L33" s="72">
        <v>546358</v>
      </c>
      <c r="M33" s="72">
        <v>0</v>
      </c>
      <c r="N33" s="72">
        <v>185000</v>
      </c>
      <c r="O33" s="72">
        <v>1508982</v>
      </c>
      <c r="P33" s="72">
        <v>0</v>
      </c>
      <c r="Q33" s="72">
        <v>0</v>
      </c>
      <c r="R33" s="72">
        <v>631635</v>
      </c>
      <c r="S33" s="72">
        <v>631635</v>
      </c>
      <c r="T33" s="96">
        <v>601635</v>
      </c>
      <c r="U33" s="96"/>
      <c r="V33" s="72">
        <v>0</v>
      </c>
      <c r="W33" s="72">
        <v>0</v>
      </c>
    </row>
    <row r="34" spans="1:23" ht="12.75" customHeight="1">
      <c r="A34" s="97" t="s">
        <v>46</v>
      </c>
      <c r="B34" s="97" t="s">
        <v>215</v>
      </c>
      <c r="C34" s="97" t="s">
        <v>46</v>
      </c>
      <c r="D34" s="94" t="s">
        <v>216</v>
      </c>
      <c r="E34" s="94"/>
      <c r="F34" s="94" t="s">
        <v>13</v>
      </c>
      <c r="G34" s="94"/>
      <c r="H34" s="72">
        <v>4920429</v>
      </c>
      <c r="I34" s="72">
        <v>4890429</v>
      </c>
      <c r="J34" s="72">
        <v>4712429</v>
      </c>
      <c r="K34" s="72">
        <v>4388071</v>
      </c>
      <c r="L34" s="72">
        <v>324358</v>
      </c>
      <c r="M34" s="72">
        <v>0</v>
      </c>
      <c r="N34" s="72">
        <v>178000</v>
      </c>
      <c r="O34" s="72">
        <v>0</v>
      </c>
      <c r="P34" s="72">
        <v>0</v>
      </c>
      <c r="Q34" s="72">
        <v>0</v>
      </c>
      <c r="R34" s="72">
        <v>30000</v>
      </c>
      <c r="S34" s="72">
        <v>30000</v>
      </c>
      <c r="T34" s="96">
        <v>0</v>
      </c>
      <c r="U34" s="96"/>
      <c r="V34" s="72">
        <v>0</v>
      </c>
      <c r="W34" s="72">
        <v>0</v>
      </c>
    </row>
    <row r="35" spans="1:23" ht="12.75" customHeight="1">
      <c r="A35" s="97"/>
      <c r="B35" s="97"/>
      <c r="C35" s="97"/>
      <c r="D35" s="94"/>
      <c r="E35" s="94"/>
      <c r="F35" s="94" t="s">
        <v>14</v>
      </c>
      <c r="G35" s="94"/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96">
        <v>0</v>
      </c>
      <c r="U35" s="96"/>
      <c r="V35" s="72">
        <v>0</v>
      </c>
      <c r="W35" s="72">
        <v>0</v>
      </c>
    </row>
    <row r="36" spans="1:23" ht="12.75" customHeight="1">
      <c r="A36" s="97"/>
      <c r="B36" s="97"/>
      <c r="C36" s="97"/>
      <c r="D36" s="94"/>
      <c r="E36" s="94"/>
      <c r="F36" s="94" t="s">
        <v>15</v>
      </c>
      <c r="G36" s="94"/>
      <c r="H36" s="72">
        <v>200125</v>
      </c>
      <c r="I36" s="72">
        <v>200125</v>
      </c>
      <c r="J36" s="72">
        <v>200125</v>
      </c>
      <c r="K36" s="72">
        <v>200125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96">
        <v>0</v>
      </c>
      <c r="U36" s="96"/>
      <c r="V36" s="72">
        <v>0</v>
      </c>
      <c r="W36" s="72">
        <v>0</v>
      </c>
    </row>
    <row r="37" spans="1:23" ht="12.75" customHeight="1">
      <c r="A37" s="97"/>
      <c r="B37" s="97"/>
      <c r="C37" s="97"/>
      <c r="D37" s="94"/>
      <c r="E37" s="94"/>
      <c r="F37" s="94" t="s">
        <v>16</v>
      </c>
      <c r="G37" s="94"/>
      <c r="H37" s="72">
        <v>5120554</v>
      </c>
      <c r="I37" s="72">
        <v>5090554</v>
      </c>
      <c r="J37" s="72">
        <v>4912554</v>
      </c>
      <c r="K37" s="72">
        <v>4588196</v>
      </c>
      <c r="L37" s="72">
        <v>324358</v>
      </c>
      <c r="M37" s="72">
        <v>0</v>
      </c>
      <c r="N37" s="72">
        <v>178000</v>
      </c>
      <c r="O37" s="72">
        <v>0</v>
      </c>
      <c r="P37" s="72">
        <v>0</v>
      </c>
      <c r="Q37" s="72">
        <v>0</v>
      </c>
      <c r="R37" s="72">
        <v>30000</v>
      </c>
      <c r="S37" s="72">
        <v>30000</v>
      </c>
      <c r="T37" s="96">
        <v>0</v>
      </c>
      <c r="U37" s="96"/>
      <c r="V37" s="72">
        <v>0</v>
      </c>
      <c r="W37" s="72">
        <v>0</v>
      </c>
    </row>
    <row r="38" spans="1:23" ht="12.75" customHeight="1">
      <c r="A38" s="97" t="s">
        <v>230</v>
      </c>
      <c r="B38" s="97" t="s">
        <v>46</v>
      </c>
      <c r="C38" s="97" t="s">
        <v>46</v>
      </c>
      <c r="D38" s="94" t="s">
        <v>231</v>
      </c>
      <c r="E38" s="94"/>
      <c r="F38" s="94" t="s">
        <v>13</v>
      </c>
      <c r="G38" s="94"/>
      <c r="H38" s="72">
        <v>788788</v>
      </c>
      <c r="I38" s="72">
        <v>788788</v>
      </c>
      <c r="J38" s="72">
        <v>788788</v>
      </c>
      <c r="K38" s="72">
        <v>0</v>
      </c>
      <c r="L38" s="72">
        <v>788788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96">
        <v>0</v>
      </c>
      <c r="U38" s="96"/>
      <c r="V38" s="72">
        <v>0</v>
      </c>
      <c r="W38" s="72">
        <v>0</v>
      </c>
    </row>
    <row r="39" spans="1:23" ht="12.75" customHeight="1">
      <c r="A39" s="97"/>
      <c r="B39" s="97"/>
      <c r="C39" s="97"/>
      <c r="D39" s="94"/>
      <c r="E39" s="94"/>
      <c r="F39" s="94" t="s">
        <v>14</v>
      </c>
      <c r="G39" s="94"/>
      <c r="H39" s="72">
        <v>-92000</v>
      </c>
      <c r="I39" s="72">
        <v>-92000</v>
      </c>
      <c r="J39" s="72">
        <v>-92000</v>
      </c>
      <c r="K39" s="72">
        <v>0</v>
      </c>
      <c r="L39" s="72">
        <v>-92000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96">
        <v>0</v>
      </c>
      <c r="U39" s="96"/>
      <c r="V39" s="72">
        <v>0</v>
      </c>
      <c r="W39" s="72">
        <v>0</v>
      </c>
    </row>
    <row r="40" spans="1:23" ht="12.75" customHeight="1">
      <c r="A40" s="97"/>
      <c r="B40" s="97"/>
      <c r="C40" s="97"/>
      <c r="D40" s="94"/>
      <c r="E40" s="94"/>
      <c r="F40" s="94" t="s">
        <v>15</v>
      </c>
      <c r="G40" s="94"/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96">
        <v>0</v>
      </c>
      <c r="U40" s="96"/>
      <c r="V40" s="72">
        <v>0</v>
      </c>
      <c r="W40" s="72">
        <v>0</v>
      </c>
    </row>
    <row r="41" spans="1:23" ht="12.75" customHeight="1">
      <c r="A41" s="97"/>
      <c r="B41" s="97"/>
      <c r="C41" s="97"/>
      <c r="D41" s="94"/>
      <c r="E41" s="94"/>
      <c r="F41" s="94" t="s">
        <v>16</v>
      </c>
      <c r="G41" s="94"/>
      <c r="H41" s="72">
        <v>696788</v>
      </c>
      <c r="I41" s="72">
        <v>696788</v>
      </c>
      <c r="J41" s="72">
        <v>696788</v>
      </c>
      <c r="K41" s="72">
        <v>0</v>
      </c>
      <c r="L41" s="72">
        <v>696788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96">
        <v>0</v>
      </c>
      <c r="U41" s="96"/>
      <c r="V41" s="72">
        <v>0</v>
      </c>
      <c r="W41" s="72">
        <v>0</v>
      </c>
    </row>
    <row r="42" spans="1:23" ht="12.75" customHeight="1">
      <c r="A42" s="97" t="s">
        <v>46</v>
      </c>
      <c r="B42" s="97" t="s">
        <v>232</v>
      </c>
      <c r="C42" s="97" t="s">
        <v>46</v>
      </c>
      <c r="D42" s="94" t="s">
        <v>233</v>
      </c>
      <c r="E42" s="94"/>
      <c r="F42" s="94" t="s">
        <v>13</v>
      </c>
      <c r="G42" s="94"/>
      <c r="H42" s="72">
        <v>788788</v>
      </c>
      <c r="I42" s="72">
        <v>788788</v>
      </c>
      <c r="J42" s="72">
        <v>788788</v>
      </c>
      <c r="K42" s="72">
        <v>0</v>
      </c>
      <c r="L42" s="72">
        <v>788788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96">
        <v>0</v>
      </c>
      <c r="U42" s="96"/>
      <c r="V42" s="72">
        <v>0</v>
      </c>
      <c r="W42" s="72">
        <v>0</v>
      </c>
    </row>
    <row r="43" spans="1:23" ht="12.75" customHeight="1">
      <c r="A43" s="97"/>
      <c r="B43" s="97"/>
      <c r="C43" s="97"/>
      <c r="D43" s="94"/>
      <c r="E43" s="94"/>
      <c r="F43" s="94" t="s">
        <v>14</v>
      </c>
      <c r="G43" s="94"/>
      <c r="H43" s="72">
        <v>-92000</v>
      </c>
      <c r="I43" s="72">
        <v>-92000</v>
      </c>
      <c r="J43" s="72">
        <v>-92000</v>
      </c>
      <c r="K43" s="72">
        <v>0</v>
      </c>
      <c r="L43" s="72">
        <v>-92000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96">
        <v>0</v>
      </c>
      <c r="U43" s="96"/>
      <c r="V43" s="72">
        <v>0</v>
      </c>
      <c r="W43" s="72">
        <v>0</v>
      </c>
    </row>
    <row r="44" spans="1:23" ht="12.75" customHeight="1">
      <c r="A44" s="97"/>
      <c r="B44" s="97"/>
      <c r="C44" s="97"/>
      <c r="D44" s="94"/>
      <c r="E44" s="94"/>
      <c r="F44" s="94" t="s">
        <v>15</v>
      </c>
      <c r="G44" s="94"/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96">
        <v>0</v>
      </c>
      <c r="U44" s="96"/>
      <c r="V44" s="72">
        <v>0</v>
      </c>
      <c r="W44" s="72">
        <v>0</v>
      </c>
    </row>
    <row r="45" spans="1:23" ht="12.75" customHeight="1">
      <c r="A45" s="97"/>
      <c r="B45" s="97"/>
      <c r="C45" s="97"/>
      <c r="D45" s="94"/>
      <c r="E45" s="94"/>
      <c r="F45" s="94" t="s">
        <v>16</v>
      </c>
      <c r="G45" s="94"/>
      <c r="H45" s="72">
        <v>696788</v>
      </c>
      <c r="I45" s="72">
        <v>696788</v>
      </c>
      <c r="J45" s="72">
        <v>696788</v>
      </c>
      <c r="K45" s="72">
        <v>0</v>
      </c>
      <c r="L45" s="72">
        <v>696788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96">
        <v>0</v>
      </c>
      <c r="U45" s="96"/>
      <c r="V45" s="72">
        <v>0</v>
      </c>
      <c r="W45" s="72">
        <v>0</v>
      </c>
    </row>
    <row r="46" spans="1:23" ht="12.75" customHeight="1">
      <c r="A46" s="97" t="s">
        <v>234</v>
      </c>
      <c r="B46" s="97" t="s">
        <v>46</v>
      </c>
      <c r="C46" s="97" t="s">
        <v>46</v>
      </c>
      <c r="D46" s="94" t="s">
        <v>235</v>
      </c>
      <c r="E46" s="94"/>
      <c r="F46" s="94" t="s">
        <v>13</v>
      </c>
      <c r="G46" s="94"/>
      <c r="H46" s="72">
        <v>28473327</v>
      </c>
      <c r="I46" s="72">
        <v>26703358</v>
      </c>
      <c r="J46" s="72">
        <v>23580052</v>
      </c>
      <c r="K46" s="72">
        <v>20753101</v>
      </c>
      <c r="L46" s="72">
        <v>2826951</v>
      </c>
      <c r="M46" s="72">
        <v>1681250</v>
      </c>
      <c r="N46" s="72">
        <v>499710</v>
      </c>
      <c r="O46" s="72">
        <v>942346</v>
      </c>
      <c r="P46" s="72">
        <v>0</v>
      </c>
      <c r="Q46" s="72">
        <v>0</v>
      </c>
      <c r="R46" s="72">
        <v>1769969</v>
      </c>
      <c r="S46" s="72">
        <v>1769969</v>
      </c>
      <c r="T46" s="96">
        <v>0</v>
      </c>
      <c r="U46" s="96"/>
      <c r="V46" s="72">
        <v>0</v>
      </c>
      <c r="W46" s="72">
        <v>0</v>
      </c>
    </row>
    <row r="47" spans="1:23" ht="12.75" customHeight="1">
      <c r="A47" s="97"/>
      <c r="B47" s="97"/>
      <c r="C47" s="97"/>
      <c r="D47" s="94"/>
      <c r="E47" s="94"/>
      <c r="F47" s="94" t="s">
        <v>14</v>
      </c>
      <c r="G47" s="94"/>
      <c r="H47" s="72">
        <v>-188683</v>
      </c>
      <c r="I47" s="72">
        <v>-188683</v>
      </c>
      <c r="J47" s="72">
        <v>-179560</v>
      </c>
      <c r="K47" s="72">
        <v>-178519</v>
      </c>
      <c r="L47" s="72">
        <v>-1041</v>
      </c>
      <c r="M47" s="72">
        <v>0</v>
      </c>
      <c r="N47" s="72">
        <v>-1994</v>
      </c>
      <c r="O47" s="72">
        <v>-7129</v>
      </c>
      <c r="P47" s="72">
        <v>0</v>
      </c>
      <c r="Q47" s="72">
        <v>0</v>
      </c>
      <c r="R47" s="72">
        <v>0</v>
      </c>
      <c r="S47" s="72">
        <v>0</v>
      </c>
      <c r="T47" s="96">
        <v>0</v>
      </c>
      <c r="U47" s="96"/>
      <c r="V47" s="72">
        <v>0</v>
      </c>
      <c r="W47" s="72">
        <v>0</v>
      </c>
    </row>
    <row r="48" spans="1:23" ht="12.75" customHeight="1">
      <c r="A48" s="97"/>
      <c r="B48" s="97"/>
      <c r="C48" s="97"/>
      <c r="D48" s="94"/>
      <c r="E48" s="94"/>
      <c r="F48" s="94" t="s">
        <v>15</v>
      </c>
      <c r="G48" s="94"/>
      <c r="H48" s="72">
        <v>254683</v>
      </c>
      <c r="I48" s="72">
        <v>254683</v>
      </c>
      <c r="J48" s="72">
        <v>247426</v>
      </c>
      <c r="K48" s="72">
        <v>25247</v>
      </c>
      <c r="L48" s="72">
        <v>222179</v>
      </c>
      <c r="M48" s="72">
        <v>0</v>
      </c>
      <c r="N48" s="72">
        <v>128</v>
      </c>
      <c r="O48" s="72">
        <v>7129</v>
      </c>
      <c r="P48" s="72">
        <v>0</v>
      </c>
      <c r="Q48" s="72">
        <v>0</v>
      </c>
      <c r="R48" s="72">
        <v>0</v>
      </c>
      <c r="S48" s="72">
        <v>0</v>
      </c>
      <c r="T48" s="96">
        <v>0</v>
      </c>
      <c r="U48" s="96"/>
      <c r="V48" s="72">
        <v>0</v>
      </c>
      <c r="W48" s="72">
        <v>0</v>
      </c>
    </row>
    <row r="49" spans="1:23" ht="12.75" customHeight="1">
      <c r="A49" s="97"/>
      <c r="B49" s="97"/>
      <c r="C49" s="97"/>
      <c r="D49" s="94"/>
      <c r="E49" s="94"/>
      <c r="F49" s="94" t="s">
        <v>16</v>
      </c>
      <c r="G49" s="94"/>
      <c r="H49" s="72">
        <v>28539327</v>
      </c>
      <c r="I49" s="72">
        <v>26769358</v>
      </c>
      <c r="J49" s="72">
        <v>23647918</v>
      </c>
      <c r="K49" s="72">
        <v>20599829</v>
      </c>
      <c r="L49" s="72">
        <v>3048089</v>
      </c>
      <c r="M49" s="72">
        <v>1681250</v>
      </c>
      <c r="N49" s="72">
        <v>497844</v>
      </c>
      <c r="O49" s="72">
        <v>942346</v>
      </c>
      <c r="P49" s="72">
        <v>0</v>
      </c>
      <c r="Q49" s="72">
        <v>0</v>
      </c>
      <c r="R49" s="72">
        <v>1769969</v>
      </c>
      <c r="S49" s="72">
        <v>1769969</v>
      </c>
      <c r="T49" s="96">
        <v>0</v>
      </c>
      <c r="U49" s="96"/>
      <c r="V49" s="72">
        <v>0</v>
      </c>
      <c r="W49" s="72">
        <v>0</v>
      </c>
    </row>
    <row r="50" spans="1:23" ht="12.75" customHeight="1">
      <c r="A50" s="97" t="s">
        <v>46</v>
      </c>
      <c r="B50" s="97" t="s">
        <v>268</v>
      </c>
      <c r="C50" s="97" t="s">
        <v>46</v>
      </c>
      <c r="D50" s="94" t="s">
        <v>269</v>
      </c>
      <c r="E50" s="94"/>
      <c r="F50" s="94" t="s">
        <v>13</v>
      </c>
      <c r="G50" s="94"/>
      <c r="H50" s="72">
        <v>3607061</v>
      </c>
      <c r="I50" s="72">
        <v>3607061</v>
      </c>
      <c r="J50" s="72">
        <v>3162076</v>
      </c>
      <c r="K50" s="72">
        <v>2928776</v>
      </c>
      <c r="L50" s="72">
        <v>233300</v>
      </c>
      <c r="M50" s="72">
        <v>0</v>
      </c>
      <c r="N50" s="72">
        <v>178100</v>
      </c>
      <c r="O50" s="72">
        <v>266885</v>
      </c>
      <c r="P50" s="72">
        <v>0</v>
      </c>
      <c r="Q50" s="72">
        <v>0</v>
      </c>
      <c r="R50" s="72">
        <v>0</v>
      </c>
      <c r="S50" s="72">
        <v>0</v>
      </c>
      <c r="T50" s="96">
        <v>0</v>
      </c>
      <c r="U50" s="96"/>
      <c r="V50" s="72">
        <v>0</v>
      </c>
      <c r="W50" s="72">
        <v>0</v>
      </c>
    </row>
    <row r="51" spans="1:23" ht="12.75" customHeight="1">
      <c r="A51" s="97"/>
      <c r="B51" s="97"/>
      <c r="C51" s="97"/>
      <c r="D51" s="94"/>
      <c r="E51" s="94"/>
      <c r="F51" s="94" t="s">
        <v>14</v>
      </c>
      <c r="G51" s="94"/>
      <c r="H51" s="72">
        <v>-7129</v>
      </c>
      <c r="I51" s="72">
        <v>-7129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-7129</v>
      </c>
      <c r="P51" s="72">
        <v>0</v>
      </c>
      <c r="Q51" s="72">
        <v>0</v>
      </c>
      <c r="R51" s="72">
        <v>0</v>
      </c>
      <c r="S51" s="72">
        <v>0</v>
      </c>
      <c r="T51" s="96">
        <v>0</v>
      </c>
      <c r="U51" s="96"/>
      <c r="V51" s="72">
        <v>0</v>
      </c>
      <c r="W51" s="72">
        <v>0</v>
      </c>
    </row>
    <row r="52" spans="1:23" ht="12.75" customHeight="1">
      <c r="A52" s="97"/>
      <c r="B52" s="97"/>
      <c r="C52" s="97"/>
      <c r="D52" s="94"/>
      <c r="E52" s="94"/>
      <c r="F52" s="94" t="s">
        <v>15</v>
      </c>
      <c r="G52" s="94"/>
      <c r="H52" s="72">
        <v>7129</v>
      </c>
      <c r="I52" s="72">
        <v>7129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7129</v>
      </c>
      <c r="P52" s="72">
        <v>0</v>
      </c>
      <c r="Q52" s="72">
        <v>0</v>
      </c>
      <c r="R52" s="72">
        <v>0</v>
      </c>
      <c r="S52" s="72">
        <v>0</v>
      </c>
      <c r="T52" s="96">
        <v>0</v>
      </c>
      <c r="U52" s="96"/>
      <c r="V52" s="72">
        <v>0</v>
      </c>
      <c r="W52" s="72">
        <v>0</v>
      </c>
    </row>
    <row r="53" spans="1:23" ht="12.75" customHeight="1">
      <c r="A53" s="97"/>
      <c r="B53" s="97"/>
      <c r="C53" s="97"/>
      <c r="D53" s="94"/>
      <c r="E53" s="94"/>
      <c r="F53" s="94" t="s">
        <v>16</v>
      </c>
      <c r="G53" s="94"/>
      <c r="H53" s="72">
        <v>3607061</v>
      </c>
      <c r="I53" s="72">
        <v>3607061</v>
      </c>
      <c r="J53" s="72">
        <v>3162076</v>
      </c>
      <c r="K53" s="72">
        <v>2928776</v>
      </c>
      <c r="L53" s="72">
        <v>233300</v>
      </c>
      <c r="M53" s="72">
        <v>0</v>
      </c>
      <c r="N53" s="72">
        <v>178100</v>
      </c>
      <c r="O53" s="72">
        <v>266885</v>
      </c>
      <c r="P53" s="72">
        <v>0</v>
      </c>
      <c r="Q53" s="72">
        <v>0</v>
      </c>
      <c r="R53" s="72">
        <v>0</v>
      </c>
      <c r="S53" s="72">
        <v>0</v>
      </c>
      <c r="T53" s="96">
        <v>0</v>
      </c>
      <c r="U53" s="96"/>
      <c r="V53" s="72">
        <v>0</v>
      </c>
      <c r="W53" s="72">
        <v>0</v>
      </c>
    </row>
    <row r="54" spans="1:23" ht="12.75" customHeight="1">
      <c r="A54" s="97" t="s">
        <v>46</v>
      </c>
      <c r="B54" s="97" t="s">
        <v>236</v>
      </c>
      <c r="C54" s="97" t="s">
        <v>46</v>
      </c>
      <c r="D54" s="94" t="s">
        <v>237</v>
      </c>
      <c r="E54" s="94"/>
      <c r="F54" s="94" t="s">
        <v>13</v>
      </c>
      <c r="G54" s="94"/>
      <c r="H54" s="72">
        <v>10202313</v>
      </c>
      <c r="I54" s="72">
        <v>10177313</v>
      </c>
      <c r="J54" s="72">
        <v>8591052</v>
      </c>
      <c r="K54" s="72">
        <v>7683552</v>
      </c>
      <c r="L54" s="72">
        <v>907500</v>
      </c>
      <c r="M54" s="72">
        <v>832250</v>
      </c>
      <c r="N54" s="72">
        <v>78550</v>
      </c>
      <c r="O54" s="72">
        <v>675461</v>
      </c>
      <c r="P54" s="72">
        <v>0</v>
      </c>
      <c r="Q54" s="72">
        <v>0</v>
      </c>
      <c r="R54" s="72">
        <v>25000</v>
      </c>
      <c r="S54" s="72">
        <v>25000</v>
      </c>
      <c r="T54" s="96">
        <v>0</v>
      </c>
      <c r="U54" s="96"/>
      <c r="V54" s="72">
        <v>0</v>
      </c>
      <c r="W54" s="72">
        <v>0</v>
      </c>
    </row>
    <row r="55" spans="1:23" ht="12.75" customHeight="1">
      <c r="A55" s="97"/>
      <c r="B55" s="97"/>
      <c r="C55" s="97"/>
      <c r="D55" s="94"/>
      <c r="E55" s="94"/>
      <c r="F55" s="94" t="s">
        <v>14</v>
      </c>
      <c r="G55" s="94"/>
      <c r="H55" s="72">
        <v>-126</v>
      </c>
      <c r="I55" s="72">
        <v>-126</v>
      </c>
      <c r="J55" s="72">
        <v>-126</v>
      </c>
      <c r="K55" s="72">
        <v>-126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96">
        <v>0</v>
      </c>
      <c r="U55" s="96"/>
      <c r="V55" s="72">
        <v>0</v>
      </c>
      <c r="W55" s="72">
        <v>0</v>
      </c>
    </row>
    <row r="56" spans="1:23" ht="12.75" customHeight="1">
      <c r="A56" s="97"/>
      <c r="B56" s="97"/>
      <c r="C56" s="97"/>
      <c r="D56" s="94"/>
      <c r="E56" s="94"/>
      <c r="F56" s="94" t="s">
        <v>15</v>
      </c>
      <c r="G56" s="94"/>
      <c r="H56" s="72">
        <v>40159</v>
      </c>
      <c r="I56" s="72">
        <v>40159</v>
      </c>
      <c r="J56" s="72">
        <v>40159</v>
      </c>
      <c r="K56" s="72">
        <v>14159</v>
      </c>
      <c r="L56" s="72">
        <v>26000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96">
        <v>0</v>
      </c>
      <c r="U56" s="96"/>
      <c r="V56" s="72">
        <v>0</v>
      </c>
      <c r="W56" s="72">
        <v>0</v>
      </c>
    </row>
    <row r="57" spans="1:23" ht="12.75" customHeight="1">
      <c r="A57" s="97"/>
      <c r="B57" s="97"/>
      <c r="C57" s="97"/>
      <c r="D57" s="94"/>
      <c r="E57" s="94"/>
      <c r="F57" s="94" t="s">
        <v>16</v>
      </c>
      <c r="G57" s="94"/>
      <c r="H57" s="72">
        <v>10242346</v>
      </c>
      <c r="I57" s="72">
        <v>10217346</v>
      </c>
      <c r="J57" s="72">
        <v>8631085</v>
      </c>
      <c r="K57" s="72">
        <v>7697585</v>
      </c>
      <c r="L57" s="72">
        <v>933500</v>
      </c>
      <c r="M57" s="72">
        <v>832250</v>
      </c>
      <c r="N57" s="72">
        <v>78550</v>
      </c>
      <c r="O57" s="72">
        <v>675461</v>
      </c>
      <c r="P57" s="72">
        <v>0</v>
      </c>
      <c r="Q57" s="72">
        <v>0</v>
      </c>
      <c r="R57" s="72">
        <v>25000</v>
      </c>
      <c r="S57" s="72">
        <v>25000</v>
      </c>
      <c r="T57" s="96">
        <v>0</v>
      </c>
      <c r="U57" s="96"/>
      <c r="V57" s="72">
        <v>0</v>
      </c>
      <c r="W57" s="72">
        <v>0</v>
      </c>
    </row>
    <row r="58" spans="1:23" ht="12.75" customHeight="1">
      <c r="A58" s="97" t="s">
        <v>46</v>
      </c>
      <c r="B58" s="97" t="s">
        <v>238</v>
      </c>
      <c r="C58" s="97" t="s">
        <v>46</v>
      </c>
      <c r="D58" s="94" t="s">
        <v>239</v>
      </c>
      <c r="E58" s="94"/>
      <c r="F58" s="94" t="s">
        <v>13</v>
      </c>
      <c r="G58" s="94"/>
      <c r="H58" s="72">
        <v>942554</v>
      </c>
      <c r="I58" s="72">
        <v>942554</v>
      </c>
      <c r="J58" s="72">
        <v>159054</v>
      </c>
      <c r="K58" s="72">
        <v>151854</v>
      </c>
      <c r="L58" s="72">
        <v>7200</v>
      </c>
      <c r="M58" s="72">
        <v>781000</v>
      </c>
      <c r="N58" s="72">
        <v>2500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96">
        <v>0</v>
      </c>
      <c r="U58" s="96"/>
      <c r="V58" s="72">
        <v>0</v>
      </c>
      <c r="W58" s="72">
        <v>0</v>
      </c>
    </row>
    <row r="59" spans="1:23" ht="12.75" customHeight="1">
      <c r="A59" s="97"/>
      <c r="B59" s="97"/>
      <c r="C59" s="97"/>
      <c r="D59" s="94"/>
      <c r="E59" s="94"/>
      <c r="F59" s="94" t="s">
        <v>14</v>
      </c>
      <c r="G59" s="94"/>
      <c r="H59" s="72">
        <v>-3770</v>
      </c>
      <c r="I59" s="72">
        <v>-3770</v>
      </c>
      <c r="J59" s="72">
        <v>-3770</v>
      </c>
      <c r="K59" s="72">
        <v>-3770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96">
        <v>0</v>
      </c>
      <c r="U59" s="96"/>
      <c r="V59" s="72">
        <v>0</v>
      </c>
      <c r="W59" s="72">
        <v>0</v>
      </c>
    </row>
    <row r="60" spans="1:23" ht="12.75" customHeight="1">
      <c r="A60" s="97"/>
      <c r="B60" s="97"/>
      <c r="C60" s="97"/>
      <c r="D60" s="94"/>
      <c r="E60" s="94"/>
      <c r="F60" s="94" t="s">
        <v>15</v>
      </c>
      <c r="G60" s="94"/>
      <c r="H60" s="72">
        <v>3770</v>
      </c>
      <c r="I60" s="72">
        <v>3770</v>
      </c>
      <c r="J60" s="72">
        <v>3770</v>
      </c>
      <c r="K60" s="72">
        <v>3770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96">
        <v>0</v>
      </c>
      <c r="U60" s="96"/>
      <c r="V60" s="72">
        <v>0</v>
      </c>
      <c r="W60" s="72">
        <v>0</v>
      </c>
    </row>
    <row r="61" spans="1:23" ht="12.75" customHeight="1">
      <c r="A61" s="97"/>
      <c r="B61" s="97"/>
      <c r="C61" s="97"/>
      <c r="D61" s="94"/>
      <c r="E61" s="94"/>
      <c r="F61" s="94" t="s">
        <v>16</v>
      </c>
      <c r="G61" s="94"/>
      <c r="H61" s="72">
        <v>942554</v>
      </c>
      <c r="I61" s="72">
        <v>942554</v>
      </c>
      <c r="J61" s="72">
        <v>159054</v>
      </c>
      <c r="K61" s="72">
        <v>151854</v>
      </c>
      <c r="L61" s="72">
        <v>7200</v>
      </c>
      <c r="M61" s="72">
        <v>781000</v>
      </c>
      <c r="N61" s="72">
        <v>2500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96">
        <v>0</v>
      </c>
      <c r="U61" s="96"/>
      <c r="V61" s="72">
        <v>0</v>
      </c>
      <c r="W61" s="72">
        <v>0</v>
      </c>
    </row>
    <row r="62" spans="1:23" ht="12.75" customHeight="1">
      <c r="A62" s="97" t="s">
        <v>46</v>
      </c>
      <c r="B62" s="97" t="s">
        <v>240</v>
      </c>
      <c r="C62" s="97" t="s">
        <v>46</v>
      </c>
      <c r="D62" s="94" t="s">
        <v>241</v>
      </c>
      <c r="E62" s="94"/>
      <c r="F62" s="94" t="s">
        <v>13</v>
      </c>
      <c r="G62" s="94"/>
      <c r="H62" s="72">
        <v>1674099</v>
      </c>
      <c r="I62" s="72">
        <v>1674099</v>
      </c>
      <c r="J62" s="72">
        <v>1642049</v>
      </c>
      <c r="K62" s="72">
        <v>1447049</v>
      </c>
      <c r="L62" s="72">
        <v>195000</v>
      </c>
      <c r="M62" s="72">
        <v>0</v>
      </c>
      <c r="N62" s="72">
        <v>32050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96">
        <v>0</v>
      </c>
      <c r="U62" s="96"/>
      <c r="V62" s="72">
        <v>0</v>
      </c>
      <c r="W62" s="72">
        <v>0</v>
      </c>
    </row>
    <row r="63" spans="1:23" ht="12.75" customHeight="1">
      <c r="A63" s="97"/>
      <c r="B63" s="97"/>
      <c r="C63" s="97"/>
      <c r="D63" s="94"/>
      <c r="E63" s="94"/>
      <c r="F63" s="94" t="s">
        <v>14</v>
      </c>
      <c r="G63" s="94"/>
      <c r="H63" s="72">
        <v>-3165</v>
      </c>
      <c r="I63" s="72">
        <v>-3165</v>
      </c>
      <c r="J63" s="72">
        <v>-3165</v>
      </c>
      <c r="K63" s="72">
        <v>-3165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96">
        <v>0</v>
      </c>
      <c r="U63" s="96"/>
      <c r="V63" s="72">
        <v>0</v>
      </c>
      <c r="W63" s="72">
        <v>0</v>
      </c>
    </row>
    <row r="64" spans="1:23" ht="12.75" customHeight="1">
      <c r="A64" s="97"/>
      <c r="B64" s="97"/>
      <c r="C64" s="97"/>
      <c r="D64" s="94"/>
      <c r="E64" s="94"/>
      <c r="F64" s="94" t="s">
        <v>15</v>
      </c>
      <c r="G64" s="94"/>
      <c r="H64" s="72">
        <v>17165</v>
      </c>
      <c r="I64" s="72">
        <v>17165</v>
      </c>
      <c r="J64" s="72">
        <v>17037</v>
      </c>
      <c r="K64" s="72">
        <v>3037</v>
      </c>
      <c r="L64" s="72">
        <v>14000</v>
      </c>
      <c r="M64" s="72">
        <v>0</v>
      </c>
      <c r="N64" s="72">
        <v>128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96">
        <v>0</v>
      </c>
      <c r="U64" s="96"/>
      <c r="V64" s="72">
        <v>0</v>
      </c>
      <c r="W64" s="72">
        <v>0</v>
      </c>
    </row>
    <row r="65" spans="1:23" ht="12.75" customHeight="1">
      <c r="A65" s="97"/>
      <c r="B65" s="97"/>
      <c r="C65" s="97"/>
      <c r="D65" s="94"/>
      <c r="E65" s="94"/>
      <c r="F65" s="94" t="s">
        <v>16</v>
      </c>
      <c r="G65" s="94"/>
      <c r="H65" s="72">
        <v>1688099</v>
      </c>
      <c r="I65" s="72">
        <v>1688099</v>
      </c>
      <c r="J65" s="72">
        <v>1655921</v>
      </c>
      <c r="K65" s="72">
        <v>1446921</v>
      </c>
      <c r="L65" s="72">
        <v>209000</v>
      </c>
      <c r="M65" s="72">
        <v>0</v>
      </c>
      <c r="N65" s="72">
        <v>32178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96">
        <v>0</v>
      </c>
      <c r="U65" s="96"/>
      <c r="V65" s="72">
        <v>0</v>
      </c>
      <c r="W65" s="72">
        <v>0</v>
      </c>
    </row>
    <row r="66" spans="1:23" ht="12.75" customHeight="1">
      <c r="A66" s="97" t="s">
        <v>46</v>
      </c>
      <c r="B66" s="97" t="s">
        <v>242</v>
      </c>
      <c r="C66" s="97" t="s">
        <v>46</v>
      </c>
      <c r="D66" s="94" t="s">
        <v>243</v>
      </c>
      <c r="E66" s="94"/>
      <c r="F66" s="94" t="s">
        <v>13</v>
      </c>
      <c r="G66" s="94"/>
      <c r="H66" s="72">
        <v>6008443</v>
      </c>
      <c r="I66" s="72">
        <v>5617003</v>
      </c>
      <c r="J66" s="72">
        <v>5511103</v>
      </c>
      <c r="K66" s="72">
        <v>5090686</v>
      </c>
      <c r="L66" s="72">
        <v>420417</v>
      </c>
      <c r="M66" s="72">
        <v>68000</v>
      </c>
      <c r="N66" s="72">
        <v>37900</v>
      </c>
      <c r="O66" s="72">
        <v>0</v>
      </c>
      <c r="P66" s="72">
        <v>0</v>
      </c>
      <c r="Q66" s="72">
        <v>0</v>
      </c>
      <c r="R66" s="72">
        <v>391440</v>
      </c>
      <c r="S66" s="72">
        <v>391440</v>
      </c>
      <c r="T66" s="96">
        <v>0</v>
      </c>
      <c r="U66" s="96"/>
      <c r="V66" s="72">
        <v>0</v>
      </c>
      <c r="W66" s="72">
        <v>0</v>
      </c>
    </row>
    <row r="67" spans="1:23" ht="12.75" customHeight="1">
      <c r="A67" s="97"/>
      <c r="B67" s="97"/>
      <c r="C67" s="97"/>
      <c r="D67" s="94"/>
      <c r="E67" s="94"/>
      <c r="F67" s="94" t="s">
        <v>14</v>
      </c>
      <c r="G67" s="94"/>
      <c r="H67" s="72">
        <v>-145170</v>
      </c>
      <c r="I67" s="72">
        <v>-145170</v>
      </c>
      <c r="J67" s="72">
        <v>-144275</v>
      </c>
      <c r="K67" s="72">
        <v>-143234</v>
      </c>
      <c r="L67" s="72">
        <v>-1041</v>
      </c>
      <c r="M67" s="72">
        <v>0</v>
      </c>
      <c r="N67" s="72">
        <v>-895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96">
        <v>0</v>
      </c>
      <c r="U67" s="96"/>
      <c r="V67" s="72">
        <v>0</v>
      </c>
      <c r="W67" s="72">
        <v>0</v>
      </c>
    </row>
    <row r="68" spans="1:23" ht="12.75" customHeight="1">
      <c r="A68" s="97"/>
      <c r="B68" s="97"/>
      <c r="C68" s="97"/>
      <c r="D68" s="94"/>
      <c r="E68" s="94"/>
      <c r="F68" s="94" t="s">
        <v>15</v>
      </c>
      <c r="G68" s="94"/>
      <c r="H68" s="72">
        <v>70484</v>
      </c>
      <c r="I68" s="72">
        <v>70484</v>
      </c>
      <c r="J68" s="72">
        <v>70484</v>
      </c>
      <c r="K68" s="72">
        <v>0</v>
      </c>
      <c r="L68" s="72">
        <v>70484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96">
        <v>0</v>
      </c>
      <c r="U68" s="96"/>
      <c r="V68" s="72">
        <v>0</v>
      </c>
      <c r="W68" s="72">
        <v>0</v>
      </c>
    </row>
    <row r="69" spans="1:23" ht="12.75" customHeight="1">
      <c r="A69" s="97"/>
      <c r="B69" s="97"/>
      <c r="C69" s="97"/>
      <c r="D69" s="94"/>
      <c r="E69" s="94"/>
      <c r="F69" s="94" t="s">
        <v>16</v>
      </c>
      <c r="G69" s="94"/>
      <c r="H69" s="72">
        <v>5933757</v>
      </c>
      <c r="I69" s="72">
        <v>5542317</v>
      </c>
      <c r="J69" s="72">
        <v>5437312</v>
      </c>
      <c r="K69" s="72">
        <v>4947452</v>
      </c>
      <c r="L69" s="72">
        <v>489860</v>
      </c>
      <c r="M69" s="72">
        <v>68000</v>
      </c>
      <c r="N69" s="72">
        <v>37005</v>
      </c>
      <c r="O69" s="72">
        <v>0</v>
      </c>
      <c r="P69" s="72">
        <v>0</v>
      </c>
      <c r="Q69" s="72">
        <v>0</v>
      </c>
      <c r="R69" s="72">
        <v>391440</v>
      </c>
      <c r="S69" s="72">
        <v>391440</v>
      </c>
      <c r="T69" s="96">
        <v>0</v>
      </c>
      <c r="U69" s="96"/>
      <c r="V69" s="72">
        <v>0</v>
      </c>
      <c r="W69" s="72">
        <v>0</v>
      </c>
    </row>
    <row r="70" spans="1:23" ht="12.75" customHeight="1">
      <c r="A70" s="97" t="s">
        <v>46</v>
      </c>
      <c r="B70" s="97" t="s">
        <v>244</v>
      </c>
      <c r="C70" s="97" t="s">
        <v>46</v>
      </c>
      <c r="D70" s="94" t="s">
        <v>245</v>
      </c>
      <c r="E70" s="94"/>
      <c r="F70" s="94" t="s">
        <v>13</v>
      </c>
      <c r="G70" s="94"/>
      <c r="H70" s="72">
        <v>20100</v>
      </c>
      <c r="I70" s="72">
        <v>20100</v>
      </c>
      <c r="J70" s="72">
        <v>20100</v>
      </c>
      <c r="K70" s="72">
        <v>0</v>
      </c>
      <c r="L70" s="72">
        <v>20100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96">
        <v>0</v>
      </c>
      <c r="U70" s="96"/>
      <c r="V70" s="72">
        <v>0</v>
      </c>
      <c r="W70" s="72">
        <v>0</v>
      </c>
    </row>
    <row r="71" spans="1:23" ht="12.75" customHeight="1">
      <c r="A71" s="97"/>
      <c r="B71" s="97"/>
      <c r="C71" s="97"/>
      <c r="D71" s="94"/>
      <c r="E71" s="94"/>
      <c r="F71" s="94" t="s">
        <v>14</v>
      </c>
      <c r="G71" s="94"/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96">
        <v>0</v>
      </c>
      <c r="U71" s="96"/>
      <c r="V71" s="72">
        <v>0</v>
      </c>
      <c r="W71" s="72">
        <v>0</v>
      </c>
    </row>
    <row r="72" spans="1:23" ht="12.75" customHeight="1">
      <c r="A72" s="97"/>
      <c r="B72" s="97"/>
      <c r="C72" s="97"/>
      <c r="D72" s="94"/>
      <c r="E72" s="94"/>
      <c r="F72" s="94" t="s">
        <v>15</v>
      </c>
      <c r="G72" s="94"/>
      <c r="H72" s="72">
        <v>2200</v>
      </c>
      <c r="I72" s="72">
        <v>2200</v>
      </c>
      <c r="J72" s="72">
        <v>2200</v>
      </c>
      <c r="K72" s="72">
        <v>0</v>
      </c>
      <c r="L72" s="72">
        <v>2200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96">
        <v>0</v>
      </c>
      <c r="U72" s="96"/>
      <c r="V72" s="72">
        <v>0</v>
      </c>
      <c r="W72" s="72">
        <v>0</v>
      </c>
    </row>
    <row r="73" spans="1:23" ht="12.75" customHeight="1">
      <c r="A73" s="97"/>
      <c r="B73" s="97"/>
      <c r="C73" s="97"/>
      <c r="D73" s="94"/>
      <c r="E73" s="94"/>
      <c r="F73" s="94" t="s">
        <v>16</v>
      </c>
      <c r="G73" s="94"/>
      <c r="H73" s="72">
        <v>22300</v>
      </c>
      <c r="I73" s="72">
        <v>22300</v>
      </c>
      <c r="J73" s="72">
        <v>22300</v>
      </c>
      <c r="K73" s="72">
        <v>0</v>
      </c>
      <c r="L73" s="72">
        <v>22300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96">
        <v>0</v>
      </c>
      <c r="U73" s="96"/>
      <c r="V73" s="72">
        <v>0</v>
      </c>
      <c r="W73" s="72">
        <v>0</v>
      </c>
    </row>
    <row r="74" spans="1:23" ht="12.75" customHeight="1">
      <c r="A74" s="97" t="s">
        <v>46</v>
      </c>
      <c r="B74" s="97" t="s">
        <v>246</v>
      </c>
      <c r="C74" s="97" t="s">
        <v>46</v>
      </c>
      <c r="D74" s="94" t="s">
        <v>247</v>
      </c>
      <c r="E74" s="94"/>
      <c r="F74" s="94" t="s">
        <v>13</v>
      </c>
      <c r="G74" s="94"/>
      <c r="H74" s="72">
        <v>702092</v>
      </c>
      <c r="I74" s="72">
        <v>702092</v>
      </c>
      <c r="J74" s="72">
        <v>699592</v>
      </c>
      <c r="K74" s="72">
        <v>562742</v>
      </c>
      <c r="L74" s="72">
        <v>136850</v>
      </c>
      <c r="M74" s="72">
        <v>0</v>
      </c>
      <c r="N74" s="72">
        <v>2500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96">
        <v>0</v>
      </c>
      <c r="U74" s="96"/>
      <c r="V74" s="72">
        <v>0</v>
      </c>
      <c r="W74" s="72">
        <v>0</v>
      </c>
    </row>
    <row r="75" spans="1:23" ht="12.75" customHeight="1">
      <c r="A75" s="97"/>
      <c r="B75" s="97"/>
      <c r="C75" s="97"/>
      <c r="D75" s="94"/>
      <c r="E75" s="94"/>
      <c r="F75" s="94" t="s">
        <v>14</v>
      </c>
      <c r="G75" s="94"/>
      <c r="H75" s="72">
        <v>-548</v>
      </c>
      <c r="I75" s="72">
        <v>-548</v>
      </c>
      <c r="J75" s="72">
        <v>0</v>
      </c>
      <c r="K75" s="72">
        <v>0</v>
      </c>
      <c r="L75" s="72">
        <v>0</v>
      </c>
      <c r="M75" s="72">
        <v>0</v>
      </c>
      <c r="N75" s="72">
        <v>-548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96">
        <v>0</v>
      </c>
      <c r="U75" s="96"/>
      <c r="V75" s="72">
        <v>0</v>
      </c>
      <c r="W75" s="72">
        <v>0</v>
      </c>
    </row>
    <row r="76" spans="1:23" ht="12.75" customHeight="1">
      <c r="A76" s="97"/>
      <c r="B76" s="97"/>
      <c r="C76" s="97"/>
      <c r="D76" s="94"/>
      <c r="E76" s="94"/>
      <c r="F76" s="94" t="s">
        <v>15</v>
      </c>
      <c r="G76" s="94"/>
      <c r="H76" s="72">
        <v>548</v>
      </c>
      <c r="I76" s="72">
        <v>548</v>
      </c>
      <c r="J76" s="72">
        <v>548</v>
      </c>
      <c r="K76" s="72">
        <v>548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96">
        <v>0</v>
      </c>
      <c r="U76" s="96"/>
      <c r="V76" s="72">
        <v>0</v>
      </c>
      <c r="W76" s="72">
        <v>0</v>
      </c>
    </row>
    <row r="77" spans="1:23" ht="12.75" customHeight="1">
      <c r="A77" s="97"/>
      <c r="B77" s="97"/>
      <c r="C77" s="97"/>
      <c r="D77" s="94"/>
      <c r="E77" s="94"/>
      <c r="F77" s="94" t="s">
        <v>16</v>
      </c>
      <c r="G77" s="94"/>
      <c r="H77" s="72">
        <v>702092</v>
      </c>
      <c r="I77" s="72">
        <v>702092</v>
      </c>
      <c r="J77" s="72">
        <v>700140</v>
      </c>
      <c r="K77" s="72">
        <v>563290</v>
      </c>
      <c r="L77" s="72">
        <v>136850</v>
      </c>
      <c r="M77" s="72">
        <v>0</v>
      </c>
      <c r="N77" s="72">
        <v>1952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96">
        <v>0</v>
      </c>
      <c r="U77" s="96"/>
      <c r="V77" s="72">
        <v>0</v>
      </c>
      <c r="W77" s="72">
        <v>0</v>
      </c>
    </row>
    <row r="78" spans="1:23" ht="12.75" customHeight="1">
      <c r="A78" s="97" t="s">
        <v>46</v>
      </c>
      <c r="B78" s="97" t="s">
        <v>248</v>
      </c>
      <c r="C78" s="97" t="s">
        <v>46</v>
      </c>
      <c r="D78" s="94" t="s">
        <v>249</v>
      </c>
      <c r="E78" s="94"/>
      <c r="F78" s="94" t="s">
        <v>13</v>
      </c>
      <c r="G78" s="94"/>
      <c r="H78" s="72">
        <v>456157</v>
      </c>
      <c r="I78" s="72">
        <v>456157</v>
      </c>
      <c r="J78" s="72">
        <v>453657</v>
      </c>
      <c r="K78" s="72">
        <v>293557</v>
      </c>
      <c r="L78" s="72">
        <v>160100</v>
      </c>
      <c r="M78" s="72">
        <v>0</v>
      </c>
      <c r="N78" s="72">
        <v>2500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96">
        <v>0</v>
      </c>
      <c r="U78" s="96"/>
      <c r="V78" s="72">
        <v>0</v>
      </c>
      <c r="W78" s="72">
        <v>0</v>
      </c>
    </row>
    <row r="79" spans="1:23" ht="12.75" customHeight="1">
      <c r="A79" s="97"/>
      <c r="B79" s="97"/>
      <c r="C79" s="97"/>
      <c r="D79" s="94"/>
      <c r="E79" s="94"/>
      <c r="F79" s="94" t="s">
        <v>14</v>
      </c>
      <c r="G79" s="94"/>
      <c r="H79" s="72">
        <v>-3733</v>
      </c>
      <c r="I79" s="72">
        <v>-3733</v>
      </c>
      <c r="J79" s="72">
        <v>-3182</v>
      </c>
      <c r="K79" s="72">
        <v>-3182</v>
      </c>
      <c r="L79" s="72">
        <v>0</v>
      </c>
      <c r="M79" s="72">
        <v>0</v>
      </c>
      <c r="N79" s="72">
        <v>-551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96">
        <v>0</v>
      </c>
      <c r="U79" s="96"/>
      <c r="V79" s="72">
        <v>0</v>
      </c>
      <c r="W79" s="72">
        <v>0</v>
      </c>
    </row>
    <row r="80" spans="1:23" ht="12.75" customHeight="1">
      <c r="A80" s="97"/>
      <c r="B80" s="97"/>
      <c r="C80" s="97"/>
      <c r="D80" s="94"/>
      <c r="E80" s="94"/>
      <c r="F80" s="94" t="s">
        <v>15</v>
      </c>
      <c r="G80" s="94"/>
      <c r="H80" s="72">
        <v>19733</v>
      </c>
      <c r="I80" s="72">
        <v>19733</v>
      </c>
      <c r="J80" s="72">
        <v>19733</v>
      </c>
      <c r="K80" s="72">
        <v>3733</v>
      </c>
      <c r="L80" s="72">
        <v>16000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96">
        <v>0</v>
      </c>
      <c r="U80" s="96"/>
      <c r="V80" s="72">
        <v>0</v>
      </c>
      <c r="W80" s="72">
        <v>0</v>
      </c>
    </row>
    <row r="81" spans="1:23" ht="12.75" customHeight="1">
      <c r="A81" s="97"/>
      <c r="B81" s="97"/>
      <c r="C81" s="97"/>
      <c r="D81" s="94"/>
      <c r="E81" s="94"/>
      <c r="F81" s="94" t="s">
        <v>16</v>
      </c>
      <c r="G81" s="94"/>
      <c r="H81" s="72">
        <v>472157</v>
      </c>
      <c r="I81" s="72">
        <v>472157</v>
      </c>
      <c r="J81" s="72">
        <v>470208</v>
      </c>
      <c r="K81" s="72">
        <v>294108</v>
      </c>
      <c r="L81" s="72">
        <v>176100</v>
      </c>
      <c r="M81" s="72">
        <v>0</v>
      </c>
      <c r="N81" s="72">
        <v>1949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96">
        <v>0</v>
      </c>
      <c r="U81" s="96"/>
      <c r="V81" s="72">
        <v>0</v>
      </c>
      <c r="W81" s="72">
        <v>0</v>
      </c>
    </row>
    <row r="82" spans="1:23" ht="12.75" customHeight="1">
      <c r="A82" s="97" t="s">
        <v>46</v>
      </c>
      <c r="B82" s="97" t="s">
        <v>250</v>
      </c>
      <c r="C82" s="97" t="s">
        <v>46</v>
      </c>
      <c r="D82" s="94" t="s">
        <v>251</v>
      </c>
      <c r="E82" s="94"/>
      <c r="F82" s="94" t="s">
        <v>13</v>
      </c>
      <c r="G82" s="94"/>
      <c r="H82" s="72">
        <v>128200</v>
      </c>
      <c r="I82" s="72">
        <v>128200</v>
      </c>
      <c r="J82" s="72">
        <v>126700</v>
      </c>
      <c r="K82" s="72">
        <v>119900</v>
      </c>
      <c r="L82" s="72">
        <v>6800</v>
      </c>
      <c r="M82" s="72">
        <v>0</v>
      </c>
      <c r="N82" s="72">
        <v>1500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96">
        <v>0</v>
      </c>
      <c r="U82" s="96"/>
      <c r="V82" s="72">
        <v>0</v>
      </c>
      <c r="W82" s="72">
        <v>0</v>
      </c>
    </row>
    <row r="83" spans="1:23" ht="12.75" customHeight="1">
      <c r="A83" s="97"/>
      <c r="B83" s="97"/>
      <c r="C83" s="97"/>
      <c r="D83" s="94"/>
      <c r="E83" s="94"/>
      <c r="F83" s="94" t="s">
        <v>14</v>
      </c>
      <c r="G83" s="94"/>
      <c r="H83" s="72">
        <v>-25042</v>
      </c>
      <c r="I83" s="72">
        <v>-25042</v>
      </c>
      <c r="J83" s="72">
        <v>-25042</v>
      </c>
      <c r="K83" s="72">
        <v>-25042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96">
        <v>0</v>
      </c>
      <c r="U83" s="96"/>
      <c r="V83" s="72">
        <v>0</v>
      </c>
      <c r="W83" s="72">
        <v>0</v>
      </c>
    </row>
    <row r="84" spans="1:23" ht="12.75" customHeight="1">
      <c r="A84" s="97"/>
      <c r="B84" s="97"/>
      <c r="C84" s="97"/>
      <c r="D84" s="94"/>
      <c r="E84" s="94"/>
      <c r="F84" s="94" t="s">
        <v>15</v>
      </c>
      <c r="G84" s="94"/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96">
        <v>0</v>
      </c>
      <c r="U84" s="96"/>
      <c r="V84" s="72">
        <v>0</v>
      </c>
      <c r="W84" s="72">
        <v>0</v>
      </c>
    </row>
    <row r="85" spans="1:23" ht="12.75" customHeight="1">
      <c r="A85" s="97"/>
      <c r="B85" s="97"/>
      <c r="C85" s="97"/>
      <c r="D85" s="94"/>
      <c r="E85" s="94"/>
      <c r="F85" s="94" t="s">
        <v>16</v>
      </c>
      <c r="G85" s="94"/>
      <c r="H85" s="72">
        <v>103158</v>
      </c>
      <c r="I85" s="72">
        <v>103158</v>
      </c>
      <c r="J85" s="72">
        <v>101658</v>
      </c>
      <c r="K85" s="72">
        <v>94858</v>
      </c>
      <c r="L85" s="72">
        <v>6800</v>
      </c>
      <c r="M85" s="72">
        <v>0</v>
      </c>
      <c r="N85" s="72">
        <v>1500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96">
        <v>0</v>
      </c>
      <c r="U85" s="96"/>
      <c r="V85" s="72">
        <v>0</v>
      </c>
      <c r="W85" s="72">
        <v>0</v>
      </c>
    </row>
    <row r="86" spans="1:23" ht="12.75" customHeight="1">
      <c r="A86" s="97" t="s">
        <v>46</v>
      </c>
      <c r="B86" s="97" t="s">
        <v>252</v>
      </c>
      <c r="C86" s="97" t="s">
        <v>46</v>
      </c>
      <c r="D86" s="94" t="s">
        <v>253</v>
      </c>
      <c r="E86" s="94"/>
      <c r="F86" s="94" t="s">
        <v>13</v>
      </c>
      <c r="G86" s="94"/>
      <c r="H86" s="72">
        <v>1977955</v>
      </c>
      <c r="I86" s="72">
        <v>624426</v>
      </c>
      <c r="J86" s="72">
        <v>624426</v>
      </c>
      <c r="K86" s="72">
        <v>82245</v>
      </c>
      <c r="L86" s="72">
        <v>542181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1353529</v>
      </c>
      <c r="S86" s="72">
        <v>1353529</v>
      </c>
      <c r="T86" s="96">
        <v>0</v>
      </c>
      <c r="U86" s="96"/>
      <c r="V86" s="72">
        <v>0</v>
      </c>
      <c r="W86" s="72">
        <v>0</v>
      </c>
    </row>
    <row r="87" spans="1:23" ht="12.75" customHeight="1">
      <c r="A87" s="97"/>
      <c r="B87" s="97"/>
      <c r="C87" s="97"/>
      <c r="D87" s="94"/>
      <c r="E87" s="94"/>
      <c r="F87" s="94" t="s">
        <v>14</v>
      </c>
      <c r="G87" s="94"/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96">
        <v>0</v>
      </c>
      <c r="U87" s="96"/>
      <c r="V87" s="72">
        <v>0</v>
      </c>
      <c r="W87" s="72">
        <v>0</v>
      </c>
    </row>
    <row r="88" spans="1:23" ht="12.75" customHeight="1">
      <c r="A88" s="97"/>
      <c r="B88" s="97"/>
      <c r="C88" s="97"/>
      <c r="D88" s="94"/>
      <c r="E88" s="94"/>
      <c r="F88" s="94" t="s">
        <v>15</v>
      </c>
      <c r="G88" s="94"/>
      <c r="H88" s="72">
        <v>93495</v>
      </c>
      <c r="I88" s="72">
        <v>93495</v>
      </c>
      <c r="J88" s="72">
        <v>93495</v>
      </c>
      <c r="K88" s="72">
        <v>0</v>
      </c>
      <c r="L88" s="72">
        <v>93495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96">
        <v>0</v>
      </c>
      <c r="U88" s="96"/>
      <c r="V88" s="72">
        <v>0</v>
      </c>
      <c r="W88" s="72">
        <v>0</v>
      </c>
    </row>
    <row r="89" spans="1:23" ht="12.75" customHeight="1">
      <c r="A89" s="97"/>
      <c r="B89" s="97"/>
      <c r="C89" s="97"/>
      <c r="D89" s="94"/>
      <c r="E89" s="94"/>
      <c r="F89" s="94" t="s">
        <v>16</v>
      </c>
      <c r="G89" s="94"/>
      <c r="H89" s="72">
        <v>2071450</v>
      </c>
      <c r="I89" s="72">
        <v>717921</v>
      </c>
      <c r="J89" s="72">
        <v>717921</v>
      </c>
      <c r="K89" s="72">
        <v>82245</v>
      </c>
      <c r="L89" s="72">
        <v>635676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1353529</v>
      </c>
      <c r="S89" s="72">
        <v>1353529</v>
      </c>
      <c r="T89" s="96">
        <v>0</v>
      </c>
      <c r="U89" s="96"/>
      <c r="V89" s="72">
        <v>0</v>
      </c>
      <c r="W89" s="72">
        <v>0</v>
      </c>
    </row>
    <row r="90" spans="1:23" ht="12.75" customHeight="1">
      <c r="A90" s="97" t="s">
        <v>254</v>
      </c>
      <c r="B90" s="97" t="s">
        <v>46</v>
      </c>
      <c r="C90" s="97" t="s">
        <v>46</v>
      </c>
      <c r="D90" s="94" t="s">
        <v>255</v>
      </c>
      <c r="E90" s="94"/>
      <c r="F90" s="94" t="s">
        <v>13</v>
      </c>
      <c r="G90" s="94"/>
      <c r="H90" s="72">
        <v>9673585</v>
      </c>
      <c r="I90" s="72">
        <v>6476391</v>
      </c>
      <c r="J90" s="72">
        <v>6476391</v>
      </c>
      <c r="K90" s="72">
        <v>2000</v>
      </c>
      <c r="L90" s="72">
        <v>6474391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3197194</v>
      </c>
      <c r="S90" s="72">
        <v>1697194</v>
      </c>
      <c r="T90" s="96">
        <v>0</v>
      </c>
      <c r="U90" s="96"/>
      <c r="V90" s="72">
        <v>1500000</v>
      </c>
      <c r="W90" s="72">
        <v>0</v>
      </c>
    </row>
    <row r="91" spans="1:23" ht="12.75" customHeight="1">
      <c r="A91" s="97"/>
      <c r="B91" s="97"/>
      <c r="C91" s="97"/>
      <c r="D91" s="94"/>
      <c r="E91" s="94"/>
      <c r="F91" s="94" t="s">
        <v>14</v>
      </c>
      <c r="G91" s="94"/>
      <c r="H91" s="72">
        <v>-7380</v>
      </c>
      <c r="I91" s="72">
        <v>-7380</v>
      </c>
      <c r="J91" s="72">
        <v>-7380</v>
      </c>
      <c r="K91" s="72">
        <v>0</v>
      </c>
      <c r="L91" s="72">
        <v>-7380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96">
        <v>0</v>
      </c>
      <c r="U91" s="96"/>
      <c r="V91" s="72">
        <v>0</v>
      </c>
      <c r="W91" s="72">
        <v>0</v>
      </c>
    </row>
    <row r="92" spans="1:23" ht="12.75" customHeight="1">
      <c r="A92" s="97"/>
      <c r="B92" s="97"/>
      <c r="C92" s="97"/>
      <c r="D92" s="94"/>
      <c r="E92" s="94"/>
      <c r="F92" s="94" t="s">
        <v>15</v>
      </c>
      <c r="G92" s="94"/>
      <c r="H92" s="72">
        <v>7380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7380</v>
      </c>
      <c r="S92" s="72">
        <v>7380</v>
      </c>
      <c r="T92" s="96">
        <v>0</v>
      </c>
      <c r="U92" s="96"/>
      <c r="V92" s="72">
        <v>0</v>
      </c>
      <c r="W92" s="72">
        <v>0</v>
      </c>
    </row>
    <row r="93" spans="1:23" ht="12.75" customHeight="1">
      <c r="A93" s="97"/>
      <c r="B93" s="97"/>
      <c r="C93" s="97"/>
      <c r="D93" s="94"/>
      <c r="E93" s="94"/>
      <c r="F93" s="94" t="s">
        <v>16</v>
      </c>
      <c r="G93" s="94"/>
      <c r="H93" s="72">
        <v>9673585</v>
      </c>
      <c r="I93" s="72">
        <v>6469011</v>
      </c>
      <c r="J93" s="72">
        <v>6469011</v>
      </c>
      <c r="K93" s="72">
        <v>2000</v>
      </c>
      <c r="L93" s="72">
        <v>6467011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3204574</v>
      </c>
      <c r="S93" s="72">
        <v>1704574</v>
      </c>
      <c r="T93" s="96">
        <v>0</v>
      </c>
      <c r="U93" s="96"/>
      <c r="V93" s="72">
        <v>1500000</v>
      </c>
      <c r="W93" s="72">
        <v>0</v>
      </c>
    </row>
    <row r="94" spans="1:23" ht="12.75" customHeight="1">
      <c r="A94" s="97" t="s">
        <v>46</v>
      </c>
      <c r="B94" s="97" t="s">
        <v>256</v>
      </c>
      <c r="C94" s="97" t="s">
        <v>46</v>
      </c>
      <c r="D94" s="94" t="s">
        <v>253</v>
      </c>
      <c r="E94" s="94"/>
      <c r="F94" s="94" t="s">
        <v>13</v>
      </c>
      <c r="G94" s="94"/>
      <c r="H94" s="72">
        <v>6170547</v>
      </c>
      <c r="I94" s="72">
        <v>3905019</v>
      </c>
      <c r="J94" s="72">
        <v>3905019</v>
      </c>
      <c r="K94" s="72">
        <v>2000</v>
      </c>
      <c r="L94" s="72">
        <v>3903019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72">
        <v>2265528</v>
      </c>
      <c r="S94" s="72">
        <v>765528</v>
      </c>
      <c r="T94" s="96">
        <v>0</v>
      </c>
      <c r="U94" s="96"/>
      <c r="V94" s="72">
        <v>1500000</v>
      </c>
      <c r="W94" s="72">
        <v>0</v>
      </c>
    </row>
    <row r="95" spans="1:23" ht="12.75" customHeight="1">
      <c r="A95" s="97"/>
      <c r="B95" s="97"/>
      <c r="C95" s="97"/>
      <c r="D95" s="94"/>
      <c r="E95" s="94"/>
      <c r="F95" s="94" t="s">
        <v>14</v>
      </c>
      <c r="G95" s="94"/>
      <c r="H95" s="72">
        <v>-7380</v>
      </c>
      <c r="I95" s="72">
        <v>-7380</v>
      </c>
      <c r="J95" s="72">
        <v>-7380</v>
      </c>
      <c r="K95" s="72">
        <v>0</v>
      </c>
      <c r="L95" s="72">
        <v>-7380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96">
        <v>0</v>
      </c>
      <c r="U95" s="96"/>
      <c r="V95" s="72">
        <v>0</v>
      </c>
      <c r="W95" s="72">
        <v>0</v>
      </c>
    </row>
    <row r="96" spans="1:23" ht="12.75" customHeight="1">
      <c r="A96" s="97"/>
      <c r="B96" s="97"/>
      <c r="C96" s="97"/>
      <c r="D96" s="94"/>
      <c r="E96" s="94"/>
      <c r="F96" s="94" t="s">
        <v>15</v>
      </c>
      <c r="G96" s="94"/>
      <c r="H96" s="72">
        <v>7380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7380</v>
      </c>
      <c r="S96" s="72">
        <v>7380</v>
      </c>
      <c r="T96" s="96">
        <v>0</v>
      </c>
      <c r="U96" s="96"/>
      <c r="V96" s="72">
        <v>0</v>
      </c>
      <c r="W96" s="72">
        <v>0</v>
      </c>
    </row>
    <row r="97" spans="1:23" ht="12.75" customHeight="1">
      <c r="A97" s="97"/>
      <c r="B97" s="97"/>
      <c r="C97" s="97"/>
      <c r="D97" s="94"/>
      <c r="E97" s="94"/>
      <c r="F97" s="94" t="s">
        <v>16</v>
      </c>
      <c r="G97" s="94"/>
      <c r="H97" s="72">
        <v>6170547</v>
      </c>
      <c r="I97" s="72">
        <v>3897639</v>
      </c>
      <c r="J97" s="72">
        <v>3897639</v>
      </c>
      <c r="K97" s="72">
        <v>2000</v>
      </c>
      <c r="L97" s="72">
        <v>3895639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2272908</v>
      </c>
      <c r="S97" s="72">
        <v>772908</v>
      </c>
      <c r="T97" s="96">
        <v>0</v>
      </c>
      <c r="U97" s="96"/>
      <c r="V97" s="72">
        <v>1500000</v>
      </c>
      <c r="W97" s="72">
        <v>0</v>
      </c>
    </row>
    <row r="98" spans="1:23" ht="12.75" customHeight="1">
      <c r="A98" s="97" t="s">
        <v>257</v>
      </c>
      <c r="B98" s="97" t="s">
        <v>46</v>
      </c>
      <c r="C98" s="97" t="s">
        <v>46</v>
      </c>
      <c r="D98" s="94" t="s">
        <v>258</v>
      </c>
      <c r="E98" s="94"/>
      <c r="F98" s="94" t="s">
        <v>13</v>
      </c>
      <c r="G98" s="94"/>
      <c r="H98" s="72">
        <v>31086707.4</v>
      </c>
      <c r="I98" s="72">
        <v>26440625.4</v>
      </c>
      <c r="J98" s="72">
        <v>25731340</v>
      </c>
      <c r="K98" s="72">
        <v>18960388</v>
      </c>
      <c r="L98" s="72">
        <v>6770952</v>
      </c>
      <c r="M98" s="72">
        <v>0</v>
      </c>
      <c r="N98" s="72">
        <v>66150</v>
      </c>
      <c r="O98" s="72">
        <v>643135.4</v>
      </c>
      <c r="P98" s="72">
        <v>0</v>
      </c>
      <c r="Q98" s="72">
        <v>0</v>
      </c>
      <c r="R98" s="72">
        <v>4646082</v>
      </c>
      <c r="S98" s="72">
        <v>4646082</v>
      </c>
      <c r="T98" s="96">
        <v>0</v>
      </c>
      <c r="U98" s="96"/>
      <c r="V98" s="72">
        <v>0</v>
      </c>
      <c r="W98" s="72">
        <v>0</v>
      </c>
    </row>
    <row r="99" spans="1:23" ht="12.75" customHeight="1">
      <c r="A99" s="97"/>
      <c r="B99" s="97"/>
      <c r="C99" s="97"/>
      <c r="D99" s="94"/>
      <c r="E99" s="94"/>
      <c r="F99" s="94" t="s">
        <v>14</v>
      </c>
      <c r="G99" s="94"/>
      <c r="H99" s="72">
        <v>-3000</v>
      </c>
      <c r="I99" s="72">
        <v>-3000</v>
      </c>
      <c r="J99" s="72">
        <v>-3000</v>
      </c>
      <c r="K99" s="72">
        <v>0</v>
      </c>
      <c r="L99" s="72">
        <v>-3000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96">
        <v>0</v>
      </c>
      <c r="U99" s="96"/>
      <c r="V99" s="72">
        <v>0</v>
      </c>
      <c r="W99" s="72">
        <v>0</v>
      </c>
    </row>
    <row r="100" spans="1:23" ht="12.75" customHeight="1">
      <c r="A100" s="97"/>
      <c r="B100" s="97"/>
      <c r="C100" s="97"/>
      <c r="D100" s="94"/>
      <c r="E100" s="94"/>
      <c r="F100" s="94" t="s">
        <v>15</v>
      </c>
      <c r="G100" s="94"/>
      <c r="H100" s="72">
        <v>3000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3000</v>
      </c>
      <c r="S100" s="72">
        <v>3000</v>
      </c>
      <c r="T100" s="96">
        <v>0</v>
      </c>
      <c r="U100" s="96"/>
      <c r="V100" s="72">
        <v>0</v>
      </c>
      <c r="W100" s="72">
        <v>0</v>
      </c>
    </row>
    <row r="101" spans="1:23" ht="12.75" customHeight="1">
      <c r="A101" s="97"/>
      <c r="B101" s="97"/>
      <c r="C101" s="97"/>
      <c r="D101" s="94"/>
      <c r="E101" s="94"/>
      <c r="F101" s="94" t="s">
        <v>16</v>
      </c>
      <c r="G101" s="94"/>
      <c r="H101" s="72">
        <v>31086707.4</v>
      </c>
      <c r="I101" s="72">
        <v>26437625.4</v>
      </c>
      <c r="J101" s="72">
        <v>25728340</v>
      </c>
      <c r="K101" s="72">
        <v>18960388</v>
      </c>
      <c r="L101" s="72">
        <v>6767952</v>
      </c>
      <c r="M101" s="72">
        <v>0</v>
      </c>
      <c r="N101" s="72">
        <v>66150</v>
      </c>
      <c r="O101" s="72">
        <v>643135.4</v>
      </c>
      <c r="P101" s="72">
        <v>0</v>
      </c>
      <c r="Q101" s="72">
        <v>0</v>
      </c>
      <c r="R101" s="72">
        <v>4649082</v>
      </c>
      <c r="S101" s="72">
        <v>4649082</v>
      </c>
      <c r="T101" s="96">
        <v>0</v>
      </c>
      <c r="U101" s="96"/>
      <c r="V101" s="72">
        <v>0</v>
      </c>
      <c r="W101" s="72">
        <v>0</v>
      </c>
    </row>
    <row r="102" spans="1:23" ht="12.75" customHeight="1">
      <c r="A102" s="97" t="s">
        <v>46</v>
      </c>
      <c r="B102" s="97" t="s">
        <v>259</v>
      </c>
      <c r="C102" s="97" t="s">
        <v>46</v>
      </c>
      <c r="D102" s="94" t="s">
        <v>260</v>
      </c>
      <c r="E102" s="94"/>
      <c r="F102" s="94" t="s">
        <v>13</v>
      </c>
      <c r="G102" s="94"/>
      <c r="H102" s="72">
        <v>4100673</v>
      </c>
      <c r="I102" s="72">
        <v>126180</v>
      </c>
      <c r="J102" s="72">
        <v>126180</v>
      </c>
      <c r="K102" s="72">
        <v>84885</v>
      </c>
      <c r="L102" s="72">
        <v>41295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3974493</v>
      </c>
      <c r="S102" s="72">
        <v>3974493</v>
      </c>
      <c r="T102" s="96">
        <v>0</v>
      </c>
      <c r="U102" s="96"/>
      <c r="V102" s="72">
        <v>0</v>
      </c>
      <c r="W102" s="72">
        <v>0</v>
      </c>
    </row>
    <row r="103" spans="1:23" ht="12.75" customHeight="1">
      <c r="A103" s="97"/>
      <c r="B103" s="97"/>
      <c r="C103" s="97"/>
      <c r="D103" s="94"/>
      <c r="E103" s="94"/>
      <c r="F103" s="94" t="s">
        <v>14</v>
      </c>
      <c r="G103" s="94"/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96">
        <v>0</v>
      </c>
      <c r="U103" s="96"/>
      <c r="V103" s="72">
        <v>0</v>
      </c>
      <c r="W103" s="72">
        <v>0</v>
      </c>
    </row>
    <row r="104" spans="1:23" ht="12.75" customHeight="1">
      <c r="A104" s="97"/>
      <c r="B104" s="97"/>
      <c r="C104" s="97"/>
      <c r="D104" s="94"/>
      <c r="E104" s="94"/>
      <c r="F104" s="94" t="s">
        <v>15</v>
      </c>
      <c r="G104" s="94"/>
      <c r="H104" s="72">
        <v>3000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3000</v>
      </c>
      <c r="S104" s="72">
        <v>3000</v>
      </c>
      <c r="T104" s="96">
        <v>0</v>
      </c>
      <c r="U104" s="96"/>
      <c r="V104" s="72">
        <v>0</v>
      </c>
      <c r="W104" s="72">
        <v>0</v>
      </c>
    </row>
    <row r="105" spans="1:23" ht="12.75" customHeight="1">
      <c r="A105" s="97"/>
      <c r="B105" s="97"/>
      <c r="C105" s="97"/>
      <c r="D105" s="94"/>
      <c r="E105" s="94"/>
      <c r="F105" s="94" t="s">
        <v>16</v>
      </c>
      <c r="G105" s="94"/>
      <c r="H105" s="72">
        <v>4103673</v>
      </c>
      <c r="I105" s="72">
        <v>126180</v>
      </c>
      <c r="J105" s="72">
        <v>126180</v>
      </c>
      <c r="K105" s="72">
        <v>84885</v>
      </c>
      <c r="L105" s="72">
        <v>41295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3977493</v>
      </c>
      <c r="S105" s="72">
        <v>3977493</v>
      </c>
      <c r="T105" s="96">
        <v>0</v>
      </c>
      <c r="U105" s="96"/>
      <c r="V105" s="72">
        <v>0</v>
      </c>
      <c r="W105" s="72">
        <v>0</v>
      </c>
    </row>
    <row r="106" spans="1:23" ht="12.75" customHeight="1">
      <c r="A106" s="97" t="s">
        <v>46</v>
      </c>
      <c r="B106" s="97" t="s">
        <v>261</v>
      </c>
      <c r="C106" s="97" t="s">
        <v>46</v>
      </c>
      <c r="D106" s="94" t="s">
        <v>253</v>
      </c>
      <c r="E106" s="94"/>
      <c r="F106" s="94" t="s">
        <v>13</v>
      </c>
      <c r="G106" s="94"/>
      <c r="H106" s="72">
        <v>586620</v>
      </c>
      <c r="I106" s="72">
        <v>586620</v>
      </c>
      <c r="J106" s="72">
        <v>586420</v>
      </c>
      <c r="K106" s="72">
        <v>293998</v>
      </c>
      <c r="L106" s="72">
        <v>292422</v>
      </c>
      <c r="M106" s="72">
        <v>0</v>
      </c>
      <c r="N106" s="72">
        <v>200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96">
        <v>0</v>
      </c>
      <c r="U106" s="96"/>
      <c r="V106" s="72">
        <v>0</v>
      </c>
      <c r="W106" s="72">
        <v>0</v>
      </c>
    </row>
    <row r="107" spans="1:23" ht="12.75" customHeight="1">
      <c r="A107" s="97"/>
      <c r="B107" s="97"/>
      <c r="C107" s="97"/>
      <c r="D107" s="94"/>
      <c r="E107" s="94"/>
      <c r="F107" s="94" t="s">
        <v>14</v>
      </c>
      <c r="G107" s="94"/>
      <c r="H107" s="72">
        <v>-3000</v>
      </c>
      <c r="I107" s="72">
        <v>-3000</v>
      </c>
      <c r="J107" s="72">
        <v>-3000</v>
      </c>
      <c r="K107" s="72">
        <v>0</v>
      </c>
      <c r="L107" s="72">
        <v>-3000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96">
        <v>0</v>
      </c>
      <c r="U107" s="96"/>
      <c r="V107" s="72">
        <v>0</v>
      </c>
      <c r="W107" s="72">
        <v>0</v>
      </c>
    </row>
    <row r="108" spans="1:23" ht="12.75" customHeight="1">
      <c r="A108" s="97"/>
      <c r="B108" s="97"/>
      <c r="C108" s="97"/>
      <c r="D108" s="94"/>
      <c r="E108" s="94"/>
      <c r="F108" s="94" t="s">
        <v>15</v>
      </c>
      <c r="G108" s="94"/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96">
        <v>0</v>
      </c>
      <c r="U108" s="96"/>
      <c r="V108" s="72">
        <v>0</v>
      </c>
      <c r="W108" s="72">
        <v>0</v>
      </c>
    </row>
    <row r="109" spans="1:23" ht="12.75" customHeight="1">
      <c r="A109" s="97"/>
      <c r="B109" s="97"/>
      <c r="C109" s="97"/>
      <c r="D109" s="94"/>
      <c r="E109" s="94"/>
      <c r="F109" s="94" t="s">
        <v>16</v>
      </c>
      <c r="G109" s="94"/>
      <c r="H109" s="72">
        <v>583620</v>
      </c>
      <c r="I109" s="72">
        <v>583620</v>
      </c>
      <c r="J109" s="72">
        <v>583420</v>
      </c>
      <c r="K109" s="72">
        <v>293998</v>
      </c>
      <c r="L109" s="72">
        <v>289422</v>
      </c>
      <c r="M109" s="72">
        <v>0</v>
      </c>
      <c r="N109" s="72">
        <v>200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96">
        <v>0</v>
      </c>
      <c r="U109" s="96"/>
      <c r="V109" s="72">
        <v>0</v>
      </c>
      <c r="W109" s="72">
        <v>0</v>
      </c>
    </row>
    <row r="110" spans="1:23" ht="12.75" customHeight="1">
      <c r="A110" s="97" t="s">
        <v>262</v>
      </c>
      <c r="B110" s="97" t="s">
        <v>46</v>
      </c>
      <c r="C110" s="97" t="s">
        <v>46</v>
      </c>
      <c r="D110" s="94" t="s">
        <v>263</v>
      </c>
      <c r="E110" s="94"/>
      <c r="F110" s="94" t="s">
        <v>13</v>
      </c>
      <c r="G110" s="94"/>
      <c r="H110" s="72">
        <v>9619904.47</v>
      </c>
      <c r="I110" s="72">
        <v>9402703.47</v>
      </c>
      <c r="J110" s="72">
        <v>9170203.47</v>
      </c>
      <c r="K110" s="72">
        <v>7623370</v>
      </c>
      <c r="L110" s="72">
        <v>1546833.47</v>
      </c>
      <c r="M110" s="72">
        <v>0</v>
      </c>
      <c r="N110" s="72">
        <v>232500</v>
      </c>
      <c r="O110" s="72">
        <v>0</v>
      </c>
      <c r="P110" s="72">
        <v>0</v>
      </c>
      <c r="Q110" s="72">
        <v>0</v>
      </c>
      <c r="R110" s="72">
        <v>217201</v>
      </c>
      <c r="S110" s="72">
        <v>217201</v>
      </c>
      <c r="T110" s="96">
        <v>0</v>
      </c>
      <c r="U110" s="96"/>
      <c r="V110" s="72">
        <v>0</v>
      </c>
      <c r="W110" s="72">
        <v>0</v>
      </c>
    </row>
    <row r="111" spans="1:23" ht="12.75" customHeight="1">
      <c r="A111" s="97"/>
      <c r="B111" s="97"/>
      <c r="C111" s="97"/>
      <c r="D111" s="94"/>
      <c r="E111" s="94"/>
      <c r="F111" s="94" t="s">
        <v>14</v>
      </c>
      <c r="G111" s="94"/>
      <c r="H111" s="72">
        <v>-5704</v>
      </c>
      <c r="I111" s="72">
        <v>-5704</v>
      </c>
      <c r="J111" s="72">
        <v>-5704</v>
      </c>
      <c r="K111" s="72">
        <v>-5704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96">
        <v>0</v>
      </c>
      <c r="U111" s="96"/>
      <c r="V111" s="72">
        <v>0</v>
      </c>
      <c r="W111" s="72">
        <v>0</v>
      </c>
    </row>
    <row r="112" spans="1:23" ht="12.75" customHeight="1">
      <c r="A112" s="97"/>
      <c r="B112" s="97"/>
      <c r="C112" s="97"/>
      <c r="D112" s="94"/>
      <c r="E112" s="94"/>
      <c r="F112" s="94" t="s">
        <v>15</v>
      </c>
      <c r="G112" s="94"/>
      <c r="H112" s="72">
        <v>31704</v>
      </c>
      <c r="I112" s="72">
        <v>31704</v>
      </c>
      <c r="J112" s="72">
        <v>31704</v>
      </c>
      <c r="K112" s="72">
        <v>5704</v>
      </c>
      <c r="L112" s="72">
        <v>26000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96">
        <v>0</v>
      </c>
      <c r="U112" s="96"/>
      <c r="V112" s="72">
        <v>0</v>
      </c>
      <c r="W112" s="72">
        <v>0</v>
      </c>
    </row>
    <row r="113" spans="1:23" ht="12.75" customHeight="1">
      <c r="A113" s="97"/>
      <c r="B113" s="97"/>
      <c r="C113" s="97"/>
      <c r="D113" s="94"/>
      <c r="E113" s="94"/>
      <c r="F113" s="94" t="s">
        <v>16</v>
      </c>
      <c r="G113" s="94"/>
      <c r="H113" s="72">
        <v>9645904.47</v>
      </c>
      <c r="I113" s="72">
        <v>9428703.47</v>
      </c>
      <c r="J113" s="72">
        <v>9196203.47</v>
      </c>
      <c r="K113" s="72">
        <v>7623370</v>
      </c>
      <c r="L113" s="72">
        <v>1572833.47</v>
      </c>
      <c r="M113" s="72">
        <v>0</v>
      </c>
      <c r="N113" s="72">
        <v>232500</v>
      </c>
      <c r="O113" s="72">
        <v>0</v>
      </c>
      <c r="P113" s="72">
        <v>0</v>
      </c>
      <c r="Q113" s="72">
        <v>0</v>
      </c>
      <c r="R113" s="72">
        <v>217201</v>
      </c>
      <c r="S113" s="72">
        <v>217201</v>
      </c>
      <c r="T113" s="96">
        <v>0</v>
      </c>
      <c r="U113" s="96"/>
      <c r="V113" s="72">
        <v>0</v>
      </c>
      <c r="W113" s="72">
        <v>0</v>
      </c>
    </row>
    <row r="114" spans="1:23" ht="12.75" customHeight="1">
      <c r="A114" s="97" t="s">
        <v>46</v>
      </c>
      <c r="B114" s="97" t="s">
        <v>264</v>
      </c>
      <c r="C114" s="97" t="s">
        <v>46</v>
      </c>
      <c r="D114" s="94" t="s">
        <v>265</v>
      </c>
      <c r="E114" s="94"/>
      <c r="F114" s="94" t="s">
        <v>13</v>
      </c>
      <c r="G114" s="94"/>
      <c r="H114" s="72">
        <v>6150365.47</v>
      </c>
      <c r="I114" s="72">
        <v>6115365.47</v>
      </c>
      <c r="J114" s="72">
        <v>5957365.47</v>
      </c>
      <c r="K114" s="72">
        <v>4789425</v>
      </c>
      <c r="L114" s="72">
        <v>1167940.47</v>
      </c>
      <c r="M114" s="72">
        <v>0</v>
      </c>
      <c r="N114" s="72">
        <v>158000</v>
      </c>
      <c r="O114" s="72">
        <v>0</v>
      </c>
      <c r="P114" s="72">
        <v>0</v>
      </c>
      <c r="Q114" s="72">
        <v>0</v>
      </c>
      <c r="R114" s="72">
        <v>35000</v>
      </c>
      <c r="S114" s="72">
        <v>35000</v>
      </c>
      <c r="T114" s="96">
        <v>0</v>
      </c>
      <c r="U114" s="96"/>
      <c r="V114" s="72">
        <v>0</v>
      </c>
      <c r="W114" s="72">
        <v>0</v>
      </c>
    </row>
    <row r="115" spans="1:23" ht="12.75" customHeight="1">
      <c r="A115" s="97"/>
      <c r="B115" s="97"/>
      <c r="C115" s="97"/>
      <c r="D115" s="94"/>
      <c r="E115" s="94"/>
      <c r="F115" s="94" t="s">
        <v>14</v>
      </c>
      <c r="G115" s="94"/>
      <c r="H115" s="72">
        <v>-5704</v>
      </c>
      <c r="I115" s="72">
        <v>-5704</v>
      </c>
      <c r="J115" s="72">
        <v>-5704</v>
      </c>
      <c r="K115" s="72">
        <v>-5704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96">
        <v>0</v>
      </c>
      <c r="U115" s="96"/>
      <c r="V115" s="72">
        <v>0</v>
      </c>
      <c r="W115" s="72">
        <v>0</v>
      </c>
    </row>
    <row r="116" spans="1:23" ht="12.75" customHeight="1">
      <c r="A116" s="97"/>
      <c r="B116" s="97"/>
      <c r="C116" s="97"/>
      <c r="D116" s="94"/>
      <c r="E116" s="94"/>
      <c r="F116" s="94" t="s">
        <v>15</v>
      </c>
      <c r="G116" s="94"/>
      <c r="H116" s="72">
        <v>5704</v>
      </c>
      <c r="I116" s="72">
        <v>5704</v>
      </c>
      <c r="J116" s="72">
        <v>5704</v>
      </c>
      <c r="K116" s="72">
        <v>5704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96">
        <v>0</v>
      </c>
      <c r="U116" s="96"/>
      <c r="V116" s="72">
        <v>0</v>
      </c>
      <c r="W116" s="72">
        <v>0</v>
      </c>
    </row>
    <row r="117" spans="1:23" ht="12.75" customHeight="1">
      <c r="A117" s="97"/>
      <c r="B117" s="97"/>
      <c r="C117" s="97"/>
      <c r="D117" s="94"/>
      <c r="E117" s="94"/>
      <c r="F117" s="94" t="s">
        <v>16</v>
      </c>
      <c r="G117" s="94"/>
      <c r="H117" s="72">
        <v>6150365.47</v>
      </c>
      <c r="I117" s="72">
        <v>6115365.47</v>
      </c>
      <c r="J117" s="72">
        <v>5957365.47</v>
      </c>
      <c r="K117" s="72">
        <v>4789425</v>
      </c>
      <c r="L117" s="72">
        <v>1167940.47</v>
      </c>
      <c r="M117" s="72">
        <v>0</v>
      </c>
      <c r="N117" s="72">
        <v>158000</v>
      </c>
      <c r="O117" s="72">
        <v>0</v>
      </c>
      <c r="P117" s="72">
        <v>0</v>
      </c>
      <c r="Q117" s="72">
        <v>0</v>
      </c>
      <c r="R117" s="72">
        <v>35000</v>
      </c>
      <c r="S117" s="72">
        <v>35000</v>
      </c>
      <c r="T117" s="96">
        <v>0</v>
      </c>
      <c r="U117" s="96"/>
      <c r="V117" s="72">
        <v>0</v>
      </c>
      <c r="W117" s="72">
        <v>0</v>
      </c>
    </row>
    <row r="118" spans="1:23" ht="12.75" customHeight="1">
      <c r="A118" s="97" t="s">
        <v>46</v>
      </c>
      <c r="B118" s="97" t="s">
        <v>266</v>
      </c>
      <c r="C118" s="97" t="s">
        <v>46</v>
      </c>
      <c r="D118" s="94" t="s">
        <v>267</v>
      </c>
      <c r="E118" s="94"/>
      <c r="F118" s="94" t="s">
        <v>13</v>
      </c>
      <c r="G118" s="94"/>
      <c r="H118" s="72">
        <v>2078633</v>
      </c>
      <c r="I118" s="72">
        <v>2078633</v>
      </c>
      <c r="J118" s="72">
        <v>2038133</v>
      </c>
      <c r="K118" s="72">
        <v>1800231</v>
      </c>
      <c r="L118" s="72">
        <v>237902</v>
      </c>
      <c r="M118" s="72">
        <v>0</v>
      </c>
      <c r="N118" s="72">
        <v>40500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96">
        <v>0</v>
      </c>
      <c r="U118" s="96"/>
      <c r="V118" s="72">
        <v>0</v>
      </c>
      <c r="W118" s="72">
        <v>0</v>
      </c>
    </row>
    <row r="119" spans="1:23" ht="12.75" customHeight="1">
      <c r="A119" s="97"/>
      <c r="B119" s="97"/>
      <c r="C119" s="97"/>
      <c r="D119" s="94"/>
      <c r="E119" s="94"/>
      <c r="F119" s="94" t="s">
        <v>14</v>
      </c>
      <c r="G119" s="94"/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96">
        <v>0</v>
      </c>
      <c r="U119" s="96"/>
      <c r="V119" s="72">
        <v>0</v>
      </c>
      <c r="W119" s="72">
        <v>0</v>
      </c>
    </row>
    <row r="120" spans="1:23" ht="12.75" customHeight="1">
      <c r="A120" s="97"/>
      <c r="B120" s="97"/>
      <c r="C120" s="97"/>
      <c r="D120" s="94"/>
      <c r="E120" s="94"/>
      <c r="F120" s="94" t="s">
        <v>15</v>
      </c>
      <c r="G120" s="94"/>
      <c r="H120" s="72">
        <v>26000</v>
      </c>
      <c r="I120" s="72">
        <v>26000</v>
      </c>
      <c r="J120" s="72">
        <v>26000</v>
      </c>
      <c r="K120" s="72">
        <v>0</v>
      </c>
      <c r="L120" s="72">
        <v>26000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96">
        <v>0</v>
      </c>
      <c r="U120" s="96"/>
      <c r="V120" s="72">
        <v>0</v>
      </c>
      <c r="W120" s="72">
        <v>0</v>
      </c>
    </row>
    <row r="121" spans="1:23" ht="12.75" customHeight="1">
      <c r="A121" s="97"/>
      <c r="B121" s="97"/>
      <c r="C121" s="97"/>
      <c r="D121" s="94"/>
      <c r="E121" s="94"/>
      <c r="F121" s="94" t="s">
        <v>16</v>
      </c>
      <c r="G121" s="94"/>
      <c r="H121" s="72">
        <v>2104633</v>
      </c>
      <c r="I121" s="72">
        <v>2104633</v>
      </c>
      <c r="J121" s="72">
        <v>2064133</v>
      </c>
      <c r="K121" s="72">
        <v>1800231</v>
      </c>
      <c r="L121" s="72">
        <v>263902</v>
      </c>
      <c r="M121" s="72">
        <v>0</v>
      </c>
      <c r="N121" s="72">
        <v>40500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96">
        <v>0</v>
      </c>
      <c r="U121" s="96"/>
      <c r="V121" s="72">
        <v>0</v>
      </c>
      <c r="W121" s="72">
        <v>0</v>
      </c>
    </row>
    <row r="122" spans="1:23" ht="12.75" customHeight="1">
      <c r="A122" s="97" t="s">
        <v>78</v>
      </c>
      <c r="B122" s="97" t="s">
        <v>46</v>
      </c>
      <c r="C122" s="97" t="s">
        <v>46</v>
      </c>
      <c r="D122" s="94" t="s">
        <v>79</v>
      </c>
      <c r="E122" s="94"/>
      <c r="F122" s="94" t="s">
        <v>13</v>
      </c>
      <c r="G122" s="94"/>
      <c r="H122" s="72">
        <v>9281841</v>
      </c>
      <c r="I122" s="72">
        <v>6883580</v>
      </c>
      <c r="J122" s="72">
        <v>5235338</v>
      </c>
      <c r="K122" s="72">
        <v>3608194</v>
      </c>
      <c r="L122" s="72">
        <v>1627144</v>
      </c>
      <c r="M122" s="72">
        <v>117549</v>
      </c>
      <c r="N122" s="72">
        <v>1530693</v>
      </c>
      <c r="O122" s="72">
        <v>0</v>
      </c>
      <c r="P122" s="72">
        <v>0</v>
      </c>
      <c r="Q122" s="72">
        <v>0</v>
      </c>
      <c r="R122" s="72">
        <v>2398261</v>
      </c>
      <c r="S122" s="72">
        <v>2398261</v>
      </c>
      <c r="T122" s="96">
        <v>0</v>
      </c>
      <c r="U122" s="96"/>
      <c r="V122" s="72">
        <v>0</v>
      </c>
      <c r="W122" s="72">
        <v>0</v>
      </c>
    </row>
    <row r="123" spans="1:23" ht="12.75" customHeight="1">
      <c r="A123" s="97"/>
      <c r="B123" s="97"/>
      <c r="C123" s="97"/>
      <c r="D123" s="94"/>
      <c r="E123" s="94"/>
      <c r="F123" s="94" t="s">
        <v>14</v>
      </c>
      <c r="G123" s="94"/>
      <c r="H123" s="72">
        <v>-22900</v>
      </c>
      <c r="I123" s="72">
        <v>-22900</v>
      </c>
      <c r="J123" s="72">
        <v>-22900</v>
      </c>
      <c r="K123" s="72">
        <v>-9900</v>
      </c>
      <c r="L123" s="72">
        <v>-13000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96">
        <v>0</v>
      </c>
      <c r="U123" s="96"/>
      <c r="V123" s="72">
        <v>0</v>
      </c>
      <c r="W123" s="72">
        <v>0</v>
      </c>
    </row>
    <row r="124" spans="1:23" ht="12.75" customHeight="1">
      <c r="A124" s="97"/>
      <c r="B124" s="97"/>
      <c r="C124" s="97"/>
      <c r="D124" s="94"/>
      <c r="E124" s="94"/>
      <c r="F124" s="94" t="s">
        <v>15</v>
      </c>
      <c r="G124" s="94"/>
      <c r="H124" s="72">
        <v>22900</v>
      </c>
      <c r="I124" s="72">
        <v>22900</v>
      </c>
      <c r="J124" s="72">
        <v>22900</v>
      </c>
      <c r="K124" s="72">
        <v>0</v>
      </c>
      <c r="L124" s="72">
        <v>22900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96">
        <v>0</v>
      </c>
      <c r="U124" s="96"/>
      <c r="V124" s="72">
        <v>0</v>
      </c>
      <c r="W124" s="72">
        <v>0</v>
      </c>
    </row>
    <row r="125" spans="1:23" ht="12.75" customHeight="1">
      <c r="A125" s="97"/>
      <c r="B125" s="97"/>
      <c r="C125" s="97"/>
      <c r="D125" s="94"/>
      <c r="E125" s="94"/>
      <c r="F125" s="94" t="s">
        <v>16</v>
      </c>
      <c r="G125" s="94"/>
      <c r="H125" s="72">
        <v>9281841</v>
      </c>
      <c r="I125" s="72">
        <v>6883580</v>
      </c>
      <c r="J125" s="72">
        <v>5235338</v>
      </c>
      <c r="K125" s="72">
        <v>3598294</v>
      </c>
      <c r="L125" s="72">
        <v>1637044</v>
      </c>
      <c r="M125" s="72">
        <v>117549</v>
      </c>
      <c r="N125" s="72">
        <v>1530693</v>
      </c>
      <c r="O125" s="72">
        <v>0</v>
      </c>
      <c r="P125" s="72">
        <v>0</v>
      </c>
      <c r="Q125" s="72">
        <v>0</v>
      </c>
      <c r="R125" s="72">
        <v>2398261</v>
      </c>
      <c r="S125" s="72">
        <v>2398261</v>
      </c>
      <c r="T125" s="96">
        <v>0</v>
      </c>
      <c r="U125" s="96"/>
      <c r="V125" s="72">
        <v>0</v>
      </c>
      <c r="W125" s="72">
        <v>0</v>
      </c>
    </row>
    <row r="126" spans="1:23" ht="12.75" customHeight="1">
      <c r="A126" s="97" t="s">
        <v>46</v>
      </c>
      <c r="B126" s="97" t="s">
        <v>80</v>
      </c>
      <c r="C126" s="97" t="s">
        <v>46</v>
      </c>
      <c r="D126" s="94" t="s">
        <v>81</v>
      </c>
      <c r="E126" s="94"/>
      <c r="F126" s="94" t="s">
        <v>13</v>
      </c>
      <c r="G126" s="94"/>
      <c r="H126" s="72">
        <v>8099905</v>
      </c>
      <c r="I126" s="72">
        <v>5701644</v>
      </c>
      <c r="J126" s="72">
        <v>5187465</v>
      </c>
      <c r="K126" s="72">
        <v>3562668</v>
      </c>
      <c r="L126" s="72">
        <v>1624797</v>
      </c>
      <c r="M126" s="72">
        <v>0</v>
      </c>
      <c r="N126" s="72">
        <v>514179</v>
      </c>
      <c r="O126" s="72">
        <v>0</v>
      </c>
      <c r="P126" s="72">
        <v>0</v>
      </c>
      <c r="Q126" s="72">
        <v>0</v>
      </c>
      <c r="R126" s="72">
        <v>2398261</v>
      </c>
      <c r="S126" s="72">
        <v>2398261</v>
      </c>
      <c r="T126" s="96">
        <v>0</v>
      </c>
      <c r="U126" s="96"/>
      <c r="V126" s="72">
        <v>0</v>
      </c>
      <c r="W126" s="72">
        <v>0</v>
      </c>
    </row>
    <row r="127" spans="1:23" ht="12.75" customHeight="1">
      <c r="A127" s="97"/>
      <c r="B127" s="97"/>
      <c r="C127" s="97"/>
      <c r="D127" s="94"/>
      <c r="E127" s="94"/>
      <c r="F127" s="94" t="s">
        <v>14</v>
      </c>
      <c r="G127" s="94"/>
      <c r="H127" s="72">
        <v>-22900</v>
      </c>
      <c r="I127" s="72">
        <v>-22900</v>
      </c>
      <c r="J127" s="72">
        <v>-22900</v>
      </c>
      <c r="K127" s="72">
        <v>-9900</v>
      </c>
      <c r="L127" s="72">
        <v>-13000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96">
        <v>0</v>
      </c>
      <c r="U127" s="96"/>
      <c r="V127" s="72">
        <v>0</v>
      </c>
      <c r="W127" s="72">
        <v>0</v>
      </c>
    </row>
    <row r="128" spans="1:23" ht="12.75" customHeight="1">
      <c r="A128" s="97"/>
      <c r="B128" s="97"/>
      <c r="C128" s="97"/>
      <c r="D128" s="94"/>
      <c r="E128" s="94"/>
      <c r="F128" s="94" t="s">
        <v>15</v>
      </c>
      <c r="G128" s="94"/>
      <c r="H128" s="72">
        <v>22900</v>
      </c>
      <c r="I128" s="72">
        <v>22900</v>
      </c>
      <c r="J128" s="72">
        <v>22900</v>
      </c>
      <c r="K128" s="72">
        <v>0</v>
      </c>
      <c r="L128" s="72">
        <v>22900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96">
        <v>0</v>
      </c>
      <c r="U128" s="96"/>
      <c r="V128" s="72">
        <v>0</v>
      </c>
      <c r="W128" s="72">
        <v>0</v>
      </c>
    </row>
    <row r="129" spans="1:23" ht="12.75" customHeight="1">
      <c r="A129" s="97"/>
      <c r="B129" s="97"/>
      <c r="C129" s="97"/>
      <c r="D129" s="94"/>
      <c r="E129" s="94"/>
      <c r="F129" s="94" t="s">
        <v>16</v>
      </c>
      <c r="G129" s="94"/>
      <c r="H129" s="72">
        <v>8099905</v>
      </c>
      <c r="I129" s="72">
        <v>5701644</v>
      </c>
      <c r="J129" s="72">
        <v>5187465</v>
      </c>
      <c r="K129" s="72">
        <v>3552768</v>
      </c>
      <c r="L129" s="72">
        <v>1634697</v>
      </c>
      <c r="M129" s="72">
        <v>0</v>
      </c>
      <c r="N129" s="72">
        <v>514179</v>
      </c>
      <c r="O129" s="72">
        <v>0</v>
      </c>
      <c r="P129" s="72">
        <v>0</v>
      </c>
      <c r="Q129" s="72">
        <v>0</v>
      </c>
      <c r="R129" s="72">
        <v>2398261</v>
      </c>
      <c r="S129" s="72">
        <v>2398261</v>
      </c>
      <c r="T129" s="96">
        <v>0</v>
      </c>
      <c r="U129" s="96"/>
      <c r="V129" s="72">
        <v>0</v>
      </c>
      <c r="W129" s="72">
        <v>0</v>
      </c>
    </row>
    <row r="130" spans="1:23" ht="12.75">
      <c r="A130" s="93" t="s">
        <v>17</v>
      </c>
      <c r="B130" s="93"/>
      <c r="C130" s="93"/>
      <c r="D130" s="93"/>
      <c r="E130" s="93"/>
      <c r="F130" s="94" t="s">
        <v>13</v>
      </c>
      <c r="G130" s="94"/>
      <c r="H130" s="73">
        <v>127781797.87</v>
      </c>
      <c r="I130" s="74"/>
      <c r="J130" s="73">
        <v>98340791.47</v>
      </c>
      <c r="K130" s="73">
        <v>66869992.97</v>
      </c>
      <c r="L130" s="73">
        <v>31470798.5</v>
      </c>
      <c r="M130" s="73">
        <v>3225716</v>
      </c>
      <c r="N130" s="73">
        <v>3099845</v>
      </c>
      <c r="O130" s="73">
        <v>3127263.4</v>
      </c>
      <c r="P130" s="73">
        <v>827846</v>
      </c>
      <c r="Q130" s="73">
        <v>0</v>
      </c>
      <c r="R130" s="73">
        <v>19160336</v>
      </c>
      <c r="S130" s="73">
        <v>17660336</v>
      </c>
      <c r="T130" s="95">
        <v>4424530</v>
      </c>
      <c r="U130" s="95"/>
      <c r="V130" s="74"/>
      <c r="W130" s="72">
        <v>0</v>
      </c>
    </row>
    <row r="131" spans="1:23" ht="12.75">
      <c r="A131" s="93"/>
      <c r="B131" s="93"/>
      <c r="C131" s="93"/>
      <c r="D131" s="93"/>
      <c r="E131" s="93"/>
      <c r="F131" s="94" t="s">
        <v>14</v>
      </c>
      <c r="G131" s="94"/>
      <c r="H131" s="73">
        <v>-322267</v>
      </c>
      <c r="I131" s="73">
        <v>-322267</v>
      </c>
      <c r="J131" s="73">
        <v>-313144</v>
      </c>
      <c r="K131" s="73">
        <v>-196723</v>
      </c>
      <c r="L131" s="73">
        <v>-116421</v>
      </c>
      <c r="M131" s="73">
        <v>0</v>
      </c>
      <c r="N131" s="73">
        <v>-1994</v>
      </c>
      <c r="O131" s="73">
        <v>-7129</v>
      </c>
      <c r="P131" s="73">
        <v>0</v>
      </c>
      <c r="Q131" s="73">
        <v>0</v>
      </c>
      <c r="R131" s="73">
        <v>0</v>
      </c>
      <c r="S131" s="73">
        <v>0</v>
      </c>
      <c r="T131" s="95">
        <v>0</v>
      </c>
      <c r="U131" s="95"/>
      <c r="V131" s="73">
        <v>0</v>
      </c>
      <c r="W131" s="72">
        <v>0</v>
      </c>
    </row>
    <row r="132" spans="1:23" ht="12.75">
      <c r="A132" s="93"/>
      <c r="B132" s="93"/>
      <c r="C132" s="93"/>
      <c r="D132" s="93"/>
      <c r="E132" s="93"/>
      <c r="F132" s="94" t="s">
        <v>15</v>
      </c>
      <c r="G132" s="94"/>
      <c r="H132" s="73">
        <v>540232</v>
      </c>
      <c r="I132" s="73">
        <v>529852</v>
      </c>
      <c r="J132" s="73">
        <v>522595</v>
      </c>
      <c r="K132" s="73">
        <v>251516</v>
      </c>
      <c r="L132" s="73">
        <v>271079</v>
      </c>
      <c r="M132" s="73">
        <v>0</v>
      </c>
      <c r="N132" s="73">
        <v>128</v>
      </c>
      <c r="O132" s="73">
        <v>7129</v>
      </c>
      <c r="P132" s="73">
        <v>0</v>
      </c>
      <c r="Q132" s="73">
        <v>0</v>
      </c>
      <c r="R132" s="73">
        <v>10380</v>
      </c>
      <c r="S132" s="73">
        <v>10380</v>
      </c>
      <c r="T132" s="95">
        <v>0</v>
      </c>
      <c r="U132" s="95"/>
      <c r="V132" s="73">
        <v>0</v>
      </c>
      <c r="W132" s="72">
        <v>0</v>
      </c>
    </row>
    <row r="133" spans="1:23" ht="12.75">
      <c r="A133" s="93"/>
      <c r="B133" s="93"/>
      <c r="C133" s="93"/>
      <c r="D133" s="93"/>
      <c r="E133" s="93"/>
      <c r="F133" s="94" t="s">
        <v>16</v>
      </c>
      <c r="G133" s="94"/>
      <c r="H133" s="73">
        <v>127999762.87</v>
      </c>
      <c r="I133" s="74"/>
      <c r="J133" s="73">
        <v>98550242.47</v>
      </c>
      <c r="K133" s="73">
        <v>66924785.97</v>
      </c>
      <c r="L133" s="73">
        <v>31625456.5</v>
      </c>
      <c r="M133" s="73">
        <v>3225716</v>
      </c>
      <c r="N133" s="73">
        <v>3097979</v>
      </c>
      <c r="O133" s="73">
        <v>3127263.4</v>
      </c>
      <c r="P133" s="73">
        <v>827846</v>
      </c>
      <c r="Q133" s="73">
        <v>0</v>
      </c>
      <c r="R133" s="73">
        <v>19170716</v>
      </c>
      <c r="S133" s="73">
        <v>17670716</v>
      </c>
      <c r="T133" s="95">
        <v>4424530</v>
      </c>
      <c r="U133" s="95"/>
      <c r="V133" s="74"/>
      <c r="W133" s="72">
        <v>0</v>
      </c>
    </row>
  </sheetData>
  <sheetProtection/>
  <mergeCells count="395">
    <mergeCell ref="F124:G124"/>
    <mergeCell ref="T124:U124"/>
    <mergeCell ref="F125:G125"/>
    <mergeCell ref="T125:U125"/>
    <mergeCell ref="F126:G126"/>
    <mergeCell ref="T126:U126"/>
    <mergeCell ref="F128:G128"/>
    <mergeCell ref="A126:A129"/>
    <mergeCell ref="B126:B129"/>
    <mergeCell ref="C126:C129"/>
    <mergeCell ref="D126:E129"/>
    <mergeCell ref="T128:U128"/>
    <mergeCell ref="F129:G129"/>
    <mergeCell ref="T129:U129"/>
    <mergeCell ref="F127:G127"/>
    <mergeCell ref="T127:U127"/>
    <mergeCell ref="F121:G121"/>
    <mergeCell ref="T121:U121"/>
    <mergeCell ref="A122:A125"/>
    <mergeCell ref="B122:B125"/>
    <mergeCell ref="C122:C125"/>
    <mergeCell ref="D122:E125"/>
    <mergeCell ref="F122:G122"/>
    <mergeCell ref="T122:U122"/>
    <mergeCell ref="F123:G123"/>
    <mergeCell ref="T123:U123"/>
    <mergeCell ref="A118:A121"/>
    <mergeCell ref="B118:B121"/>
    <mergeCell ref="C118:C121"/>
    <mergeCell ref="D118:E121"/>
    <mergeCell ref="F118:G118"/>
    <mergeCell ref="T118:U118"/>
    <mergeCell ref="F119:G119"/>
    <mergeCell ref="T119:U119"/>
    <mergeCell ref="F120:G120"/>
    <mergeCell ref="T120:U120"/>
    <mergeCell ref="F115:G115"/>
    <mergeCell ref="T115:U115"/>
    <mergeCell ref="F116:G116"/>
    <mergeCell ref="T116:U116"/>
    <mergeCell ref="F117:G117"/>
    <mergeCell ref="T117:U117"/>
    <mergeCell ref="F112:G112"/>
    <mergeCell ref="T112:U112"/>
    <mergeCell ref="F113:G113"/>
    <mergeCell ref="T113:U113"/>
    <mergeCell ref="A114:A117"/>
    <mergeCell ref="B114:B117"/>
    <mergeCell ref="C114:C117"/>
    <mergeCell ref="D114:E117"/>
    <mergeCell ref="F114:G114"/>
    <mergeCell ref="T114:U114"/>
    <mergeCell ref="F109:G109"/>
    <mergeCell ref="T109:U109"/>
    <mergeCell ref="A110:A113"/>
    <mergeCell ref="B110:B113"/>
    <mergeCell ref="C110:C113"/>
    <mergeCell ref="D110:E113"/>
    <mergeCell ref="F110:G110"/>
    <mergeCell ref="T110:U110"/>
    <mergeCell ref="F111:G111"/>
    <mergeCell ref="T111:U111"/>
    <mergeCell ref="A106:A109"/>
    <mergeCell ref="B106:B109"/>
    <mergeCell ref="C106:C109"/>
    <mergeCell ref="D106:E109"/>
    <mergeCell ref="F106:G106"/>
    <mergeCell ref="T106:U106"/>
    <mergeCell ref="F107:G107"/>
    <mergeCell ref="T107:U107"/>
    <mergeCell ref="F108:G108"/>
    <mergeCell ref="T108:U108"/>
    <mergeCell ref="F103:G103"/>
    <mergeCell ref="T103:U103"/>
    <mergeCell ref="F104:G104"/>
    <mergeCell ref="T104:U104"/>
    <mergeCell ref="F105:G105"/>
    <mergeCell ref="T105:U105"/>
    <mergeCell ref="F100:G100"/>
    <mergeCell ref="T100:U100"/>
    <mergeCell ref="F101:G101"/>
    <mergeCell ref="T101:U101"/>
    <mergeCell ref="A102:A105"/>
    <mergeCell ref="B102:B105"/>
    <mergeCell ref="C102:C105"/>
    <mergeCell ref="D102:E105"/>
    <mergeCell ref="F102:G102"/>
    <mergeCell ref="T102:U102"/>
    <mergeCell ref="F97:G97"/>
    <mergeCell ref="T97:U97"/>
    <mergeCell ref="A98:A101"/>
    <mergeCell ref="B98:B101"/>
    <mergeCell ref="C98:C101"/>
    <mergeCell ref="D98:E101"/>
    <mergeCell ref="F98:G98"/>
    <mergeCell ref="T98:U98"/>
    <mergeCell ref="F99:G99"/>
    <mergeCell ref="T99:U99"/>
    <mergeCell ref="A94:A97"/>
    <mergeCell ref="B94:B97"/>
    <mergeCell ref="C94:C97"/>
    <mergeCell ref="D94:E97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F93:G93"/>
    <mergeCell ref="T93:U93"/>
    <mergeCell ref="F88:G88"/>
    <mergeCell ref="T88:U88"/>
    <mergeCell ref="F89:G89"/>
    <mergeCell ref="T89:U89"/>
    <mergeCell ref="A90:A93"/>
    <mergeCell ref="B90:B93"/>
    <mergeCell ref="C90:C93"/>
    <mergeCell ref="D90:E93"/>
    <mergeCell ref="F90:G90"/>
    <mergeCell ref="T90:U90"/>
    <mergeCell ref="F85:G85"/>
    <mergeCell ref="T85:U85"/>
    <mergeCell ref="A86:A89"/>
    <mergeCell ref="B86:B89"/>
    <mergeCell ref="C86:C89"/>
    <mergeCell ref="D86:E89"/>
    <mergeCell ref="F86:G86"/>
    <mergeCell ref="T86:U86"/>
    <mergeCell ref="F87:G87"/>
    <mergeCell ref="T87:U87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F81:G81"/>
    <mergeCell ref="T81:U81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F69:G69"/>
    <mergeCell ref="T69:U69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D5:G8"/>
    <mergeCell ref="D9:G9"/>
    <mergeCell ref="F11:G11"/>
    <mergeCell ref="A5:A8"/>
    <mergeCell ref="B5:B8"/>
    <mergeCell ref="C5:C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15:U15"/>
    <mergeCell ref="T18:U18"/>
    <mergeCell ref="F19:G19"/>
    <mergeCell ref="T19:U19"/>
    <mergeCell ref="F20:G20"/>
    <mergeCell ref="F13:G13"/>
    <mergeCell ref="T13:U13"/>
    <mergeCell ref="D22:E25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F25:G25"/>
    <mergeCell ref="T25:U25"/>
    <mergeCell ref="A18:A21"/>
    <mergeCell ref="B18:B21"/>
    <mergeCell ref="C18:C21"/>
    <mergeCell ref="D18:E21"/>
    <mergeCell ref="F22:G22"/>
    <mergeCell ref="A22:A25"/>
    <mergeCell ref="B22:B25"/>
    <mergeCell ref="C22:C25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A26:A29"/>
    <mergeCell ref="B26:B29"/>
    <mergeCell ref="C26:C29"/>
    <mergeCell ref="D26:E29"/>
    <mergeCell ref="F26:G26"/>
    <mergeCell ref="A30:A33"/>
    <mergeCell ref="B30:B33"/>
    <mergeCell ref="C30:C33"/>
    <mergeCell ref="D30:E33"/>
    <mergeCell ref="T33:U33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  <mergeCell ref="A130:E133"/>
    <mergeCell ref="F130:G130"/>
    <mergeCell ref="T130:U130"/>
    <mergeCell ref="F131:G131"/>
    <mergeCell ref="T131:U131"/>
    <mergeCell ref="F132:G132"/>
    <mergeCell ref="T132:U132"/>
    <mergeCell ref="F133:G133"/>
    <mergeCell ref="T133:U13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"/>
  <sheetViews>
    <sheetView view="pageLayout" workbookViewId="0" topLeftCell="A1">
      <selection activeCell="E13" sqref="E13"/>
    </sheetView>
  </sheetViews>
  <sheetFormatPr defaultColWidth="9.33203125" defaultRowHeight="12.75"/>
  <cols>
    <col min="1" max="1" width="4.83203125" style="17" customWidth="1"/>
    <col min="2" max="2" width="6.5" style="17" customWidth="1"/>
    <col min="3" max="3" width="7.5" style="17" customWidth="1"/>
    <col min="4" max="4" width="20.83203125" style="17" customWidth="1"/>
    <col min="5" max="5" width="12" style="17" customWidth="1"/>
    <col min="6" max="6" width="11.16015625" style="17" customWidth="1"/>
    <col min="7" max="7" width="12.33203125" style="17" customWidth="1"/>
    <col min="8" max="8" width="8.83203125" style="17" customWidth="1"/>
    <col min="9" max="9" width="7" style="17" customWidth="1"/>
    <col min="10" max="10" width="11.5" style="17" customWidth="1"/>
    <col min="11" max="11" width="9.66015625" style="17" customWidth="1"/>
    <col min="12" max="12" width="9.83203125" style="17" customWidth="1"/>
    <col min="13" max="16384" width="9.33203125" style="17" customWidth="1"/>
  </cols>
  <sheetData>
    <row r="1" spans="1:11" ht="18">
      <c r="A1" s="103" t="s">
        <v>196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18">
      <c r="A2" s="71"/>
      <c r="B2" s="71"/>
      <c r="C2" s="71"/>
      <c r="D2" s="71"/>
      <c r="E2" s="71"/>
      <c r="F2" s="71"/>
      <c r="G2" s="71"/>
      <c r="H2" s="71"/>
      <c r="I2" s="71"/>
      <c r="J2" s="71"/>
      <c r="K2" s="104" t="s">
        <v>59</v>
      </c>
      <c r="L2" s="104"/>
    </row>
    <row r="3" spans="1:12" ht="10.5" customHeight="1">
      <c r="A3" s="101" t="s">
        <v>195</v>
      </c>
      <c r="B3" s="101" t="s">
        <v>0</v>
      </c>
      <c r="C3" s="101" t="s">
        <v>194</v>
      </c>
      <c r="D3" s="102" t="s">
        <v>193</v>
      </c>
      <c r="E3" s="102" t="s">
        <v>192</v>
      </c>
      <c r="F3" s="102"/>
      <c r="G3" s="102"/>
      <c r="H3" s="102"/>
      <c r="I3" s="102"/>
      <c r="J3" s="102"/>
      <c r="K3" s="102"/>
      <c r="L3" s="102" t="s">
        <v>191</v>
      </c>
    </row>
    <row r="4" spans="1:12" s="56" customFormat="1" ht="19.5" customHeight="1">
      <c r="A4" s="101"/>
      <c r="B4" s="101"/>
      <c r="C4" s="101"/>
      <c r="D4" s="102"/>
      <c r="E4" s="102" t="s">
        <v>190</v>
      </c>
      <c r="F4" s="102" t="s">
        <v>189</v>
      </c>
      <c r="G4" s="102"/>
      <c r="H4" s="102"/>
      <c r="I4" s="102"/>
      <c r="J4" s="102"/>
      <c r="K4" s="102"/>
      <c r="L4" s="102"/>
    </row>
    <row r="5" spans="1:12" s="56" customFormat="1" ht="19.5" customHeight="1">
      <c r="A5" s="101"/>
      <c r="B5" s="101"/>
      <c r="C5" s="101"/>
      <c r="D5" s="102"/>
      <c r="E5" s="102"/>
      <c r="F5" s="108" t="s">
        <v>188</v>
      </c>
      <c r="G5" s="111" t="s">
        <v>187</v>
      </c>
      <c r="H5" s="114" t="s">
        <v>186</v>
      </c>
      <c r="I5" s="70" t="s">
        <v>7</v>
      </c>
      <c r="J5" s="108" t="s">
        <v>185</v>
      </c>
      <c r="K5" s="114" t="s">
        <v>184</v>
      </c>
      <c r="L5" s="102"/>
    </row>
    <row r="6" spans="1:12" s="56" customFormat="1" ht="19.5" customHeight="1">
      <c r="A6" s="101"/>
      <c r="B6" s="101"/>
      <c r="C6" s="101"/>
      <c r="D6" s="102"/>
      <c r="E6" s="102"/>
      <c r="F6" s="109"/>
      <c r="G6" s="112"/>
      <c r="H6" s="109"/>
      <c r="I6" s="115" t="s">
        <v>183</v>
      </c>
      <c r="J6" s="109"/>
      <c r="K6" s="109"/>
      <c r="L6" s="102"/>
    </row>
    <row r="7" spans="1:12" s="56" customFormat="1" ht="29.25" customHeight="1">
      <c r="A7" s="101"/>
      <c r="B7" s="101"/>
      <c r="C7" s="101"/>
      <c r="D7" s="102"/>
      <c r="E7" s="102"/>
      <c r="F7" s="109"/>
      <c r="G7" s="112"/>
      <c r="H7" s="109"/>
      <c r="I7" s="115"/>
      <c r="J7" s="109"/>
      <c r="K7" s="109"/>
      <c r="L7" s="102"/>
    </row>
    <row r="8" spans="1:12" s="56" customFormat="1" ht="29.25" customHeight="1">
      <c r="A8" s="101"/>
      <c r="B8" s="101"/>
      <c r="C8" s="101"/>
      <c r="D8" s="102"/>
      <c r="E8" s="102"/>
      <c r="F8" s="110"/>
      <c r="G8" s="113"/>
      <c r="H8" s="110"/>
      <c r="I8" s="115"/>
      <c r="J8" s="110"/>
      <c r="K8" s="110"/>
      <c r="L8" s="102"/>
    </row>
    <row r="9" spans="1:12" s="56" customFormat="1" ht="15.75" customHeight="1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69">
        <v>12</v>
      </c>
    </row>
    <row r="10" spans="1:12" ht="57" customHeight="1">
      <c r="A10" s="66" t="s">
        <v>182</v>
      </c>
      <c r="B10" s="66">
        <v>600</v>
      </c>
      <c r="C10" s="66">
        <v>60014</v>
      </c>
      <c r="D10" s="64" t="s">
        <v>181</v>
      </c>
      <c r="E10" s="65">
        <v>80000</v>
      </c>
      <c r="F10" s="65">
        <v>80000</v>
      </c>
      <c r="G10" s="65">
        <v>0</v>
      </c>
      <c r="H10" s="65">
        <v>0</v>
      </c>
      <c r="I10" s="65">
        <v>0</v>
      </c>
      <c r="J10" s="64" t="s">
        <v>95</v>
      </c>
      <c r="K10" s="63">
        <v>0</v>
      </c>
      <c r="L10" s="62" t="s">
        <v>161</v>
      </c>
    </row>
    <row r="11" spans="1:12" ht="57" customHeight="1">
      <c r="A11" s="66" t="s">
        <v>180</v>
      </c>
      <c r="B11" s="66">
        <v>600</v>
      </c>
      <c r="C11" s="66">
        <v>60014</v>
      </c>
      <c r="D11" s="64" t="s">
        <v>179</v>
      </c>
      <c r="E11" s="65">
        <v>236101</v>
      </c>
      <c r="F11" s="65">
        <v>236101</v>
      </c>
      <c r="G11" s="65">
        <v>0</v>
      </c>
      <c r="H11" s="65">
        <v>0</v>
      </c>
      <c r="I11" s="65">
        <v>0</v>
      </c>
      <c r="J11" s="64" t="s">
        <v>95</v>
      </c>
      <c r="K11" s="63">
        <v>0</v>
      </c>
      <c r="L11" s="62" t="s">
        <v>161</v>
      </c>
    </row>
    <row r="12" spans="1:12" ht="51" customHeight="1">
      <c r="A12" s="66" t="s">
        <v>178</v>
      </c>
      <c r="B12" s="66">
        <v>600</v>
      </c>
      <c r="C12" s="66">
        <v>60014</v>
      </c>
      <c r="D12" s="64" t="s">
        <v>177</v>
      </c>
      <c r="E12" s="65">
        <v>13899</v>
      </c>
      <c r="F12" s="65">
        <v>13899</v>
      </c>
      <c r="G12" s="65">
        <v>0</v>
      </c>
      <c r="H12" s="65">
        <v>0</v>
      </c>
      <c r="I12" s="65">
        <v>0</v>
      </c>
      <c r="J12" s="64" t="s">
        <v>95</v>
      </c>
      <c r="K12" s="63">
        <v>0</v>
      </c>
      <c r="L12" s="62" t="s">
        <v>161</v>
      </c>
    </row>
    <row r="13" spans="1:12" ht="96" customHeight="1">
      <c r="A13" s="66" t="s">
        <v>176</v>
      </c>
      <c r="B13" s="66">
        <v>600</v>
      </c>
      <c r="C13" s="66">
        <v>60014</v>
      </c>
      <c r="D13" s="64" t="s">
        <v>175</v>
      </c>
      <c r="E13" s="65">
        <v>363274</v>
      </c>
      <c r="F13" s="65">
        <v>57541</v>
      </c>
      <c r="G13" s="65">
        <v>71341</v>
      </c>
      <c r="H13" s="65">
        <v>0</v>
      </c>
      <c r="I13" s="65">
        <v>0</v>
      </c>
      <c r="J13" s="64" t="s">
        <v>174</v>
      </c>
      <c r="K13" s="63">
        <v>0</v>
      </c>
      <c r="L13" s="62" t="s">
        <v>161</v>
      </c>
    </row>
    <row r="14" spans="1:12" ht="99" customHeight="1">
      <c r="A14" s="66" t="s">
        <v>173</v>
      </c>
      <c r="B14" s="66">
        <v>600</v>
      </c>
      <c r="C14" s="66">
        <v>60014</v>
      </c>
      <c r="D14" s="68" t="s">
        <v>172</v>
      </c>
      <c r="E14" s="65">
        <v>9840</v>
      </c>
      <c r="F14" s="65">
        <v>9840</v>
      </c>
      <c r="G14" s="65">
        <v>0</v>
      </c>
      <c r="H14" s="65">
        <v>0</v>
      </c>
      <c r="I14" s="65">
        <v>0</v>
      </c>
      <c r="J14" s="64" t="s">
        <v>95</v>
      </c>
      <c r="K14" s="63">
        <v>0</v>
      </c>
      <c r="L14" s="62" t="s">
        <v>161</v>
      </c>
    </row>
    <row r="15" spans="1:12" ht="84.75" customHeight="1">
      <c r="A15" s="66" t="s">
        <v>171</v>
      </c>
      <c r="B15" s="66">
        <v>600</v>
      </c>
      <c r="C15" s="66">
        <v>60014</v>
      </c>
      <c r="D15" s="64" t="s">
        <v>170</v>
      </c>
      <c r="E15" s="65">
        <v>64575</v>
      </c>
      <c r="F15" s="65">
        <v>64575</v>
      </c>
      <c r="G15" s="65">
        <v>0</v>
      </c>
      <c r="H15" s="65">
        <v>0</v>
      </c>
      <c r="I15" s="65">
        <v>0</v>
      </c>
      <c r="J15" s="64" t="s">
        <v>95</v>
      </c>
      <c r="K15" s="63">
        <v>0</v>
      </c>
      <c r="L15" s="62" t="s">
        <v>161</v>
      </c>
    </row>
    <row r="16" spans="1:12" ht="101.25" customHeight="1">
      <c r="A16" s="66" t="s">
        <v>169</v>
      </c>
      <c r="B16" s="66">
        <v>600</v>
      </c>
      <c r="C16" s="66">
        <v>60014</v>
      </c>
      <c r="D16" s="64" t="s">
        <v>168</v>
      </c>
      <c r="E16" s="65">
        <v>54120</v>
      </c>
      <c r="F16" s="65">
        <v>54120</v>
      </c>
      <c r="G16" s="65">
        <v>0</v>
      </c>
      <c r="H16" s="65">
        <v>0</v>
      </c>
      <c r="I16" s="65">
        <v>0</v>
      </c>
      <c r="J16" s="64" t="s">
        <v>95</v>
      </c>
      <c r="K16" s="63">
        <v>0</v>
      </c>
      <c r="L16" s="62" t="s">
        <v>161</v>
      </c>
    </row>
    <row r="17" spans="1:12" ht="114.75" customHeight="1">
      <c r="A17" s="66" t="s">
        <v>167</v>
      </c>
      <c r="B17" s="66">
        <v>600</v>
      </c>
      <c r="C17" s="66">
        <v>60014</v>
      </c>
      <c r="D17" s="64" t="s">
        <v>166</v>
      </c>
      <c r="E17" s="65">
        <v>50000</v>
      </c>
      <c r="F17" s="65">
        <v>50000</v>
      </c>
      <c r="G17" s="65">
        <v>0</v>
      </c>
      <c r="H17" s="65">
        <v>0</v>
      </c>
      <c r="I17" s="65">
        <v>0</v>
      </c>
      <c r="J17" s="64" t="s">
        <v>95</v>
      </c>
      <c r="K17" s="63">
        <v>0</v>
      </c>
      <c r="L17" s="62" t="s">
        <v>161</v>
      </c>
    </row>
    <row r="18" spans="1:12" ht="87" customHeight="1">
      <c r="A18" s="66" t="s">
        <v>165</v>
      </c>
      <c r="B18" s="66">
        <v>600</v>
      </c>
      <c r="C18" s="66">
        <v>60014</v>
      </c>
      <c r="D18" s="64" t="s">
        <v>164</v>
      </c>
      <c r="E18" s="65">
        <v>50000</v>
      </c>
      <c r="F18" s="65">
        <v>50000</v>
      </c>
      <c r="G18" s="65">
        <v>0</v>
      </c>
      <c r="H18" s="65">
        <v>0</v>
      </c>
      <c r="I18" s="65">
        <v>0</v>
      </c>
      <c r="J18" s="64" t="s">
        <v>95</v>
      </c>
      <c r="K18" s="63">
        <v>0</v>
      </c>
      <c r="L18" s="62" t="s">
        <v>161</v>
      </c>
    </row>
    <row r="19" spans="1:12" ht="63.75" customHeight="1">
      <c r="A19" s="66" t="s">
        <v>163</v>
      </c>
      <c r="B19" s="66">
        <v>600</v>
      </c>
      <c r="C19" s="66">
        <v>60014</v>
      </c>
      <c r="D19" s="64" t="s">
        <v>162</v>
      </c>
      <c r="E19" s="65">
        <v>50000</v>
      </c>
      <c r="F19" s="65">
        <v>50000</v>
      </c>
      <c r="G19" s="65">
        <v>0</v>
      </c>
      <c r="H19" s="65">
        <v>0</v>
      </c>
      <c r="I19" s="65">
        <v>0</v>
      </c>
      <c r="J19" s="64" t="s">
        <v>95</v>
      </c>
      <c r="K19" s="63">
        <v>0</v>
      </c>
      <c r="L19" s="62" t="s">
        <v>161</v>
      </c>
    </row>
    <row r="20" spans="1:12" ht="75" customHeight="1">
      <c r="A20" s="66" t="s">
        <v>160</v>
      </c>
      <c r="B20" s="66">
        <v>700</v>
      </c>
      <c r="C20" s="66">
        <v>70005</v>
      </c>
      <c r="D20" s="64" t="s">
        <v>159</v>
      </c>
      <c r="E20" s="65">
        <f>F20</f>
        <v>147600</v>
      </c>
      <c r="F20" s="65">
        <v>147600</v>
      </c>
      <c r="G20" s="65">
        <v>0</v>
      </c>
      <c r="H20" s="65">
        <v>0</v>
      </c>
      <c r="I20" s="65">
        <v>0</v>
      </c>
      <c r="J20" s="64" t="s">
        <v>128</v>
      </c>
      <c r="K20" s="63">
        <v>0</v>
      </c>
      <c r="L20" s="62" t="s">
        <v>91</v>
      </c>
    </row>
    <row r="21" spans="1:12" ht="75" customHeight="1">
      <c r="A21" s="66" t="s">
        <v>158</v>
      </c>
      <c r="B21" s="66">
        <v>700</v>
      </c>
      <c r="C21" s="66">
        <v>70005</v>
      </c>
      <c r="D21" s="64" t="s">
        <v>157</v>
      </c>
      <c r="E21" s="65">
        <f>F21</f>
        <v>153750</v>
      </c>
      <c r="F21" s="65">
        <v>153750</v>
      </c>
      <c r="G21" s="65">
        <v>0</v>
      </c>
      <c r="H21" s="65">
        <v>0</v>
      </c>
      <c r="I21" s="65">
        <v>0</v>
      </c>
      <c r="J21" s="64" t="s">
        <v>128</v>
      </c>
      <c r="K21" s="63">
        <v>0</v>
      </c>
      <c r="L21" s="62" t="s">
        <v>91</v>
      </c>
    </row>
    <row r="22" spans="1:12" ht="75" customHeight="1">
      <c r="A22" s="66" t="s">
        <v>156</v>
      </c>
      <c r="B22" s="66">
        <v>700</v>
      </c>
      <c r="C22" s="66">
        <v>70005</v>
      </c>
      <c r="D22" s="64" t="s">
        <v>155</v>
      </c>
      <c r="E22" s="65">
        <f>F22</f>
        <v>55634</v>
      </c>
      <c r="F22" s="65">
        <v>55634</v>
      </c>
      <c r="G22" s="65">
        <v>0</v>
      </c>
      <c r="H22" s="65">
        <v>0</v>
      </c>
      <c r="I22" s="65">
        <v>0</v>
      </c>
      <c r="J22" s="64" t="s">
        <v>128</v>
      </c>
      <c r="K22" s="63">
        <v>0</v>
      </c>
      <c r="L22" s="62" t="s">
        <v>91</v>
      </c>
    </row>
    <row r="23" spans="1:12" ht="60" customHeight="1">
      <c r="A23" s="66" t="s">
        <v>154</v>
      </c>
      <c r="B23" s="66">
        <v>710</v>
      </c>
      <c r="C23" s="66">
        <v>71012</v>
      </c>
      <c r="D23" s="64" t="s">
        <v>153</v>
      </c>
      <c r="E23" s="65">
        <v>11070</v>
      </c>
      <c r="F23" s="65">
        <v>11070</v>
      </c>
      <c r="G23" s="65">
        <v>0</v>
      </c>
      <c r="H23" s="65">
        <v>0</v>
      </c>
      <c r="I23" s="65">
        <v>0</v>
      </c>
      <c r="J23" s="64" t="s">
        <v>128</v>
      </c>
      <c r="K23" s="63">
        <v>0</v>
      </c>
      <c r="L23" s="62" t="s">
        <v>91</v>
      </c>
    </row>
    <row r="24" spans="1:12" ht="48" customHeight="1">
      <c r="A24" s="66" t="s">
        <v>152</v>
      </c>
      <c r="B24" s="66">
        <v>750</v>
      </c>
      <c r="C24" s="66">
        <v>75019</v>
      </c>
      <c r="D24" s="64" t="s">
        <v>151</v>
      </c>
      <c r="E24" s="65">
        <f>F24</f>
        <v>11572</v>
      </c>
      <c r="F24" s="65">
        <v>11572</v>
      </c>
      <c r="G24" s="65">
        <v>0</v>
      </c>
      <c r="H24" s="65">
        <v>0</v>
      </c>
      <c r="I24" s="65">
        <v>0</v>
      </c>
      <c r="J24" s="64" t="s">
        <v>128</v>
      </c>
      <c r="K24" s="63">
        <v>0</v>
      </c>
      <c r="L24" s="62" t="s">
        <v>91</v>
      </c>
    </row>
    <row r="25" spans="1:12" ht="60" customHeight="1">
      <c r="A25" s="66" t="s">
        <v>150</v>
      </c>
      <c r="B25" s="66">
        <v>750</v>
      </c>
      <c r="C25" s="66">
        <v>75020</v>
      </c>
      <c r="D25" s="64" t="s">
        <v>149</v>
      </c>
      <c r="E25" s="65">
        <f>F25</f>
        <v>50000</v>
      </c>
      <c r="F25" s="65">
        <v>50000</v>
      </c>
      <c r="G25" s="65">
        <v>0</v>
      </c>
      <c r="H25" s="65">
        <v>0</v>
      </c>
      <c r="I25" s="65">
        <v>0</v>
      </c>
      <c r="J25" s="64" t="s">
        <v>128</v>
      </c>
      <c r="K25" s="63">
        <v>0</v>
      </c>
      <c r="L25" s="62" t="s">
        <v>91</v>
      </c>
    </row>
    <row r="26" spans="1:12" ht="88.5" customHeight="1">
      <c r="A26" s="66" t="s">
        <v>148</v>
      </c>
      <c r="B26" s="66">
        <v>750</v>
      </c>
      <c r="C26" s="66">
        <v>75020</v>
      </c>
      <c r="D26" s="64" t="s">
        <v>147</v>
      </c>
      <c r="E26" s="65">
        <f>F26</f>
        <v>15000</v>
      </c>
      <c r="F26" s="65">
        <v>15000</v>
      </c>
      <c r="G26" s="65">
        <v>0</v>
      </c>
      <c r="H26" s="65">
        <v>0</v>
      </c>
      <c r="I26" s="65">
        <v>0</v>
      </c>
      <c r="J26" s="64" t="s">
        <v>128</v>
      </c>
      <c r="K26" s="63">
        <v>0</v>
      </c>
      <c r="L26" s="62" t="s">
        <v>91</v>
      </c>
    </row>
    <row r="27" spans="1:12" ht="69" customHeight="1">
      <c r="A27" s="66" t="s">
        <v>146</v>
      </c>
      <c r="B27" s="66">
        <v>801</v>
      </c>
      <c r="C27" s="66">
        <v>80195</v>
      </c>
      <c r="D27" s="64" t="s">
        <v>145</v>
      </c>
      <c r="E27" s="65">
        <v>330000</v>
      </c>
      <c r="F27" s="65">
        <v>180000</v>
      </c>
      <c r="G27" s="65">
        <v>0</v>
      </c>
      <c r="H27" s="65">
        <v>0</v>
      </c>
      <c r="I27" s="65">
        <v>0</v>
      </c>
      <c r="J27" s="64" t="s">
        <v>144</v>
      </c>
      <c r="K27" s="63">
        <v>0</v>
      </c>
      <c r="L27" s="62" t="s">
        <v>143</v>
      </c>
    </row>
    <row r="28" spans="1:12" ht="47.25" customHeight="1">
      <c r="A28" s="66" t="s">
        <v>142</v>
      </c>
      <c r="B28" s="66">
        <v>801</v>
      </c>
      <c r="C28" s="66">
        <v>80115</v>
      </c>
      <c r="D28" s="64" t="s">
        <v>141</v>
      </c>
      <c r="E28" s="65">
        <v>25000</v>
      </c>
      <c r="F28" s="65">
        <v>25000</v>
      </c>
      <c r="G28" s="65">
        <v>0</v>
      </c>
      <c r="H28" s="65">
        <v>0</v>
      </c>
      <c r="I28" s="65">
        <v>0</v>
      </c>
      <c r="J28" s="64" t="s">
        <v>128</v>
      </c>
      <c r="K28" s="63">
        <v>0</v>
      </c>
      <c r="L28" s="62" t="s">
        <v>140</v>
      </c>
    </row>
    <row r="29" spans="1:12" ht="39">
      <c r="A29" s="66" t="s">
        <v>139</v>
      </c>
      <c r="B29" s="66">
        <v>801</v>
      </c>
      <c r="C29" s="66">
        <v>80120</v>
      </c>
      <c r="D29" s="64" t="s">
        <v>138</v>
      </c>
      <c r="E29" s="65">
        <f>F29</f>
        <v>284640</v>
      </c>
      <c r="F29" s="65">
        <v>284640</v>
      </c>
      <c r="G29" s="65">
        <v>0</v>
      </c>
      <c r="H29" s="65">
        <v>0</v>
      </c>
      <c r="I29" s="65">
        <v>0</v>
      </c>
      <c r="J29" s="64" t="s">
        <v>128</v>
      </c>
      <c r="K29" s="63">
        <v>0</v>
      </c>
      <c r="L29" s="62" t="s">
        <v>91</v>
      </c>
    </row>
    <row r="30" spans="1:12" ht="78">
      <c r="A30" s="66" t="s">
        <v>137</v>
      </c>
      <c r="B30" s="66">
        <v>801</v>
      </c>
      <c r="C30" s="66">
        <v>80120</v>
      </c>
      <c r="D30" s="64" t="s">
        <v>136</v>
      </c>
      <c r="E30" s="65">
        <f>F30</f>
        <v>90000</v>
      </c>
      <c r="F30" s="65">
        <v>90000</v>
      </c>
      <c r="G30" s="65">
        <v>0</v>
      </c>
      <c r="H30" s="65">
        <v>0</v>
      </c>
      <c r="I30" s="65">
        <v>0</v>
      </c>
      <c r="J30" s="64" t="s">
        <v>128</v>
      </c>
      <c r="K30" s="63">
        <v>0</v>
      </c>
      <c r="L30" s="62" t="s">
        <v>135</v>
      </c>
    </row>
    <row r="31" spans="1:12" ht="80.25" customHeight="1">
      <c r="A31" s="66" t="s">
        <v>134</v>
      </c>
      <c r="B31" s="66">
        <v>801</v>
      </c>
      <c r="C31" s="66">
        <v>80120</v>
      </c>
      <c r="D31" s="64" t="s">
        <v>133</v>
      </c>
      <c r="E31" s="65">
        <f>F31</f>
        <v>90000</v>
      </c>
      <c r="F31" s="65">
        <v>90000</v>
      </c>
      <c r="G31" s="65">
        <v>0</v>
      </c>
      <c r="H31" s="65">
        <v>0</v>
      </c>
      <c r="I31" s="65">
        <v>0</v>
      </c>
      <c r="J31" s="64" t="s">
        <v>128</v>
      </c>
      <c r="K31" s="63">
        <v>0</v>
      </c>
      <c r="L31" s="62" t="s">
        <v>91</v>
      </c>
    </row>
    <row r="32" spans="1:12" ht="115.5" customHeight="1">
      <c r="A32" s="66" t="s">
        <v>132</v>
      </c>
      <c r="B32" s="66">
        <v>851</v>
      </c>
      <c r="C32" s="66">
        <v>85195</v>
      </c>
      <c r="D32" s="64" t="s">
        <v>131</v>
      </c>
      <c r="E32" s="65">
        <f>F32</f>
        <v>135300</v>
      </c>
      <c r="F32" s="65">
        <v>135300</v>
      </c>
      <c r="G32" s="65">
        <v>0</v>
      </c>
      <c r="H32" s="65">
        <v>0</v>
      </c>
      <c r="I32" s="65">
        <v>0</v>
      </c>
      <c r="J32" s="64" t="s">
        <v>128</v>
      </c>
      <c r="K32" s="63">
        <v>0</v>
      </c>
      <c r="L32" s="62" t="s">
        <v>91</v>
      </c>
    </row>
    <row r="33" spans="1:12" ht="53.25" customHeight="1">
      <c r="A33" s="66" t="s">
        <v>130</v>
      </c>
      <c r="B33" s="66">
        <v>851</v>
      </c>
      <c r="C33" s="66">
        <v>85195</v>
      </c>
      <c r="D33" s="64" t="s">
        <v>129</v>
      </c>
      <c r="E33" s="65">
        <f>F33</f>
        <v>1500000</v>
      </c>
      <c r="F33" s="65">
        <v>1500000</v>
      </c>
      <c r="G33" s="65">
        <v>0</v>
      </c>
      <c r="H33" s="65">
        <v>0</v>
      </c>
      <c r="I33" s="65">
        <v>0</v>
      </c>
      <c r="J33" s="64" t="s">
        <v>128</v>
      </c>
      <c r="K33" s="63">
        <v>0</v>
      </c>
      <c r="L33" s="62" t="s">
        <v>91</v>
      </c>
    </row>
    <row r="34" spans="1:12" ht="53.25" customHeight="1">
      <c r="A34" s="66" t="s">
        <v>127</v>
      </c>
      <c r="B34" s="66">
        <v>852</v>
      </c>
      <c r="C34" s="66">
        <v>85202</v>
      </c>
      <c r="D34" s="64" t="s">
        <v>126</v>
      </c>
      <c r="E34" s="65">
        <v>130000</v>
      </c>
      <c r="F34" s="65">
        <v>130000</v>
      </c>
      <c r="G34" s="65">
        <v>0</v>
      </c>
      <c r="H34" s="65">
        <v>0</v>
      </c>
      <c r="I34" s="65">
        <v>0</v>
      </c>
      <c r="J34" s="64" t="s">
        <v>101</v>
      </c>
      <c r="K34" s="63">
        <v>0</v>
      </c>
      <c r="L34" s="62" t="s">
        <v>119</v>
      </c>
    </row>
    <row r="35" spans="1:12" ht="65.25" customHeight="1">
      <c r="A35" s="66" t="s">
        <v>125</v>
      </c>
      <c r="B35" s="66">
        <v>852</v>
      </c>
      <c r="C35" s="66">
        <v>85202</v>
      </c>
      <c r="D35" s="64" t="s">
        <v>124</v>
      </c>
      <c r="E35" s="65">
        <v>258000</v>
      </c>
      <c r="F35" s="65">
        <v>258000</v>
      </c>
      <c r="G35" s="65">
        <v>0</v>
      </c>
      <c r="H35" s="65">
        <v>0</v>
      </c>
      <c r="I35" s="65">
        <v>0</v>
      </c>
      <c r="J35" s="64" t="s">
        <v>101</v>
      </c>
      <c r="K35" s="63">
        <v>0</v>
      </c>
      <c r="L35" s="62" t="s">
        <v>119</v>
      </c>
    </row>
    <row r="36" spans="1:12" ht="39">
      <c r="A36" s="66" t="s">
        <v>123</v>
      </c>
      <c r="B36" s="66">
        <v>852</v>
      </c>
      <c r="C36" s="66">
        <v>85202</v>
      </c>
      <c r="D36" s="64" t="s">
        <v>122</v>
      </c>
      <c r="E36" s="65">
        <v>20000</v>
      </c>
      <c r="F36" s="65">
        <v>20000</v>
      </c>
      <c r="G36" s="65">
        <v>0</v>
      </c>
      <c r="H36" s="65">
        <v>0</v>
      </c>
      <c r="I36" s="65">
        <v>0</v>
      </c>
      <c r="J36" s="64" t="s">
        <v>101</v>
      </c>
      <c r="K36" s="63">
        <v>0</v>
      </c>
      <c r="L36" s="62" t="s">
        <v>119</v>
      </c>
    </row>
    <row r="37" spans="1:12" ht="39">
      <c r="A37" s="66" t="s">
        <v>121</v>
      </c>
      <c r="B37" s="66">
        <v>852</v>
      </c>
      <c r="C37" s="66">
        <v>85202</v>
      </c>
      <c r="D37" s="64" t="s">
        <v>120</v>
      </c>
      <c r="E37" s="65">
        <v>27000</v>
      </c>
      <c r="F37" s="65">
        <v>27000</v>
      </c>
      <c r="G37" s="65">
        <v>0</v>
      </c>
      <c r="H37" s="65">
        <v>0</v>
      </c>
      <c r="I37" s="65">
        <v>0</v>
      </c>
      <c r="J37" s="64" t="s">
        <v>101</v>
      </c>
      <c r="K37" s="63">
        <v>0</v>
      </c>
      <c r="L37" s="62" t="s">
        <v>119</v>
      </c>
    </row>
    <row r="38" spans="1:12" ht="39.75" customHeight="1">
      <c r="A38" s="66" t="s">
        <v>118</v>
      </c>
      <c r="B38" s="66">
        <v>852</v>
      </c>
      <c r="C38" s="66">
        <v>85202</v>
      </c>
      <c r="D38" s="64" t="s">
        <v>117</v>
      </c>
      <c r="E38" s="65">
        <v>125740</v>
      </c>
      <c r="F38" s="65">
        <v>125740</v>
      </c>
      <c r="G38" s="65">
        <v>0</v>
      </c>
      <c r="H38" s="65">
        <v>0</v>
      </c>
      <c r="I38" s="65">
        <v>0</v>
      </c>
      <c r="J38" s="64" t="s">
        <v>101</v>
      </c>
      <c r="K38" s="65">
        <v>0</v>
      </c>
      <c r="L38" s="62" t="s">
        <v>104</v>
      </c>
    </row>
    <row r="39" spans="1:12" ht="39.75" customHeight="1">
      <c r="A39" s="66" t="s">
        <v>116</v>
      </c>
      <c r="B39" s="66">
        <v>852</v>
      </c>
      <c r="C39" s="66">
        <v>85202</v>
      </c>
      <c r="D39" s="64" t="s">
        <v>115</v>
      </c>
      <c r="E39" s="65">
        <v>18849</v>
      </c>
      <c r="F39" s="65">
        <v>18849</v>
      </c>
      <c r="G39" s="65">
        <v>0</v>
      </c>
      <c r="H39" s="65">
        <v>0</v>
      </c>
      <c r="I39" s="65">
        <v>0</v>
      </c>
      <c r="J39" s="64" t="s">
        <v>101</v>
      </c>
      <c r="K39" s="65">
        <v>0</v>
      </c>
      <c r="L39" s="62" t="s">
        <v>104</v>
      </c>
    </row>
    <row r="40" spans="1:12" ht="39.75" customHeight="1">
      <c r="A40" s="66" t="s">
        <v>114</v>
      </c>
      <c r="B40" s="66">
        <v>852</v>
      </c>
      <c r="C40" s="66">
        <v>85202</v>
      </c>
      <c r="D40" s="64" t="s">
        <v>113</v>
      </c>
      <c r="E40" s="65">
        <v>80000</v>
      </c>
      <c r="F40" s="65">
        <v>80000</v>
      </c>
      <c r="G40" s="65">
        <v>0</v>
      </c>
      <c r="H40" s="65">
        <v>0</v>
      </c>
      <c r="I40" s="65">
        <v>0</v>
      </c>
      <c r="J40" s="64" t="s">
        <v>101</v>
      </c>
      <c r="K40" s="65">
        <v>0</v>
      </c>
      <c r="L40" s="62" t="s">
        <v>104</v>
      </c>
    </row>
    <row r="41" spans="1:12" ht="55.5" customHeight="1">
      <c r="A41" s="66" t="s">
        <v>112</v>
      </c>
      <c r="B41" s="66">
        <v>852</v>
      </c>
      <c r="C41" s="66">
        <v>85202</v>
      </c>
      <c r="D41" s="64" t="s">
        <v>111</v>
      </c>
      <c r="E41" s="65">
        <v>12000</v>
      </c>
      <c r="F41" s="65">
        <v>12000</v>
      </c>
      <c r="G41" s="65">
        <v>0</v>
      </c>
      <c r="H41" s="65">
        <v>0</v>
      </c>
      <c r="I41" s="65">
        <v>0</v>
      </c>
      <c r="J41" s="64" t="s">
        <v>101</v>
      </c>
      <c r="K41" s="65">
        <v>0</v>
      </c>
      <c r="L41" s="62" t="s">
        <v>110</v>
      </c>
    </row>
    <row r="42" spans="1:12" ht="83.25" customHeight="1">
      <c r="A42" s="66" t="s">
        <v>109</v>
      </c>
      <c r="B42" s="66">
        <v>852</v>
      </c>
      <c r="C42" s="66">
        <v>85203</v>
      </c>
      <c r="D42" s="64" t="s">
        <v>108</v>
      </c>
      <c r="E42" s="65">
        <v>3416545</v>
      </c>
      <c r="F42" s="65">
        <v>1247500</v>
      </c>
      <c r="G42" s="65">
        <v>0</v>
      </c>
      <c r="H42" s="65">
        <v>0</v>
      </c>
      <c r="I42" s="65">
        <v>0</v>
      </c>
      <c r="J42" s="64" t="s">
        <v>107</v>
      </c>
      <c r="K42" s="63">
        <v>0</v>
      </c>
      <c r="L42" s="62" t="s">
        <v>91</v>
      </c>
    </row>
    <row r="43" spans="1:12" ht="39">
      <c r="A43" s="66" t="s">
        <v>106</v>
      </c>
      <c r="B43" s="66">
        <v>853</v>
      </c>
      <c r="C43" s="66">
        <v>85311</v>
      </c>
      <c r="D43" s="64" t="s">
        <v>105</v>
      </c>
      <c r="E43" s="65">
        <v>23100</v>
      </c>
      <c r="F43" s="65">
        <v>23100</v>
      </c>
      <c r="G43" s="65">
        <v>0</v>
      </c>
      <c r="H43" s="65">
        <v>0</v>
      </c>
      <c r="I43" s="65">
        <v>0</v>
      </c>
      <c r="J43" s="64" t="s">
        <v>95</v>
      </c>
      <c r="K43" s="63">
        <v>0</v>
      </c>
      <c r="L43" s="62" t="s">
        <v>104</v>
      </c>
    </row>
    <row r="44" spans="1:12" ht="90.75">
      <c r="A44" s="66" t="s">
        <v>103</v>
      </c>
      <c r="B44" s="66">
        <v>854</v>
      </c>
      <c r="C44" s="66">
        <v>85403</v>
      </c>
      <c r="D44" s="64" t="s">
        <v>102</v>
      </c>
      <c r="E44" s="65">
        <v>35000</v>
      </c>
      <c r="F44" s="65">
        <v>35000</v>
      </c>
      <c r="G44" s="65">
        <v>0</v>
      </c>
      <c r="H44" s="65">
        <v>0</v>
      </c>
      <c r="I44" s="65">
        <v>0</v>
      </c>
      <c r="J44" s="64" t="s">
        <v>101</v>
      </c>
      <c r="K44" s="63">
        <v>0</v>
      </c>
      <c r="L44" s="67" t="s">
        <v>100</v>
      </c>
    </row>
    <row r="45" spans="1:12" ht="78">
      <c r="A45" s="66" t="s">
        <v>99</v>
      </c>
      <c r="B45" s="66">
        <v>855</v>
      </c>
      <c r="C45" s="66">
        <v>85510</v>
      </c>
      <c r="D45" s="64" t="s">
        <v>98</v>
      </c>
      <c r="E45" s="65">
        <v>2278261</v>
      </c>
      <c r="F45" s="65">
        <v>2278261</v>
      </c>
      <c r="G45" s="65">
        <v>0</v>
      </c>
      <c r="H45" s="65">
        <v>0</v>
      </c>
      <c r="I45" s="65">
        <v>0</v>
      </c>
      <c r="J45" s="64" t="s">
        <v>95</v>
      </c>
      <c r="K45" s="63">
        <v>0</v>
      </c>
      <c r="L45" s="62" t="s">
        <v>91</v>
      </c>
    </row>
    <row r="46" spans="1:12" ht="108" customHeight="1">
      <c r="A46" s="66" t="s">
        <v>97</v>
      </c>
      <c r="B46" s="66">
        <v>855</v>
      </c>
      <c r="C46" s="66">
        <v>85510</v>
      </c>
      <c r="D46" s="64" t="s">
        <v>96</v>
      </c>
      <c r="E46" s="65">
        <v>120000</v>
      </c>
      <c r="F46" s="65">
        <v>120000</v>
      </c>
      <c r="G46" s="65">
        <v>0</v>
      </c>
      <c r="H46" s="65">
        <v>0</v>
      </c>
      <c r="I46" s="65">
        <v>0</v>
      </c>
      <c r="J46" s="64" t="s">
        <v>95</v>
      </c>
      <c r="K46" s="63">
        <v>0</v>
      </c>
      <c r="L46" s="62" t="s">
        <v>91</v>
      </c>
    </row>
    <row r="47" spans="1:12" ht="65.25" customHeight="1">
      <c r="A47" s="66" t="s">
        <v>94</v>
      </c>
      <c r="B47" s="66">
        <v>921</v>
      </c>
      <c r="C47" s="66">
        <v>92195</v>
      </c>
      <c r="D47" s="64" t="s">
        <v>93</v>
      </c>
      <c r="E47" s="65">
        <v>394750</v>
      </c>
      <c r="F47" s="65">
        <v>294750</v>
      </c>
      <c r="G47" s="65">
        <v>0</v>
      </c>
      <c r="H47" s="65">
        <v>0</v>
      </c>
      <c r="I47" s="65">
        <v>0</v>
      </c>
      <c r="J47" s="64" t="s">
        <v>92</v>
      </c>
      <c r="K47" s="63">
        <v>0</v>
      </c>
      <c r="L47" s="62" t="s">
        <v>91</v>
      </c>
    </row>
    <row r="48" spans="1:12" ht="37.5" customHeight="1">
      <c r="A48" s="105" t="s">
        <v>90</v>
      </c>
      <c r="B48" s="106"/>
      <c r="C48" s="106"/>
      <c r="D48" s="107"/>
      <c r="E48" s="60">
        <f>SUM(E10:E47)</f>
        <v>10810620</v>
      </c>
      <c r="F48" s="60">
        <f>SUM(F10:F47)</f>
        <v>8085842</v>
      </c>
      <c r="G48" s="60">
        <f>SUM(G10:G47)</f>
        <v>71341</v>
      </c>
      <c r="H48" s="60">
        <f>SUM(H10:H47)</f>
        <v>0</v>
      </c>
      <c r="I48" s="60">
        <f>SUM(I10:I47)</f>
        <v>0</v>
      </c>
      <c r="J48" s="61">
        <v>2653437</v>
      </c>
      <c r="K48" s="60">
        <f>SUM(K10:K47)</f>
        <v>0</v>
      </c>
      <c r="L48" s="59" t="s">
        <v>89</v>
      </c>
    </row>
    <row r="49" spans="1:12" ht="48.75" customHeight="1">
      <c r="A49" s="56"/>
      <c r="B49" s="56"/>
      <c r="C49" s="56"/>
      <c r="D49" s="56"/>
      <c r="E49" s="58"/>
      <c r="F49" s="56"/>
      <c r="G49" s="56"/>
      <c r="H49" s="56"/>
      <c r="I49" s="56"/>
      <c r="J49" s="56"/>
      <c r="K49" s="56"/>
      <c r="L49" s="56"/>
    </row>
    <row r="50" spans="1:12" ht="12.75">
      <c r="A50" s="56" t="s">
        <v>88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>
      <c r="A51" s="56" t="s">
        <v>87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>
      <c r="A52" s="56" t="s">
        <v>86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56" t="s">
        <v>85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>
      <c r="A54" s="56" t="s">
        <v>84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>
      <c r="A58" s="56"/>
      <c r="B58" s="56"/>
      <c r="C58" s="56"/>
      <c r="D58" s="56"/>
      <c r="E58" s="57"/>
      <c r="F58" s="56"/>
      <c r="G58" s="56"/>
      <c r="H58" s="56"/>
      <c r="I58" s="56"/>
      <c r="J58" s="56"/>
      <c r="K58" s="56"/>
      <c r="L58" s="56"/>
    </row>
    <row r="59" spans="1:12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1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9" ht="12.75">
      <c r="A61" s="56"/>
      <c r="B61" s="56"/>
      <c r="C61" s="56"/>
      <c r="D61" s="56"/>
      <c r="E61" s="56"/>
      <c r="F61" s="56"/>
      <c r="G61" s="56"/>
      <c r="H61" s="56"/>
      <c r="I61" s="56"/>
    </row>
  </sheetData>
  <sheetProtection/>
  <mergeCells count="17">
    <mergeCell ref="A48:D48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97" r:id="rId1"/>
  <headerFooter alignWithMargins="0">
    <oddHeader>&amp;R&amp;9Załącznik nr &amp;A
do uchwały Zarządu Powiatu w Opatowie nr 153.93.2021 
z dnia 8 listopada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workbookViewId="0" topLeftCell="A1">
      <selection activeCell="T23" sqref="T23"/>
    </sheetView>
  </sheetViews>
  <sheetFormatPr defaultColWidth="9.33203125" defaultRowHeight="12.75"/>
  <cols>
    <col min="1" max="1" width="5.66015625" style="17" customWidth="1"/>
    <col min="2" max="2" width="8.83203125" style="17" customWidth="1"/>
    <col min="3" max="3" width="6.16015625" style="17" customWidth="1"/>
    <col min="4" max="4" width="15.5" style="17" customWidth="1"/>
    <col min="5" max="5" width="17.33203125" style="17" customWidth="1"/>
    <col min="6" max="6" width="16.16015625" style="17" customWidth="1"/>
    <col min="7" max="7" width="13.5" style="17" customWidth="1"/>
    <col min="8" max="8" width="13.83203125" style="17" customWidth="1"/>
    <col min="9" max="9" width="11.5" style="17" customWidth="1"/>
    <col min="10" max="10" width="12.66015625" style="17" customWidth="1"/>
    <col min="11" max="11" width="9.66015625" style="16" customWidth="1"/>
    <col min="12" max="12" width="11.16015625" style="16" customWidth="1"/>
    <col min="13" max="13" width="11" style="16" customWidth="1"/>
    <col min="14" max="14" width="9.66015625" style="16" customWidth="1"/>
    <col min="15" max="15" width="7.5" style="16" customWidth="1"/>
    <col min="16" max="16" width="7" style="16" customWidth="1"/>
    <col min="17" max="16384" width="9.33203125" style="16" customWidth="1"/>
  </cols>
  <sheetData>
    <row r="1" spans="1:17" ht="23.25" customHeight="1">
      <c r="A1" s="126" t="s">
        <v>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9"/>
    </row>
    <row r="2" spans="1:16" s="29" customFormat="1" ht="12" customHeight="1">
      <c r="A2" s="38"/>
      <c r="B2" s="38"/>
      <c r="C2" s="38"/>
      <c r="D2" s="38"/>
      <c r="E2" s="38"/>
      <c r="F2" s="38"/>
      <c r="G2" s="37"/>
      <c r="H2" s="37"/>
      <c r="I2" s="37"/>
      <c r="J2" s="37"/>
      <c r="K2" s="37"/>
      <c r="L2" s="36"/>
      <c r="M2" s="36"/>
      <c r="N2" s="36"/>
      <c r="O2" s="116" t="s">
        <v>75</v>
      </c>
      <c r="P2" s="116"/>
    </row>
    <row r="3" spans="1:16" s="29" customFormat="1" ht="12.75">
      <c r="A3" s="127" t="s">
        <v>0</v>
      </c>
      <c r="B3" s="127" t="s">
        <v>1</v>
      </c>
      <c r="C3" s="127" t="s">
        <v>58</v>
      </c>
      <c r="D3" s="127" t="s">
        <v>74</v>
      </c>
      <c r="E3" s="123" t="s">
        <v>73</v>
      </c>
      <c r="F3" s="121" t="s">
        <v>4</v>
      </c>
      <c r="G3" s="131"/>
      <c r="H3" s="131"/>
      <c r="I3" s="131"/>
      <c r="J3" s="131"/>
      <c r="K3" s="131"/>
      <c r="L3" s="131"/>
      <c r="M3" s="131"/>
      <c r="N3" s="131"/>
      <c r="O3" s="131"/>
      <c r="P3" s="122"/>
    </row>
    <row r="4" spans="1:16" s="29" customFormat="1" ht="12.75">
      <c r="A4" s="128"/>
      <c r="B4" s="128"/>
      <c r="C4" s="128"/>
      <c r="D4" s="128"/>
      <c r="E4" s="130"/>
      <c r="F4" s="123" t="s">
        <v>29</v>
      </c>
      <c r="G4" s="125" t="s">
        <v>4</v>
      </c>
      <c r="H4" s="125"/>
      <c r="I4" s="125"/>
      <c r="J4" s="125"/>
      <c r="K4" s="125"/>
      <c r="L4" s="123" t="s">
        <v>72</v>
      </c>
      <c r="M4" s="118" t="s">
        <v>4</v>
      </c>
      <c r="N4" s="119"/>
      <c r="O4" s="119"/>
      <c r="P4" s="120"/>
    </row>
    <row r="5" spans="1:16" s="29" customFormat="1" ht="15.75" customHeight="1">
      <c r="A5" s="128"/>
      <c r="B5" s="128"/>
      <c r="C5" s="128"/>
      <c r="D5" s="128"/>
      <c r="E5" s="130"/>
      <c r="F5" s="130"/>
      <c r="G5" s="121" t="s">
        <v>71</v>
      </c>
      <c r="H5" s="122"/>
      <c r="I5" s="123" t="s">
        <v>70</v>
      </c>
      <c r="J5" s="123" t="s">
        <v>69</v>
      </c>
      <c r="K5" s="123" t="s">
        <v>68</v>
      </c>
      <c r="L5" s="130"/>
      <c r="M5" s="121" t="s">
        <v>6</v>
      </c>
      <c r="N5" s="48" t="s">
        <v>7</v>
      </c>
      <c r="O5" s="125" t="s">
        <v>33</v>
      </c>
      <c r="P5" s="125" t="s">
        <v>67</v>
      </c>
    </row>
    <row r="6" spans="1:16" s="29" customFormat="1" ht="83.25" customHeight="1">
      <c r="A6" s="129"/>
      <c r="B6" s="129"/>
      <c r="C6" s="129"/>
      <c r="D6" s="129"/>
      <c r="E6" s="124"/>
      <c r="F6" s="124"/>
      <c r="G6" s="47" t="s">
        <v>11</v>
      </c>
      <c r="H6" s="47" t="s">
        <v>66</v>
      </c>
      <c r="I6" s="124"/>
      <c r="J6" s="124"/>
      <c r="K6" s="124"/>
      <c r="L6" s="124"/>
      <c r="M6" s="125"/>
      <c r="N6" s="49" t="s">
        <v>10</v>
      </c>
      <c r="O6" s="125"/>
      <c r="P6" s="125"/>
    </row>
    <row r="7" spans="1:16" s="29" customFormat="1" ht="10.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</row>
    <row r="8" spans="1:16" s="29" customFormat="1" ht="13.5">
      <c r="A8" s="31" t="s">
        <v>65</v>
      </c>
      <c r="B8" s="34"/>
      <c r="C8" s="24"/>
      <c r="D8" s="40">
        <f>SUM(D9:D9)</f>
        <v>10000</v>
      </c>
      <c r="E8" s="41">
        <f>SUM(E9:E9)</f>
        <v>10000</v>
      </c>
      <c r="F8" s="41">
        <f>SUM(F9:F9)</f>
        <v>10000</v>
      </c>
      <c r="G8" s="41">
        <f>SUM(G9:G9)</f>
        <v>0</v>
      </c>
      <c r="H8" s="41">
        <f>SUM(H9:H9)</f>
        <v>10000</v>
      </c>
      <c r="I8" s="41">
        <v>0</v>
      </c>
      <c r="J8" s="41">
        <v>0</v>
      </c>
      <c r="K8" s="41">
        <v>0</v>
      </c>
      <c r="L8" s="41">
        <f>SUM(L9:L9)</f>
        <v>0</v>
      </c>
      <c r="M8" s="41">
        <f>SUM(M9:M9)</f>
        <v>0</v>
      </c>
      <c r="N8" s="41">
        <f>SUM(N9:N9)</f>
        <v>0</v>
      </c>
      <c r="O8" s="41">
        <v>0</v>
      </c>
      <c r="P8" s="41">
        <v>0</v>
      </c>
    </row>
    <row r="9" spans="1:16" s="29" customFormat="1" ht="12.75">
      <c r="A9" s="33" t="s">
        <v>65</v>
      </c>
      <c r="B9" s="32" t="s">
        <v>64</v>
      </c>
      <c r="C9" s="21">
        <v>2110</v>
      </c>
      <c r="D9" s="42">
        <v>10000</v>
      </c>
      <c r="E9" s="43">
        <f>F9+L9</f>
        <v>10000</v>
      </c>
      <c r="F9" s="43">
        <f>H9</f>
        <v>10000</v>
      </c>
      <c r="G9" s="43">
        <v>0</v>
      </c>
      <c r="H9" s="43">
        <v>10000</v>
      </c>
      <c r="I9" s="43">
        <v>0</v>
      </c>
      <c r="J9" s="43">
        <v>0</v>
      </c>
      <c r="K9" s="43">
        <f>-T9</f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</row>
    <row r="10" spans="1:16" s="29" customFormat="1" ht="13.5">
      <c r="A10" s="25">
        <v>600</v>
      </c>
      <c r="B10" s="27"/>
      <c r="C10" s="24"/>
      <c r="D10" s="40">
        <f aca="true" t="shared" si="0" ref="D10:N10">SUM(D11:D11)</f>
        <v>1283</v>
      </c>
      <c r="E10" s="41">
        <f t="shared" si="0"/>
        <v>1283</v>
      </c>
      <c r="F10" s="41">
        <f t="shared" si="0"/>
        <v>1283</v>
      </c>
      <c r="G10" s="41">
        <f t="shared" si="0"/>
        <v>1283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>O12+O14</f>
        <v>0</v>
      </c>
      <c r="P10" s="41">
        <f>P12+P14</f>
        <v>0</v>
      </c>
    </row>
    <row r="11" spans="1:16" s="29" customFormat="1" ht="12.75">
      <c r="A11" s="23">
        <v>600</v>
      </c>
      <c r="B11" s="22">
        <v>60095</v>
      </c>
      <c r="C11" s="21">
        <v>2110</v>
      </c>
      <c r="D11" s="42">
        <v>1283</v>
      </c>
      <c r="E11" s="43">
        <f>SUM(F11)</f>
        <v>1283</v>
      </c>
      <c r="F11" s="43">
        <f>SUM(G11:H11)</f>
        <v>1283</v>
      </c>
      <c r="G11" s="43">
        <v>1283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SUM(O11+Q11+R11)</f>
        <v>0</v>
      </c>
      <c r="O11" s="43">
        <v>0</v>
      </c>
      <c r="P11" s="43">
        <v>0</v>
      </c>
    </row>
    <row r="12" spans="1:16" s="29" customFormat="1" ht="13.5">
      <c r="A12" s="31" t="s">
        <v>63</v>
      </c>
      <c r="B12" s="30"/>
      <c r="C12" s="24"/>
      <c r="D12" s="40">
        <f aca="true" t="shared" si="1" ref="D12:M12">SUM(D13)</f>
        <v>91000</v>
      </c>
      <c r="E12" s="41">
        <f t="shared" si="1"/>
        <v>91000</v>
      </c>
      <c r="F12" s="41">
        <f t="shared" si="1"/>
        <v>91000</v>
      </c>
      <c r="G12" s="41">
        <f t="shared" si="1"/>
        <v>50000</v>
      </c>
      <c r="H12" s="41">
        <f t="shared" si="1"/>
        <v>41000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v>0</v>
      </c>
      <c r="O12" s="41">
        <f>SUM(O13)</f>
        <v>0</v>
      </c>
      <c r="P12" s="41">
        <f>SUM(P13)</f>
        <v>0</v>
      </c>
    </row>
    <row r="13" spans="1:18" s="29" customFormat="1" ht="12.75">
      <c r="A13" s="23">
        <v>700</v>
      </c>
      <c r="B13" s="22">
        <v>70005</v>
      </c>
      <c r="C13" s="21">
        <v>2110</v>
      </c>
      <c r="D13" s="42">
        <v>91000</v>
      </c>
      <c r="E13" s="43">
        <f>SUM(F13)</f>
        <v>91000</v>
      </c>
      <c r="F13" s="43">
        <f>SUM(G13:H13)</f>
        <v>91000</v>
      </c>
      <c r="G13" s="43">
        <v>50000</v>
      </c>
      <c r="H13" s="43">
        <v>41000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SUM(O13+Q13+R13)</f>
        <v>0</v>
      </c>
      <c r="O13" s="43">
        <v>0</v>
      </c>
      <c r="P13" s="43">
        <v>0</v>
      </c>
      <c r="Q13" s="55"/>
      <c r="R13" s="55"/>
    </row>
    <row r="14" spans="1:16" s="29" customFormat="1" ht="13.5">
      <c r="A14" s="25">
        <v>710</v>
      </c>
      <c r="B14" s="27"/>
      <c r="C14" s="24"/>
      <c r="D14" s="40">
        <f aca="true" t="shared" si="2" ref="D14:P14">SUM(D15:D16)</f>
        <v>599840</v>
      </c>
      <c r="E14" s="41">
        <f t="shared" si="2"/>
        <v>599840</v>
      </c>
      <c r="F14" s="41">
        <f t="shared" si="2"/>
        <v>599840</v>
      </c>
      <c r="G14" s="41">
        <f t="shared" si="2"/>
        <v>536468</v>
      </c>
      <c r="H14" s="41">
        <f t="shared" si="2"/>
        <v>63372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</row>
    <row r="15" spans="1:18" s="29" customFormat="1" ht="12.75">
      <c r="A15" s="23">
        <v>710</v>
      </c>
      <c r="B15" s="22">
        <v>71012</v>
      </c>
      <c r="C15" s="21">
        <v>2110</v>
      </c>
      <c r="D15" s="42">
        <v>210000</v>
      </c>
      <c r="E15" s="43">
        <f>SUM(N15+F15)</f>
        <v>210000</v>
      </c>
      <c r="F15" s="43">
        <f>SUM(G15:K15)</f>
        <v>210000</v>
      </c>
      <c r="G15" s="43">
        <v>210000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SUM(O15+Q15+R15)</f>
        <v>0</v>
      </c>
      <c r="O15" s="43">
        <v>0</v>
      </c>
      <c r="P15" s="43">
        <v>0</v>
      </c>
      <c r="Q15" s="55"/>
      <c r="R15" s="55"/>
    </row>
    <row r="16" spans="1:16" s="29" customFormat="1" ht="12.75">
      <c r="A16" s="23">
        <v>710</v>
      </c>
      <c r="B16" s="22">
        <v>71015</v>
      </c>
      <c r="C16" s="21">
        <v>2110</v>
      </c>
      <c r="D16" s="42">
        <v>389840</v>
      </c>
      <c r="E16" s="43">
        <f>SUM(F16)</f>
        <v>389840</v>
      </c>
      <c r="F16" s="43">
        <f>SUM(G16:H16)</f>
        <v>389840</v>
      </c>
      <c r="G16" s="43">
        <v>326468</v>
      </c>
      <c r="H16" s="43">
        <v>63372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SUM(O16+Q16+R16)</f>
        <v>0</v>
      </c>
      <c r="O16" s="43">
        <v>0</v>
      </c>
      <c r="P16" s="43">
        <v>0</v>
      </c>
    </row>
    <row r="17" spans="1:16" s="29" customFormat="1" ht="13.5">
      <c r="A17" s="25">
        <v>750</v>
      </c>
      <c r="B17" s="27"/>
      <c r="C17" s="24"/>
      <c r="D17" s="40">
        <f aca="true" t="shared" si="3" ref="D17:P17">SUM(D18:D18)</f>
        <v>21997</v>
      </c>
      <c r="E17" s="41">
        <f t="shared" si="3"/>
        <v>21997</v>
      </c>
      <c r="F17" s="41">
        <f t="shared" si="3"/>
        <v>21997</v>
      </c>
      <c r="G17" s="41">
        <f t="shared" si="3"/>
        <v>15849.97</v>
      </c>
      <c r="H17" s="41">
        <f t="shared" si="3"/>
        <v>6147.03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41">
        <f t="shared" si="3"/>
        <v>0</v>
      </c>
      <c r="N17" s="41">
        <f t="shared" si="3"/>
        <v>0</v>
      </c>
      <c r="O17" s="41">
        <f t="shared" si="3"/>
        <v>0</v>
      </c>
      <c r="P17" s="41">
        <f t="shared" si="3"/>
        <v>0</v>
      </c>
    </row>
    <row r="18" spans="1:16" s="29" customFormat="1" ht="12.75">
      <c r="A18" s="23">
        <v>750</v>
      </c>
      <c r="B18" s="22">
        <v>75045</v>
      </c>
      <c r="C18" s="21">
        <v>2110</v>
      </c>
      <c r="D18" s="42">
        <v>21997</v>
      </c>
      <c r="E18" s="43">
        <f>SUM(F18)</f>
        <v>21997</v>
      </c>
      <c r="F18" s="43">
        <f>SUM(G18:H18)</f>
        <v>21997</v>
      </c>
      <c r="G18" s="43">
        <v>15849.97</v>
      </c>
      <c r="H18" s="43">
        <v>6147.03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>SUM(O18+Q18+R18)</f>
        <v>0</v>
      </c>
      <c r="O18" s="43">
        <v>0</v>
      </c>
      <c r="P18" s="43">
        <v>0</v>
      </c>
    </row>
    <row r="19" spans="1:16" s="28" customFormat="1" ht="14.25" customHeight="1">
      <c r="A19" s="25">
        <v>754</v>
      </c>
      <c r="B19" s="27"/>
      <c r="C19" s="24"/>
      <c r="D19" s="40">
        <f>SUM(D20:D20)</f>
        <v>5090554</v>
      </c>
      <c r="E19" s="41">
        <f>E20</f>
        <v>5090554</v>
      </c>
      <c r="F19" s="41">
        <f>SUM(F20)</f>
        <v>5090554</v>
      </c>
      <c r="G19" s="41">
        <v>4388071</v>
      </c>
      <c r="H19" s="41">
        <v>324358</v>
      </c>
      <c r="I19" s="41">
        <f>SUM(I20)</f>
        <v>0</v>
      </c>
      <c r="J19" s="41">
        <f>SUM(J20)</f>
        <v>178000</v>
      </c>
      <c r="K19" s="41">
        <f>SUM(K20)</f>
        <v>0</v>
      </c>
      <c r="L19" s="41">
        <f>SUM(L20:L20)</f>
        <v>0</v>
      </c>
      <c r="M19" s="41">
        <f>SUM(M20:M20)</f>
        <v>0</v>
      </c>
      <c r="N19" s="41">
        <f>SUM(N20)</f>
        <v>0</v>
      </c>
      <c r="O19" s="41">
        <f>SUM(O20)</f>
        <v>0</v>
      </c>
      <c r="P19" s="41">
        <f>SUM(P20)</f>
        <v>0</v>
      </c>
    </row>
    <row r="20" spans="1:16" ht="12.75" customHeight="1">
      <c r="A20" s="23">
        <v>754</v>
      </c>
      <c r="B20" s="22">
        <v>75411</v>
      </c>
      <c r="C20" s="21">
        <v>2110</v>
      </c>
      <c r="D20" s="42">
        <v>5090554</v>
      </c>
      <c r="E20" s="43">
        <f>SUM(F20)</f>
        <v>5090554</v>
      </c>
      <c r="F20" s="43">
        <f>SUM(G20:J20)</f>
        <v>5090554</v>
      </c>
      <c r="G20" s="43">
        <v>4618862</v>
      </c>
      <c r="H20" s="43">
        <v>293692</v>
      </c>
      <c r="I20" s="43">
        <v>0</v>
      </c>
      <c r="J20" s="43">
        <v>178000</v>
      </c>
      <c r="K20" s="43">
        <v>0</v>
      </c>
      <c r="L20" s="43">
        <v>0</v>
      </c>
      <c r="M20" s="43">
        <v>0</v>
      </c>
      <c r="N20" s="43">
        <f>SUM(O20+Q20+R20)</f>
        <v>0</v>
      </c>
      <c r="O20" s="43">
        <v>0</v>
      </c>
      <c r="P20" s="43"/>
    </row>
    <row r="21" spans="1:16" ht="12.75" customHeight="1">
      <c r="A21" s="25">
        <v>755</v>
      </c>
      <c r="B21" s="27"/>
      <c r="C21" s="24"/>
      <c r="D21" s="40">
        <f>SUM(D22:D22)</f>
        <v>132000</v>
      </c>
      <c r="E21" s="41">
        <f>E22</f>
        <v>132000</v>
      </c>
      <c r="F21" s="41">
        <f aca="true" t="shared" si="4" ref="F21:K21">SUM(F22)</f>
        <v>132000</v>
      </c>
      <c r="G21" s="41">
        <f t="shared" si="4"/>
        <v>0</v>
      </c>
      <c r="H21" s="41">
        <f t="shared" si="4"/>
        <v>67980</v>
      </c>
      <c r="I21" s="41">
        <f t="shared" si="4"/>
        <v>64020</v>
      </c>
      <c r="J21" s="41">
        <f t="shared" si="4"/>
        <v>0</v>
      </c>
      <c r="K21" s="41">
        <f t="shared" si="4"/>
        <v>0</v>
      </c>
      <c r="L21" s="41">
        <f>SUM(L22:L22)</f>
        <v>0</v>
      </c>
      <c r="M21" s="41">
        <f>SUM(M22:M22)</f>
        <v>0</v>
      </c>
      <c r="N21" s="41">
        <f>SUM(N22)</f>
        <v>0</v>
      </c>
      <c r="O21" s="41">
        <f>SUM(O22)</f>
        <v>0</v>
      </c>
      <c r="P21" s="41">
        <f>SUM(P22)</f>
        <v>0</v>
      </c>
    </row>
    <row r="22" spans="1:16" ht="12" customHeight="1">
      <c r="A22" s="23">
        <v>755</v>
      </c>
      <c r="B22" s="22">
        <v>75515</v>
      </c>
      <c r="C22" s="21">
        <v>2110</v>
      </c>
      <c r="D22" s="42">
        <v>132000</v>
      </c>
      <c r="E22" s="43">
        <f>SUM(F22)</f>
        <v>132000</v>
      </c>
      <c r="F22" s="43">
        <f>SUM(G22:J22)</f>
        <v>132000</v>
      </c>
      <c r="G22" s="43">
        <v>0</v>
      </c>
      <c r="H22" s="43">
        <v>67980</v>
      </c>
      <c r="I22" s="43">
        <v>64020</v>
      </c>
      <c r="J22" s="43">
        <v>0</v>
      </c>
      <c r="K22" s="43">
        <v>0</v>
      </c>
      <c r="L22" s="43">
        <v>0</v>
      </c>
      <c r="M22" s="43">
        <v>0</v>
      </c>
      <c r="N22" s="43">
        <f>SUM(O22+Q22+R22)</f>
        <v>0</v>
      </c>
      <c r="O22" s="43">
        <v>0</v>
      </c>
      <c r="P22" s="43"/>
    </row>
    <row r="23" spans="1:16" ht="12.75" customHeight="1">
      <c r="A23" s="25">
        <v>801</v>
      </c>
      <c r="B23" s="27"/>
      <c r="C23" s="24"/>
      <c r="D23" s="40">
        <f>SUM(D24:D24)</f>
        <v>27108</v>
      </c>
      <c r="E23" s="41">
        <f>E24</f>
        <v>27108</v>
      </c>
      <c r="F23" s="41">
        <f aca="true" t="shared" si="5" ref="F23:K23">SUM(F24)</f>
        <v>27108</v>
      </c>
      <c r="G23" s="41">
        <f t="shared" si="5"/>
        <v>0</v>
      </c>
      <c r="H23" s="41">
        <f t="shared" si="5"/>
        <v>27108</v>
      </c>
      <c r="I23" s="41">
        <f t="shared" si="5"/>
        <v>0</v>
      </c>
      <c r="J23" s="41">
        <f t="shared" si="5"/>
        <v>0</v>
      </c>
      <c r="K23" s="41">
        <f t="shared" si="5"/>
        <v>0</v>
      </c>
      <c r="L23" s="41">
        <f>SUM(L24:L24)</f>
        <v>0</v>
      </c>
      <c r="M23" s="41">
        <f>SUM(M24:M24)</f>
        <v>0</v>
      </c>
      <c r="N23" s="41">
        <f>SUM(N24)</f>
        <v>0</v>
      </c>
      <c r="O23" s="41">
        <f>SUM(O24)</f>
        <v>0</v>
      </c>
      <c r="P23" s="41">
        <f>SUM(P24)</f>
        <v>0</v>
      </c>
    </row>
    <row r="24" spans="1:16" ht="11.25" customHeight="1">
      <c r="A24" s="23">
        <v>801</v>
      </c>
      <c r="B24" s="22">
        <v>80153</v>
      </c>
      <c r="C24" s="21">
        <v>2110</v>
      </c>
      <c r="D24" s="42">
        <v>27108</v>
      </c>
      <c r="E24" s="43">
        <f>SUM(F24)</f>
        <v>27108</v>
      </c>
      <c r="F24" s="43">
        <f>SUM(G24:J24)</f>
        <v>27108</v>
      </c>
      <c r="G24" s="43">
        <v>0</v>
      </c>
      <c r="H24" s="43">
        <v>27108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SUM(O24+Q24+R24)</f>
        <v>0</v>
      </c>
      <c r="O24" s="43">
        <v>0</v>
      </c>
      <c r="P24" s="43"/>
    </row>
    <row r="25" spans="1:16" ht="13.5">
      <c r="A25" s="25">
        <v>851</v>
      </c>
      <c r="B25" s="46"/>
      <c r="C25" s="24"/>
      <c r="D25" s="44">
        <f>D26</f>
        <v>2520372</v>
      </c>
      <c r="E25" s="41">
        <f aca="true" t="shared" si="6" ref="E25:P25">SUM(E26)</f>
        <v>2520372</v>
      </c>
      <c r="F25" s="41">
        <f t="shared" si="6"/>
        <v>2520372</v>
      </c>
      <c r="G25" s="41">
        <f t="shared" si="6"/>
        <v>0</v>
      </c>
      <c r="H25" s="41">
        <f t="shared" si="6"/>
        <v>2520372</v>
      </c>
      <c r="I25" s="41">
        <f t="shared" si="6"/>
        <v>0</v>
      </c>
      <c r="J25" s="41">
        <f t="shared" si="6"/>
        <v>0</v>
      </c>
      <c r="K25" s="41">
        <f t="shared" si="6"/>
        <v>0</v>
      </c>
      <c r="L25" s="41">
        <f t="shared" si="6"/>
        <v>0</v>
      </c>
      <c r="M25" s="41">
        <f t="shared" si="6"/>
        <v>0</v>
      </c>
      <c r="N25" s="41">
        <f t="shared" si="6"/>
        <v>0</v>
      </c>
      <c r="O25" s="41">
        <f t="shared" si="6"/>
        <v>0</v>
      </c>
      <c r="P25" s="41">
        <f t="shared" si="6"/>
        <v>0</v>
      </c>
    </row>
    <row r="26" spans="1:17" ht="12.75">
      <c r="A26" s="23">
        <v>851</v>
      </c>
      <c r="B26" s="22">
        <v>85156</v>
      </c>
      <c r="C26" s="21">
        <v>2110</v>
      </c>
      <c r="D26" s="45">
        <v>2520372</v>
      </c>
      <c r="E26" s="43">
        <f>SUM(H26)</f>
        <v>2520372</v>
      </c>
      <c r="F26" s="43">
        <f>SUM(H26)</f>
        <v>2520372</v>
      </c>
      <c r="G26" s="43">
        <v>0</v>
      </c>
      <c r="H26" s="43">
        <v>2520372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SUM(O26+Q26+R26)</f>
        <v>0</v>
      </c>
      <c r="O26" s="43">
        <v>0</v>
      </c>
      <c r="P26" s="43">
        <v>0</v>
      </c>
      <c r="Q26" s="55"/>
    </row>
    <row r="27" spans="1:17" ht="13.5">
      <c r="A27" s="25">
        <v>852</v>
      </c>
      <c r="B27" s="46"/>
      <c r="C27" s="24"/>
      <c r="D27" s="40">
        <f aca="true" t="shared" si="7" ref="D27:P27">SUM(D28:D30)</f>
        <v>2834345</v>
      </c>
      <c r="E27" s="41">
        <f t="shared" si="7"/>
        <v>2834345</v>
      </c>
      <c r="F27" s="41">
        <f t="shared" si="7"/>
        <v>136332</v>
      </c>
      <c r="G27" s="41">
        <f t="shared" si="7"/>
        <v>94085</v>
      </c>
      <c r="H27" s="41">
        <f t="shared" si="7"/>
        <v>42247</v>
      </c>
      <c r="I27" s="41">
        <f t="shared" si="7"/>
        <v>0</v>
      </c>
      <c r="J27" s="41">
        <f t="shared" si="7"/>
        <v>0</v>
      </c>
      <c r="K27" s="41">
        <f t="shared" si="7"/>
        <v>0</v>
      </c>
      <c r="L27" s="41">
        <f t="shared" si="7"/>
        <v>2698013</v>
      </c>
      <c r="M27" s="41">
        <f t="shared" si="7"/>
        <v>2698013</v>
      </c>
      <c r="N27" s="41">
        <f t="shared" si="7"/>
        <v>0</v>
      </c>
      <c r="O27" s="41">
        <f t="shared" si="7"/>
        <v>0</v>
      </c>
      <c r="P27" s="41">
        <f t="shared" si="7"/>
        <v>0</v>
      </c>
      <c r="Q27" s="55"/>
    </row>
    <row r="28" spans="1:17" ht="12.75">
      <c r="A28" s="26">
        <v>852</v>
      </c>
      <c r="B28" s="22">
        <v>85203</v>
      </c>
      <c r="C28" s="21">
        <v>2110</v>
      </c>
      <c r="D28" s="45">
        <v>126180</v>
      </c>
      <c r="E28" s="43">
        <f>SUM(H28+G28)</f>
        <v>126180</v>
      </c>
      <c r="F28" s="43">
        <f>SUM(G28:K28)</f>
        <v>126180</v>
      </c>
      <c r="G28" s="43">
        <v>84885</v>
      </c>
      <c r="H28" s="43">
        <v>41295</v>
      </c>
      <c r="I28" s="43">
        <v>0</v>
      </c>
      <c r="J28" s="43">
        <v>0</v>
      </c>
      <c r="K28" s="43">
        <v>0</v>
      </c>
      <c r="L28" s="43">
        <v>0</v>
      </c>
      <c r="M28" s="43">
        <f>SUM(N28+P28+Q28)</f>
        <v>0</v>
      </c>
      <c r="N28" s="43">
        <v>0</v>
      </c>
      <c r="O28" s="43">
        <v>0</v>
      </c>
      <c r="P28" s="43">
        <v>0</v>
      </c>
      <c r="Q28" s="55"/>
    </row>
    <row r="29" spans="1:17" ht="12.75">
      <c r="A29" s="23">
        <v>852</v>
      </c>
      <c r="B29" s="22">
        <v>85203</v>
      </c>
      <c r="C29" s="21">
        <v>6410</v>
      </c>
      <c r="D29" s="45">
        <v>2698013</v>
      </c>
      <c r="E29" s="43">
        <f>SUM(L29)</f>
        <v>2698013</v>
      </c>
      <c r="F29" s="43">
        <f>SUM(H29)</f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2698013</v>
      </c>
      <c r="M29" s="43">
        <v>2698013</v>
      </c>
      <c r="N29" s="43">
        <f>SUM(O29+Q29+R29)</f>
        <v>0</v>
      </c>
      <c r="O29" s="43">
        <v>0</v>
      </c>
      <c r="P29" s="43">
        <v>0</v>
      </c>
      <c r="Q29" s="55"/>
    </row>
    <row r="30" spans="1:17" ht="12.75">
      <c r="A30" s="23">
        <v>852</v>
      </c>
      <c r="B30" s="22">
        <v>85205</v>
      </c>
      <c r="C30" s="21">
        <v>2110</v>
      </c>
      <c r="D30" s="45">
        <v>10152</v>
      </c>
      <c r="E30" s="43">
        <f>SUM(H30+G30+E38)</f>
        <v>10152</v>
      </c>
      <c r="F30" s="43">
        <f>SUM(G30:K30)</f>
        <v>10152</v>
      </c>
      <c r="G30" s="43">
        <v>9200</v>
      </c>
      <c r="H30" s="43">
        <v>952</v>
      </c>
      <c r="I30" s="43">
        <v>0</v>
      </c>
      <c r="J30" s="43">
        <v>0</v>
      </c>
      <c r="K30" s="43">
        <v>0</v>
      </c>
      <c r="L30" s="43">
        <v>0</v>
      </c>
      <c r="M30" s="43">
        <f>SUM(N30+P30+Q30)</f>
        <v>0</v>
      </c>
      <c r="N30" s="43">
        <v>0</v>
      </c>
      <c r="O30" s="43">
        <v>0</v>
      </c>
      <c r="P30" s="43">
        <v>0</v>
      </c>
      <c r="Q30" s="55"/>
    </row>
    <row r="31" spans="1:16" ht="13.5">
      <c r="A31" s="25">
        <v>853</v>
      </c>
      <c r="B31" s="46"/>
      <c r="C31" s="24"/>
      <c r="D31" s="44">
        <f>SUM(D32)</f>
        <v>628989</v>
      </c>
      <c r="E31" s="41">
        <f>E32</f>
        <v>628989</v>
      </c>
      <c r="F31" s="41">
        <f>F32</f>
        <v>628989</v>
      </c>
      <c r="G31" s="41">
        <f>G32</f>
        <v>486494</v>
      </c>
      <c r="H31" s="41">
        <f>H32</f>
        <v>142495</v>
      </c>
      <c r="I31" s="41">
        <f aca="true" t="shared" si="8" ref="I31:P31">SUM(I32)</f>
        <v>0</v>
      </c>
      <c r="J31" s="41">
        <f t="shared" si="8"/>
        <v>0</v>
      </c>
      <c r="K31" s="41">
        <f t="shared" si="8"/>
        <v>0</v>
      </c>
      <c r="L31" s="41">
        <f t="shared" si="8"/>
        <v>0</v>
      </c>
      <c r="M31" s="41">
        <f t="shared" si="8"/>
        <v>0</v>
      </c>
      <c r="N31" s="41">
        <f t="shared" si="8"/>
        <v>0</v>
      </c>
      <c r="O31" s="41">
        <f t="shared" si="8"/>
        <v>0</v>
      </c>
      <c r="P31" s="41">
        <f t="shared" si="8"/>
        <v>0</v>
      </c>
    </row>
    <row r="32" spans="1:16" ht="12.75">
      <c r="A32" s="23">
        <v>853</v>
      </c>
      <c r="B32" s="22">
        <v>85321</v>
      </c>
      <c r="C32" s="21">
        <v>2110</v>
      </c>
      <c r="D32" s="45">
        <v>628989</v>
      </c>
      <c r="E32" s="43">
        <f>SUM(H32+G32+E40)</f>
        <v>628989</v>
      </c>
      <c r="F32" s="43">
        <f>SUM(G32:K32)</f>
        <v>628989</v>
      </c>
      <c r="G32" s="43">
        <v>486494</v>
      </c>
      <c r="H32" s="43">
        <v>142495</v>
      </c>
      <c r="I32" s="43">
        <v>0</v>
      </c>
      <c r="J32" s="43">
        <v>0</v>
      </c>
      <c r="K32" s="43">
        <v>0</v>
      </c>
      <c r="L32" s="43">
        <v>0</v>
      </c>
      <c r="M32" s="43">
        <f>SUM(N32+P32+Q32)</f>
        <v>0</v>
      </c>
      <c r="N32" s="43">
        <v>0</v>
      </c>
      <c r="O32" s="43">
        <v>0</v>
      </c>
      <c r="P32" s="43">
        <v>0</v>
      </c>
    </row>
    <row r="33" spans="1:16" ht="13.5">
      <c r="A33" s="25">
        <v>855</v>
      </c>
      <c r="B33" s="46"/>
      <c r="C33" s="24"/>
      <c r="D33" s="44">
        <f aca="true" t="shared" si="9" ref="D33:P33">SUM(D34:D35)</f>
        <v>587445</v>
      </c>
      <c r="E33" s="41">
        <f t="shared" si="9"/>
        <v>587445</v>
      </c>
      <c r="F33" s="41">
        <f t="shared" si="9"/>
        <v>587445</v>
      </c>
      <c r="G33" s="41">
        <f t="shared" si="9"/>
        <v>5964</v>
      </c>
      <c r="H33" s="41">
        <f t="shared" si="9"/>
        <v>521</v>
      </c>
      <c r="I33" s="41">
        <f t="shared" si="9"/>
        <v>0</v>
      </c>
      <c r="J33" s="41">
        <f t="shared" si="9"/>
        <v>580960</v>
      </c>
      <c r="K33" s="41">
        <f t="shared" si="9"/>
        <v>0</v>
      </c>
      <c r="L33" s="41">
        <f t="shared" si="9"/>
        <v>0</v>
      </c>
      <c r="M33" s="41">
        <f t="shared" si="9"/>
        <v>0</v>
      </c>
      <c r="N33" s="41">
        <f t="shared" si="9"/>
        <v>0</v>
      </c>
      <c r="O33" s="41">
        <f t="shared" si="9"/>
        <v>0</v>
      </c>
      <c r="P33" s="41">
        <f t="shared" si="9"/>
        <v>0</v>
      </c>
    </row>
    <row r="34" spans="1:16" ht="12.75">
      <c r="A34" s="23">
        <v>855</v>
      </c>
      <c r="B34" s="22">
        <v>85508</v>
      </c>
      <c r="C34" s="21">
        <v>2160</v>
      </c>
      <c r="D34" s="45">
        <v>207260</v>
      </c>
      <c r="E34" s="43">
        <f>SUM(H34+G34+J34)</f>
        <v>207260</v>
      </c>
      <c r="F34" s="43">
        <f>SUM(G34:K34)</f>
        <v>207260</v>
      </c>
      <c r="G34" s="43">
        <v>2200</v>
      </c>
      <c r="H34" s="43">
        <v>521</v>
      </c>
      <c r="I34" s="43">
        <v>0</v>
      </c>
      <c r="J34" s="43">
        <v>204539</v>
      </c>
      <c r="K34" s="43">
        <v>0</v>
      </c>
      <c r="L34" s="43">
        <v>0</v>
      </c>
      <c r="M34" s="43">
        <f>SUM(N34+P34+Q34)</f>
        <v>0</v>
      </c>
      <c r="N34" s="43">
        <v>0</v>
      </c>
      <c r="O34" s="43">
        <v>0</v>
      </c>
      <c r="P34" s="43">
        <v>0</v>
      </c>
    </row>
    <row r="35" spans="1:16" ht="12.75">
      <c r="A35" s="23">
        <v>855</v>
      </c>
      <c r="B35" s="22">
        <v>85510</v>
      </c>
      <c r="C35" s="21">
        <v>2160</v>
      </c>
      <c r="D35" s="45">
        <v>380185</v>
      </c>
      <c r="E35" s="43">
        <f>SUM(H35+G35+J35)</f>
        <v>380185</v>
      </c>
      <c r="F35" s="43">
        <f>SUM(G35:K35)</f>
        <v>380185</v>
      </c>
      <c r="G35" s="43">
        <v>3764</v>
      </c>
      <c r="H35" s="43">
        <v>0</v>
      </c>
      <c r="I35" s="43">
        <v>0</v>
      </c>
      <c r="J35" s="43">
        <v>376421</v>
      </c>
      <c r="K35" s="43">
        <v>0</v>
      </c>
      <c r="L35" s="43">
        <v>0</v>
      </c>
      <c r="M35" s="43">
        <f>SUM(N35+P35+Q35)</f>
        <v>0</v>
      </c>
      <c r="N35" s="43">
        <v>0</v>
      </c>
      <c r="O35" s="43">
        <v>0</v>
      </c>
      <c r="P35" s="43">
        <v>0</v>
      </c>
    </row>
    <row r="36" spans="1:16" ht="14.25">
      <c r="A36" s="117" t="s">
        <v>62</v>
      </c>
      <c r="B36" s="117"/>
      <c r="C36" s="117"/>
      <c r="D36" s="44">
        <f aca="true" t="shared" si="10" ref="D36:P36">SUM(D8+D10+D12+D14+D17+D19+D21+D23+D25+D27+D31+D33)</f>
        <v>12544933</v>
      </c>
      <c r="E36" s="44">
        <f t="shared" si="10"/>
        <v>12544933</v>
      </c>
      <c r="F36" s="44">
        <f t="shared" si="10"/>
        <v>9846920</v>
      </c>
      <c r="G36" s="44">
        <f t="shared" si="10"/>
        <v>5578214.97</v>
      </c>
      <c r="H36" s="44">
        <f t="shared" si="10"/>
        <v>3245600.0300000003</v>
      </c>
      <c r="I36" s="44">
        <f t="shared" si="10"/>
        <v>64020</v>
      </c>
      <c r="J36" s="44">
        <f t="shared" si="10"/>
        <v>758960</v>
      </c>
      <c r="K36" s="44">
        <f t="shared" si="10"/>
        <v>0</v>
      </c>
      <c r="L36" s="44">
        <f t="shared" si="10"/>
        <v>2698013</v>
      </c>
      <c r="M36" s="44">
        <f t="shared" si="10"/>
        <v>2698013</v>
      </c>
      <c r="N36" s="44">
        <f t="shared" si="10"/>
        <v>0</v>
      </c>
      <c r="O36" s="44">
        <f t="shared" si="10"/>
        <v>0</v>
      </c>
      <c r="P36" s="44">
        <f t="shared" si="10"/>
        <v>0</v>
      </c>
    </row>
    <row r="37" spans="1:16" ht="12.75">
      <c r="A37" s="53"/>
      <c r="B37" s="53"/>
      <c r="C37" s="53"/>
      <c r="D37" s="53"/>
      <c r="E37" s="54"/>
      <c r="F37" s="53"/>
      <c r="G37" s="53"/>
      <c r="H37" s="53"/>
      <c r="I37" s="53"/>
      <c r="J37" s="53"/>
      <c r="K37" s="52"/>
      <c r="L37" s="52"/>
      <c r="M37" s="52"/>
      <c r="N37" s="52"/>
      <c r="O37" s="52"/>
      <c r="P37" s="52"/>
    </row>
    <row r="39" spans="7:8" ht="12.75">
      <c r="G39" s="18"/>
      <c r="H39" s="18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9"/>
      <c r="L40" s="19"/>
      <c r="M40" s="19"/>
      <c r="N40" s="19"/>
      <c r="O40" s="19"/>
      <c r="P40" s="19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8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6:C36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orientation="landscape" paperSize="9" scale="91" r:id="rId1"/>
  <headerFooter>
    <oddHeader>&amp;RZałącznik nr &amp;A
do uchwały Zarządu Powiatu w Opatowie Nr 153.93.2021
z dnia 8 listopada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2021-11-08T10:10:47Z</cp:lastPrinted>
  <dcterms:modified xsi:type="dcterms:W3CDTF">2022-01-17T13:35:34Z</dcterms:modified>
  <cp:category/>
  <cp:version/>
  <cp:contentType/>
  <cp:contentStatus/>
</cp:coreProperties>
</file>