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<sst xmlns="http://schemas.openxmlformats.org/spreadsheetml/2006/main" count="217" uniqueCount="112">
  <si>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</si>
  <si>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</si>
  <si>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</si>
  <si>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</si>
  <si>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</si>
  <si>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</si>
  <si>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</si>
  <si>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</si>
  <si>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</si>
  <si>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</si>
  <si>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</si>
  <si>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</si>
  <si>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</si>
  <si>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</si>
  <si>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</si>
  <si>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</si>
  <si>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</si>
  <si>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</si>
  <si>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</si>
  <si>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</si>
  <si>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</si>
  <si>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</si>
  <si>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</si>
  <si>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</si>
  <si>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</si>
  <si>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</si>
  <si>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</si>
  <si>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</si>
  <si>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</si>
  <si>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</si>
  <si>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</si>
  <si>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</si>
  <si>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</si>
  <si>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</si>
  <si>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</si>
  <si>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</si>
  <si>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</si>
  <si>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</si>
  <si>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</si>
  <si>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</si>
  <si>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</si>
  <si>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</si>
  <si>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</si>
  <si>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</si>
  <si>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</si>
  <si>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</si>
  <si>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</si>
  <si>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</si>
  <si>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</si>
  <si>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</si>
  <si>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</si>
  <si>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</si>
  <si>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</si>
  <si>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</si>
  <si>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</si>
  <si>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</si>
  <si>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</si>
  <si>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</si>
  <si>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</si>
  <si>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</si>
  <si>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Dochody budżetu powiatu na 2021 rok</t>
  </si>
  <si>
    <t>Zmiany w planie wydatków budżetowych w 2021 roku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</si>
  <si>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</si>
  <si>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</si>
  <si>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</si>
  <si>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</si>
  <si>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</si>
  <si>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</si>
  <si>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</si>
  <si>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</si>
  <si>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</si>
  <si>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</si>
  <si>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</si>
  <si>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2021 r.</t>
  </si>
  <si>
    <t>Dotacje ogółem</t>
  </si>
  <si>
    <t>w  złotych</t>
  </si>
  <si>
    <t>Dochody i wydatki związane z realizacją zadań z zakresu administracji rządowej i innych zadań zleconych odrębnymi ustawami w 2021 r.</t>
  </si>
  <si>
    <t>7 688 596,00</t>
  </si>
  <si>
    <t>3 851 096,00</t>
  </si>
  <si>
    <t>855</t>
  </si>
  <si>
    <t>Rodzina</t>
  </si>
  <si>
    <t>5 136 204,00</t>
  </si>
  <si>
    <t>-53 453,00</t>
  </si>
  <si>
    <t>5 082 751,00</t>
  </si>
  <si>
    <t>85508</t>
  </si>
  <si>
    <t>Rodziny zastępcze</t>
  </si>
  <si>
    <t>439 216,00</t>
  </si>
  <si>
    <t>-17 461,00</t>
  </si>
  <si>
    <t>421 755,00</t>
  </si>
  <si>
    <t>2160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</si>
  <si>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</si>
  <si>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224 721,00</t>
  </si>
  <si>
    <t>207 260,00</t>
  </si>
  <si>
    <t>85510</t>
  </si>
  <si>
    <t>Działalność placówek opiekuńczo-wychowawczych</t>
  </si>
  <si>
    <t>4 695 162,00</t>
  </si>
  <si>
    <t>-35 992,00</t>
  </si>
  <si>
    <t>4 659 170,00</t>
  </si>
  <si>
    <t>416 177,00</t>
  </si>
  <si>
    <t>380 185,00</t>
  </si>
  <si>
    <t>110 287 114,87</t>
  </si>
  <si>
    <t>110 233 661,87</t>
  </si>
  <si>
    <t>3 122 343,40</t>
  </si>
  <si>
    <t>117 975 710,87</t>
  </si>
  <si>
    <t>117 922 257,87</t>
  </si>
  <si>
    <t>6 973 439,40</t>
  </si>
  <si>
    <t>853</t>
  </si>
  <si>
    <t>Pozostałe zadania w zakresie polityki społecznej</t>
  </si>
  <si>
    <t>85321</t>
  </si>
  <si>
    <t>Zespoły do spraw orzekania o niepełnosprawności</t>
  </si>
  <si>
    <t>Załącznik Nr 1                                                                                                          do uchwały Zarządu Powiatu w Opatowie Nr 149.83.2021                                                     z dnia 29 września 2021 r</t>
  </si>
  <si>
    <t>Załącznik Nr 2                                                                                                                                        do uchwały Zarządu Powiatu w Opatowie Nr 149.83.2021                                                                              z dnia 29 września 2021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</si>
</sst>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6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9" fillId="27" borderId="1" applyNumberFormat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4" fillId="32" borderId="0" applyNumberFormat="0" applyBorder="0" applyAlignment="0" applyProtection="0"/>
  </cellStyleXfs>
  <cellXfs count="10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49" applyNumberFormat="1" applyFont="1" applyFill="1" applyBorder="1" applyAlignment="1" applyProtection="1">
      <alignment/>
      <protection locked="0"/>
    </xf>
    <xf numFmtId="49" fontId="8" fillId="33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49" fontId="6" fillId="33" borderId="0" xfId="49" applyNumberFormat="1" applyFont="1" applyFill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164" fontId="4" fillId="0" borderId="0" xfId="50" applyNumberFormat="1" applyAlignment="1">
      <alignment vertical="center"/>
      <protection/>
    </xf>
    <xf numFmtId="0" fontId="65" fillId="0" borderId="0" xfId="50" applyFont="1">
      <alignment/>
      <protection/>
    </xf>
    <xf numFmtId="0" fontId="65" fillId="0" borderId="0" xfId="50" applyFont="1" applyAlignment="1">
      <alignment vertic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vertical="center"/>
      <protection/>
    </xf>
    <xf numFmtId="164" fontId="4" fillId="0" borderId="0" xfId="50" applyNumberFormat="1" applyFont="1" applyAlignment="1">
      <alignment vertical="center"/>
      <protection/>
    </xf>
    <xf numFmtId="0" fontId="6" fillId="35" borderId="12" xfId="50" applyFont="1" applyFill="1" applyBorder="1" applyAlignment="1">
      <alignment horizontal="center" vertical="center"/>
      <protection/>
    </xf>
    <xf numFmtId="0" fontId="6" fillId="35" borderId="12" xfId="50" applyFont="1" applyFill="1" applyBorder="1" applyAlignment="1">
      <alignment horizontal="center" vertical="center" wrapText="1"/>
      <protection/>
    </xf>
    <xf numFmtId="0" fontId="7" fillId="35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/>
      <protection/>
    </xf>
    <xf numFmtId="0" fontId="19" fillId="35" borderId="12" xfId="50" applyFont="1" applyFill="1" applyBorder="1" applyAlignment="1">
      <alignment horizontal="center" vertical="center" wrapText="1"/>
      <protection/>
    </xf>
    <xf numFmtId="164" fontId="20" fillId="0" borderId="0" xfId="50" applyNumberFormat="1" applyFont="1" applyBorder="1">
      <alignment/>
      <protection/>
    </xf>
    <xf numFmtId="0" fontId="21" fillId="35" borderId="12" xfId="50" applyFont="1" applyFill="1" applyBorder="1" applyAlignment="1">
      <alignment horizontal="center" vertical="center" wrapText="1"/>
      <protection/>
    </xf>
    <xf numFmtId="0" fontId="22" fillId="35" borderId="12" xfId="50" applyFont="1" applyFill="1" applyBorder="1" applyAlignment="1">
      <alignment horizontal="center" vertical="center" wrapText="1"/>
      <protection/>
    </xf>
    <xf numFmtId="0" fontId="23" fillId="0" borderId="0" xfId="50" applyFont="1" applyAlignment="1">
      <alignment horizontal="center" vertical="center"/>
      <protection/>
    </xf>
    <xf numFmtId="0" fontId="23" fillId="0" borderId="0" xfId="50" applyFont="1">
      <alignment/>
      <protection/>
    </xf>
    <xf numFmtId="0" fontId="23" fillId="0" borderId="0" xfId="50" applyFont="1" applyBorder="1">
      <alignment/>
      <protection/>
    </xf>
    <xf numFmtId="49" fontId="18" fillId="35" borderId="12" xfId="50" applyNumberFormat="1" applyFont="1" applyFill="1" applyBorder="1" applyAlignment="1">
      <alignment horizontal="center" vertical="center" wrapText="1"/>
      <protection/>
    </xf>
    <xf numFmtId="49" fontId="19" fillId="35" borderId="12" xfId="50" applyNumberFormat="1" applyFont="1" applyFill="1" applyBorder="1" applyAlignment="1">
      <alignment horizontal="center" vertical="center" wrapText="1"/>
      <protection/>
    </xf>
    <xf numFmtId="49" fontId="6" fillId="35" borderId="12" xfId="50" applyNumberFormat="1" applyFont="1" applyFill="1" applyBorder="1" applyAlignment="1">
      <alignment horizontal="center" vertical="center" wrapText="1"/>
      <protection/>
    </xf>
    <xf numFmtId="49" fontId="7" fillId="35" borderId="12" xfId="50" applyNumberFormat="1" applyFont="1" applyFill="1" applyBorder="1" applyAlignment="1">
      <alignment horizontal="center" vertical="center" wrapText="1"/>
      <protection/>
    </xf>
    <xf numFmtId="49" fontId="22" fillId="35" borderId="12" xfId="50" applyNumberFormat="1" applyFont="1" applyFill="1" applyBorder="1" applyAlignment="1">
      <alignment horizontal="center" vertical="center" wrapText="1"/>
      <protection/>
    </xf>
    <xf numFmtId="0" fontId="24" fillId="35" borderId="13" xfId="50" applyFont="1" applyFill="1" applyBorder="1" applyAlignment="1">
      <alignment horizontal="center" vertical="center" wrapText="1"/>
      <protection/>
    </xf>
    <xf numFmtId="0" fontId="7" fillId="35" borderId="0" xfId="50" applyFont="1" applyFill="1">
      <alignment/>
      <protection/>
    </xf>
    <xf numFmtId="0" fontId="7" fillId="35" borderId="0" xfId="50" applyFont="1" applyFill="1" applyAlignment="1">
      <alignment vertical="center"/>
      <protection/>
    </xf>
    <xf numFmtId="0" fontId="7" fillId="35" borderId="0" xfId="50" applyFont="1" applyFill="1" applyAlignment="1">
      <alignment horizontal="center" vertical="center"/>
      <protection/>
    </xf>
    <xf numFmtId="0" fontId="25" fillId="0" borderId="0" xfId="50" applyFont="1" applyAlignment="1">
      <alignment vertical="center" wrapText="1"/>
      <protection/>
    </xf>
    <xf numFmtId="170" fontId="15" fillId="35" borderId="12" xfId="50" applyNumberFormat="1" applyFont="1" applyFill="1" applyBorder="1" applyAlignment="1">
      <alignment vertical="center" wrapText="1"/>
      <protection/>
    </xf>
    <xf numFmtId="170" fontId="15" fillId="35" borderId="12" xfId="50" applyNumberFormat="1" applyFont="1" applyFill="1" applyBorder="1" applyAlignment="1">
      <alignment horizontal="right" vertical="center" wrapText="1"/>
      <protection/>
    </xf>
    <xf numFmtId="170" fontId="17" fillId="35" borderId="12" xfId="50" applyNumberFormat="1" applyFont="1" applyFill="1" applyBorder="1" applyAlignment="1">
      <alignment vertical="center" wrapText="1"/>
      <protection/>
    </xf>
    <xf numFmtId="170" fontId="17" fillId="35" borderId="12" xfId="50" applyNumberFormat="1" applyFont="1" applyFill="1" applyBorder="1" applyAlignment="1">
      <alignment horizontal="right" vertical="center" wrapText="1"/>
      <protection/>
    </xf>
    <xf numFmtId="170" fontId="15" fillId="35" borderId="12" xfId="50" applyNumberFormat="1" applyFont="1" applyFill="1" applyBorder="1" applyAlignment="1">
      <alignment vertical="center"/>
      <protection/>
    </xf>
    <xf numFmtId="170" fontId="17" fillId="35" borderId="12" xfId="50" applyNumberFormat="1" applyFont="1" applyFill="1" applyBorder="1" applyAlignment="1">
      <alignment vertical="center"/>
      <protection/>
    </xf>
    <xf numFmtId="0" fontId="15" fillId="35" borderId="14" xfId="50" applyFont="1" applyFill="1" applyBorder="1" applyAlignment="1">
      <alignment horizontal="center" vertical="center" wrapText="1"/>
      <protection/>
    </xf>
    <xf numFmtId="0" fontId="15" fillId="35" borderId="15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 wrapText="1"/>
      <protection/>
    </xf>
    <xf numFmtId="0" fontId="66" fillId="36" borderId="16" xfId="0" applyFont="1" applyFill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 wrapText="1"/>
    </xf>
    <xf numFmtId="39" fontId="66" fillId="36" borderId="16" xfId="0" applyNumberFormat="1" applyFont="1" applyFill="1" applyBorder="1" applyAlignment="1">
      <alignment horizontal="center" vertical="center" wrapText="1"/>
    </xf>
    <xf numFmtId="39" fontId="68" fillId="36" borderId="16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left" vertical="top" wrapText="1"/>
    </xf>
    <xf numFmtId="0" fontId="4" fillId="35" borderId="0" xfId="50" applyFont="1" applyFill="1" applyAlignment="1">
      <alignment vertical="center"/>
      <protection/>
    </xf>
    <xf numFmtId="0" fontId="4" fillId="35" borderId="0" xfId="50" applyFont="1" applyFill="1" applyAlignment="1">
      <alignment horizontal="center" vertical="center"/>
      <protection/>
    </xf>
    <xf numFmtId="0" fontId="4" fillId="35" borderId="0" xfId="50" applyFont="1" applyFill="1">
      <alignment/>
      <protection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right" wrapText="1"/>
      <protection locked="0"/>
    </xf>
    <xf numFmtId="0" fontId="5" fillId="0" borderId="0" xfId="49" applyNumberFormat="1" applyFont="1" applyFill="1" applyBorder="1" applyAlignment="1" applyProtection="1">
      <alignment horizontal="center"/>
      <protection locked="0"/>
    </xf>
    <xf numFmtId="49" fontId="13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right" wrapText="1"/>
      <protection locked="0"/>
    </xf>
    <xf numFmtId="0" fontId="66" fillId="36" borderId="16" xfId="0" applyFont="1" applyFill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 wrapText="1"/>
    </xf>
    <xf numFmtId="0" fontId="66" fillId="36" borderId="16" xfId="0" applyFont="1" applyFill="1" applyBorder="1" applyAlignment="1">
      <alignment horizontal="left" vertical="center" wrapText="1"/>
    </xf>
    <xf numFmtId="39" fontId="66" fillId="36" borderId="1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39" fontId="68" fillId="36" borderId="16" xfId="0" applyNumberFormat="1" applyFont="1" applyFill="1" applyBorder="1" applyAlignment="1">
      <alignment horizontal="center" vertical="center" wrapText="1"/>
    </xf>
    <xf numFmtId="0" fontId="68" fillId="36" borderId="16" xfId="0" applyFont="1" applyFill="1" applyBorder="1" applyAlignment="1">
      <alignment horizontal="center" vertical="center" wrapText="1"/>
    </xf>
    <xf numFmtId="0" fontId="26" fillId="35" borderId="0" xfId="50" applyFont="1" applyFill="1" applyAlignment="1">
      <alignment horizontal="center" vertical="center" wrapText="1"/>
      <protection/>
    </xf>
    <xf numFmtId="0" fontId="18" fillId="35" borderId="18" xfId="50" applyFont="1" applyFill="1" applyBorder="1" applyAlignment="1">
      <alignment horizontal="center" vertical="center" wrapText="1"/>
      <protection/>
    </xf>
    <xf numFmtId="0" fontId="18" fillId="35" borderId="13" xfId="50" applyFont="1" applyFill="1" applyBorder="1" applyAlignment="1">
      <alignment horizontal="center" vertical="center" wrapText="1"/>
      <protection/>
    </xf>
    <xf numFmtId="0" fontId="18" fillId="35" borderId="15" xfId="50" applyFont="1" applyFill="1" applyBorder="1" applyAlignment="1">
      <alignment horizontal="center" vertical="center" wrapText="1"/>
      <protection/>
    </xf>
    <xf numFmtId="0" fontId="15" fillId="35" borderId="18" xfId="50" applyFont="1" applyFill="1" applyBorder="1" applyAlignment="1">
      <alignment horizontal="center" vertical="center" wrapText="1"/>
      <protection/>
    </xf>
    <xf numFmtId="0" fontId="15" fillId="35" borderId="13" xfId="50" applyFont="1" applyFill="1" applyBorder="1" applyAlignment="1">
      <alignment horizontal="center" vertical="center" wrapText="1"/>
      <protection/>
    </xf>
    <xf numFmtId="0" fontId="15" fillId="35" borderId="15" xfId="50" applyFont="1" applyFill="1" applyBorder="1" applyAlignment="1">
      <alignment horizontal="center" vertical="center" wrapText="1"/>
      <protection/>
    </xf>
    <xf numFmtId="0" fontId="15" fillId="35" borderId="19" xfId="50" applyFont="1" applyFill="1" applyBorder="1" applyAlignment="1">
      <alignment horizontal="center" vertical="center" wrapText="1"/>
      <protection/>
    </xf>
    <xf numFmtId="0" fontId="15" fillId="35" borderId="20" xfId="50" applyFont="1" applyFill="1" applyBorder="1" applyAlignment="1">
      <alignment horizontal="center" vertical="center" wrapText="1"/>
      <protection/>
    </xf>
    <xf numFmtId="0" fontId="15" fillId="35" borderId="14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21" fillId="35" borderId="21" xfId="50" applyFont="1" applyFill="1" applyBorder="1" applyAlignment="1">
      <alignment horizontal="center"/>
      <protection/>
    </xf>
    <xf numFmtId="0" fontId="16" fillId="35" borderId="12" xfId="50" applyFont="1" applyFill="1" applyBorder="1" applyAlignment="1">
      <alignment horizontal="center" vertical="center"/>
      <protection/>
    </xf>
    <xf numFmtId="0" fontId="17" fillId="35" borderId="19" xfId="50" applyFont="1" applyFill="1" applyBorder="1" applyAlignment="1">
      <alignment horizontal="center" vertical="center"/>
      <protection/>
    </xf>
    <xf numFmtId="0" fontId="17" fillId="35" borderId="20" xfId="50" applyFont="1" applyFill="1" applyBorder="1" applyAlignment="1">
      <alignment horizontal="center" vertical="center"/>
      <protection/>
    </xf>
    <xf numFmtId="0" fontId="17" fillId="35" borderId="14" xfId="50" applyFont="1" applyFill="1" applyBorder="1" applyAlignment="1">
      <alignment horizontal="center" vertical="center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29</xdr:row>
      <xdr:rowOff>0</xdr:rowOff>
    </xdr:from>
    <xdr:to>
      <xdr:col>9</xdr:col>
      <xdr:colOff>0</xdr:colOff>
      <xdr:row>30</xdr:row>
      <xdr:rowOff>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276850"/>
          <a:ext cx="5810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22</xdr:col>
      <xdr:colOff>0</xdr:colOff>
      <xdr:row>30</xdr:row>
      <xdr:rowOff>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5276850"/>
          <a:ext cx="4953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9</xdr:col>
      <xdr:colOff>0</xdr:colOff>
      <xdr:row>33</xdr:row>
      <xdr:rowOff>0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5762625"/>
          <a:ext cx="5810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32</xdr:row>
      <xdr:rowOff>0</xdr:rowOff>
    </xdr:from>
    <xdr:to>
      <xdr:col>22</xdr:col>
      <xdr:colOff>0</xdr:colOff>
      <xdr:row>33</xdr:row>
      <xdr:rowOff>0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5762625"/>
          <a:ext cx="4953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3"/>
  <sheetViews>
    <sheetView showGridLines="0" tabSelected="1" zoomScalePageLayoutView="0" workbookViewId="0" topLeftCell="A1">
      <selection activeCell="K1" sqref="K1:P1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75" t="s">
        <v>110</v>
      </c>
      <c r="L1" s="75"/>
      <c r="M1" s="75"/>
      <c r="N1" s="75"/>
      <c r="O1" s="75"/>
      <c r="P1" s="75"/>
      <c r="Q1" s="2"/>
    </row>
    <row r="2" spans="1:17" ht="25.5" customHeight="1">
      <c r="A2" s="76" t="s">
        <v>60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2"/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59</v>
      </c>
      <c r="O3" s="80"/>
      <c r="P3" s="80"/>
      <c r="Q3" s="2"/>
    </row>
    <row r="4" spans="1:17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34.5" customHeight="1">
      <c r="A5" s="5"/>
      <c r="B5" s="7" t="s">
        <v>0</v>
      </c>
      <c r="C5" s="7" t="s">
        <v>1</v>
      </c>
      <c r="D5" s="74" t="s">
        <v>58</v>
      </c>
      <c r="E5" s="74"/>
      <c r="F5" s="74" t="s">
        <v>2</v>
      </c>
      <c r="G5" s="74"/>
      <c r="H5" s="74"/>
      <c r="I5" s="74" t="s">
        <v>57</v>
      </c>
      <c r="J5" s="74"/>
      <c r="K5" s="7" t="s">
        <v>56</v>
      </c>
      <c r="L5" s="7" t="s">
        <v>55</v>
      </c>
      <c r="M5" s="74" t="s">
        <v>54</v>
      </c>
      <c r="N5" s="74"/>
      <c r="O5" s="74"/>
      <c r="P5" s="74"/>
      <c r="Q5" s="74"/>
    </row>
    <row r="6" spans="1:17" ht="11.25" customHeight="1">
      <c r="A6" s="5"/>
      <c r="B6" s="10" t="s">
        <v>26</v>
      </c>
      <c r="C6" s="10" t="s">
        <v>25</v>
      </c>
      <c r="D6" s="73" t="s">
        <v>24</v>
      </c>
      <c r="E6" s="73"/>
      <c r="F6" s="73" t="s">
        <v>23</v>
      </c>
      <c r="G6" s="73"/>
      <c r="H6" s="73"/>
      <c r="I6" s="73" t="s">
        <v>22</v>
      </c>
      <c r="J6" s="73"/>
      <c r="K6" s="10" t="s">
        <v>21</v>
      </c>
      <c r="L6" s="10" t="s">
        <v>20</v>
      </c>
      <c r="M6" s="73" t="s">
        <v>19</v>
      </c>
      <c r="N6" s="73"/>
      <c r="O6" s="73"/>
      <c r="P6" s="73"/>
      <c r="Q6" s="73"/>
    </row>
    <row r="7" spans="1:17" ht="18.75" customHeight="1">
      <c r="A7" s="5"/>
      <c r="B7" s="63" t="s">
        <v>53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21.75" customHeight="1">
      <c r="A8" s="5"/>
      <c r="B8" s="10" t="s">
        <v>79</v>
      </c>
      <c r="C8" s="9"/>
      <c r="D8" s="68"/>
      <c r="E8" s="68"/>
      <c r="F8" s="69" t="s">
        <v>80</v>
      </c>
      <c r="G8" s="69"/>
      <c r="H8" s="69"/>
      <c r="I8" s="72" t="s">
        <v>81</v>
      </c>
      <c r="J8" s="72"/>
      <c r="K8" s="11" t="s">
        <v>82</v>
      </c>
      <c r="L8" s="11" t="s">
        <v>48</v>
      </c>
      <c r="M8" s="72" t="s">
        <v>83</v>
      </c>
      <c r="N8" s="72"/>
      <c r="O8" s="72"/>
      <c r="P8" s="72"/>
      <c r="Q8" s="72"/>
    </row>
    <row r="9" spans="1:17" ht="29.25" customHeight="1">
      <c r="A9" s="5"/>
      <c r="B9" s="7"/>
      <c r="C9" s="9"/>
      <c r="D9" s="68"/>
      <c r="E9" s="68"/>
      <c r="F9" s="69" t="s">
        <v>49</v>
      </c>
      <c r="G9" s="69"/>
      <c r="H9" s="69"/>
      <c r="I9" s="72" t="s">
        <v>48</v>
      </c>
      <c r="J9" s="72"/>
      <c r="K9" s="11" t="s">
        <v>48</v>
      </c>
      <c r="L9" s="11" t="s">
        <v>48</v>
      </c>
      <c r="M9" s="72" t="s">
        <v>48</v>
      </c>
      <c r="N9" s="72"/>
      <c r="O9" s="72"/>
      <c r="P9" s="72"/>
      <c r="Q9" s="72"/>
    </row>
    <row r="10" spans="1:17" ht="21.75" customHeight="1">
      <c r="A10" s="5"/>
      <c r="B10" s="9"/>
      <c r="C10" s="10" t="s">
        <v>84</v>
      </c>
      <c r="D10" s="68"/>
      <c r="E10" s="68"/>
      <c r="F10" s="69" t="s">
        <v>85</v>
      </c>
      <c r="G10" s="69"/>
      <c r="H10" s="69"/>
      <c r="I10" s="72" t="s">
        <v>86</v>
      </c>
      <c r="J10" s="72"/>
      <c r="K10" s="11" t="s">
        <v>87</v>
      </c>
      <c r="L10" s="11" t="s">
        <v>48</v>
      </c>
      <c r="M10" s="72" t="s">
        <v>88</v>
      </c>
      <c r="N10" s="72"/>
      <c r="O10" s="72"/>
      <c r="P10" s="72"/>
      <c r="Q10" s="72"/>
    </row>
    <row r="11" spans="1:17" ht="27" customHeight="1">
      <c r="A11" s="5"/>
      <c r="B11" s="9"/>
      <c r="C11" s="7"/>
      <c r="D11" s="68"/>
      <c r="E11" s="68"/>
      <c r="F11" s="69" t="s">
        <v>49</v>
      </c>
      <c r="G11" s="69"/>
      <c r="H11" s="69"/>
      <c r="I11" s="72" t="s">
        <v>48</v>
      </c>
      <c r="J11" s="72"/>
      <c r="K11" s="11" t="s">
        <v>48</v>
      </c>
      <c r="L11" s="11" t="s">
        <v>48</v>
      </c>
      <c r="M11" s="72" t="s">
        <v>48</v>
      </c>
      <c r="N11" s="72"/>
      <c r="O11" s="72"/>
      <c r="P11" s="72"/>
      <c r="Q11" s="72"/>
    </row>
    <row r="12" spans="1:17" ht="63" customHeight="1">
      <c r="A12" s="5"/>
      <c r="B12" s="9"/>
      <c r="C12" s="9"/>
      <c r="D12" s="73" t="s">
        <v>89</v>
      </c>
      <c r="E12" s="73"/>
      <c r="F12" s="69" t="s">
        <v>90</v>
      </c>
      <c r="G12" s="69"/>
      <c r="H12" s="69"/>
      <c r="I12" s="72" t="s">
        <v>91</v>
      </c>
      <c r="J12" s="72"/>
      <c r="K12" s="11" t="s">
        <v>87</v>
      </c>
      <c r="L12" s="11" t="s">
        <v>48</v>
      </c>
      <c r="M12" s="72" t="s">
        <v>92</v>
      </c>
      <c r="N12" s="72"/>
      <c r="O12" s="72"/>
      <c r="P12" s="72"/>
      <c r="Q12" s="72"/>
    </row>
    <row r="13" spans="1:17" ht="18.75" customHeight="1">
      <c r="A13" s="5"/>
      <c r="B13" s="9"/>
      <c r="C13" s="10" t="s">
        <v>93</v>
      </c>
      <c r="D13" s="68"/>
      <c r="E13" s="68"/>
      <c r="F13" s="69" t="s">
        <v>94</v>
      </c>
      <c r="G13" s="69"/>
      <c r="H13" s="69"/>
      <c r="I13" s="72" t="s">
        <v>95</v>
      </c>
      <c r="J13" s="72"/>
      <c r="K13" s="11" t="s">
        <v>96</v>
      </c>
      <c r="L13" s="11" t="s">
        <v>48</v>
      </c>
      <c r="M13" s="72" t="s">
        <v>97</v>
      </c>
      <c r="N13" s="72"/>
      <c r="O13" s="72"/>
      <c r="P13" s="72"/>
      <c r="Q13" s="72"/>
    </row>
    <row r="14" spans="1:17" ht="27" customHeight="1">
      <c r="A14" s="5"/>
      <c r="B14" s="9"/>
      <c r="C14" s="7"/>
      <c r="D14" s="68"/>
      <c r="E14" s="68"/>
      <c r="F14" s="69" t="s">
        <v>49</v>
      </c>
      <c r="G14" s="69"/>
      <c r="H14" s="69"/>
      <c r="I14" s="72" t="s">
        <v>48</v>
      </c>
      <c r="J14" s="72"/>
      <c r="K14" s="11" t="s">
        <v>48</v>
      </c>
      <c r="L14" s="11" t="s">
        <v>48</v>
      </c>
      <c r="M14" s="72" t="s">
        <v>48</v>
      </c>
      <c r="N14" s="72"/>
      <c r="O14" s="72"/>
      <c r="P14" s="72"/>
      <c r="Q14" s="72"/>
    </row>
    <row r="15" spans="1:17" ht="63" customHeight="1">
      <c r="A15" s="5"/>
      <c r="B15" s="9"/>
      <c r="C15" s="9"/>
      <c r="D15" s="73" t="s">
        <v>89</v>
      </c>
      <c r="E15" s="73"/>
      <c r="F15" s="69" t="s">
        <v>90</v>
      </c>
      <c r="G15" s="69"/>
      <c r="H15" s="69"/>
      <c r="I15" s="72" t="s">
        <v>98</v>
      </c>
      <c r="J15" s="72"/>
      <c r="K15" s="11" t="s">
        <v>96</v>
      </c>
      <c r="L15" s="11" t="s">
        <v>48</v>
      </c>
      <c r="M15" s="72" t="s">
        <v>99</v>
      </c>
      <c r="N15" s="72"/>
      <c r="O15" s="72"/>
      <c r="P15" s="72"/>
      <c r="Q15" s="72"/>
    </row>
    <row r="16" spans="1:17" ht="22.5" customHeight="1">
      <c r="A16" s="5"/>
      <c r="B16" s="77" t="s">
        <v>53</v>
      </c>
      <c r="C16" s="77"/>
      <c r="D16" s="77"/>
      <c r="E16" s="77"/>
      <c r="F16" s="77"/>
      <c r="G16" s="77"/>
      <c r="H16" s="12" t="s">
        <v>51</v>
      </c>
      <c r="I16" s="70" t="s">
        <v>100</v>
      </c>
      <c r="J16" s="70"/>
      <c r="K16" s="13" t="s">
        <v>82</v>
      </c>
      <c r="L16" s="13" t="s">
        <v>48</v>
      </c>
      <c r="M16" s="70" t="s">
        <v>101</v>
      </c>
      <c r="N16" s="70"/>
      <c r="O16" s="70"/>
      <c r="P16" s="70"/>
      <c r="Q16" s="70"/>
    </row>
    <row r="17" spans="1:17" ht="29.25" customHeight="1">
      <c r="A17" s="5"/>
      <c r="B17" s="79"/>
      <c r="C17" s="79"/>
      <c r="D17" s="79"/>
      <c r="E17" s="79"/>
      <c r="F17" s="78" t="s">
        <v>49</v>
      </c>
      <c r="G17" s="78"/>
      <c r="H17" s="78"/>
      <c r="I17" s="71" t="s">
        <v>102</v>
      </c>
      <c r="J17" s="71"/>
      <c r="K17" s="14" t="s">
        <v>48</v>
      </c>
      <c r="L17" s="14" t="s">
        <v>48</v>
      </c>
      <c r="M17" s="71" t="s">
        <v>102</v>
      </c>
      <c r="N17" s="71"/>
      <c r="O17" s="71"/>
      <c r="P17" s="71"/>
      <c r="Q17" s="71"/>
    </row>
    <row r="18" spans="1:17" ht="24.75" customHeight="1">
      <c r="A18" s="5"/>
      <c r="B18" s="63" t="s">
        <v>52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23.25" customHeight="1">
      <c r="A19" s="5"/>
      <c r="B19" s="77" t="s">
        <v>52</v>
      </c>
      <c r="C19" s="77"/>
      <c r="D19" s="77"/>
      <c r="E19" s="77"/>
      <c r="F19" s="77"/>
      <c r="G19" s="77"/>
      <c r="H19" s="12" t="s">
        <v>51</v>
      </c>
      <c r="I19" s="70" t="s">
        <v>77</v>
      </c>
      <c r="J19" s="70"/>
      <c r="K19" s="13" t="s">
        <v>48</v>
      </c>
      <c r="L19" s="13" t="s">
        <v>48</v>
      </c>
      <c r="M19" s="70" t="s">
        <v>77</v>
      </c>
      <c r="N19" s="70"/>
      <c r="O19" s="70"/>
      <c r="P19" s="70"/>
      <c r="Q19" s="70"/>
    </row>
    <row r="20" spans="1:17" ht="26.25" customHeight="1">
      <c r="A20" s="5"/>
      <c r="B20" s="79"/>
      <c r="C20" s="79"/>
      <c r="D20" s="79"/>
      <c r="E20" s="79"/>
      <c r="F20" s="78" t="s">
        <v>49</v>
      </c>
      <c r="G20" s="78"/>
      <c r="H20" s="78"/>
      <c r="I20" s="71" t="s">
        <v>78</v>
      </c>
      <c r="J20" s="71"/>
      <c r="K20" s="14" t="s">
        <v>48</v>
      </c>
      <c r="L20" s="14" t="s">
        <v>48</v>
      </c>
      <c r="M20" s="71" t="s">
        <v>78</v>
      </c>
      <c r="N20" s="71"/>
      <c r="O20" s="71"/>
      <c r="P20" s="71"/>
      <c r="Q20" s="71"/>
    </row>
    <row r="21" spans="2:17" ht="20.25" customHeight="1">
      <c r="B21" s="63" t="s">
        <v>50</v>
      </c>
      <c r="C21" s="63"/>
      <c r="D21" s="63"/>
      <c r="E21" s="63"/>
      <c r="F21" s="63"/>
      <c r="G21" s="63"/>
      <c r="H21" s="63"/>
      <c r="I21" s="70" t="s">
        <v>103</v>
      </c>
      <c r="J21" s="70"/>
      <c r="K21" s="13" t="s">
        <v>82</v>
      </c>
      <c r="L21" s="13" t="s">
        <v>48</v>
      </c>
      <c r="M21" s="70" t="s">
        <v>104</v>
      </c>
      <c r="N21" s="70"/>
      <c r="O21" s="70"/>
      <c r="P21" s="70"/>
      <c r="Q21" s="70"/>
    </row>
    <row r="22" spans="2:17" ht="35.25" customHeight="1">
      <c r="B22" s="63"/>
      <c r="C22" s="63"/>
      <c r="D22" s="63"/>
      <c r="E22" s="63"/>
      <c r="F22" s="64" t="s">
        <v>49</v>
      </c>
      <c r="G22" s="64"/>
      <c r="H22" s="64"/>
      <c r="I22" s="67" t="s">
        <v>105</v>
      </c>
      <c r="J22" s="67"/>
      <c r="K22" s="15" t="s">
        <v>48</v>
      </c>
      <c r="L22" s="15" t="s">
        <v>48</v>
      </c>
      <c r="M22" s="67" t="s">
        <v>105</v>
      </c>
      <c r="N22" s="67"/>
      <c r="O22" s="67"/>
      <c r="P22" s="67"/>
      <c r="Q22" s="67"/>
    </row>
    <row r="23" spans="2:17" ht="25.5" customHeight="1">
      <c r="B23" s="65" t="s">
        <v>47</v>
      </c>
      <c r="C23" s="65"/>
      <c r="D23" s="65"/>
      <c r="E23" s="65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</sheetData>
  <sheetProtection/>
  <mergeCells count="68">
    <mergeCell ref="M20:Q20"/>
    <mergeCell ref="M17:Q17"/>
    <mergeCell ref="B20:E20"/>
    <mergeCell ref="F20:H20"/>
    <mergeCell ref="I20:J20"/>
    <mergeCell ref="D14:E14"/>
    <mergeCell ref="D15:E15"/>
    <mergeCell ref="F15:H15"/>
    <mergeCell ref="I15:J15"/>
    <mergeCell ref="F14:H14"/>
    <mergeCell ref="B19:G19"/>
    <mergeCell ref="F17:H17"/>
    <mergeCell ref="B16:G16"/>
    <mergeCell ref="B17:E17"/>
    <mergeCell ref="B18:Q18"/>
    <mergeCell ref="O3:P3"/>
    <mergeCell ref="I11:J11"/>
    <mergeCell ref="M11:Q11"/>
    <mergeCell ref="I12:J12"/>
    <mergeCell ref="B7:Q7"/>
    <mergeCell ref="F9:H9"/>
    <mergeCell ref="D12:E12"/>
    <mergeCell ref="M10:Q10"/>
    <mergeCell ref="I9:J9"/>
    <mergeCell ref="K1:P1"/>
    <mergeCell ref="A2:P2"/>
    <mergeCell ref="I8:J8"/>
    <mergeCell ref="D5:E5"/>
    <mergeCell ref="M5:Q5"/>
    <mergeCell ref="M6:Q6"/>
    <mergeCell ref="F6:H6"/>
    <mergeCell ref="I5:J5"/>
    <mergeCell ref="M8:Q8"/>
    <mergeCell ref="D6:E6"/>
    <mergeCell ref="M9:Q9"/>
    <mergeCell ref="F5:H5"/>
    <mergeCell ref="I6:J6"/>
    <mergeCell ref="D8:E8"/>
    <mergeCell ref="F8:H8"/>
    <mergeCell ref="D11:E11"/>
    <mergeCell ref="F11:H11"/>
    <mergeCell ref="I13:J13"/>
    <mergeCell ref="M12:Q12"/>
    <mergeCell ref="M13:Q13"/>
    <mergeCell ref="I10:J10"/>
    <mergeCell ref="D13:E13"/>
    <mergeCell ref="F12:H12"/>
    <mergeCell ref="M16:Q16"/>
    <mergeCell ref="I14:J14"/>
    <mergeCell ref="M15:Q15"/>
    <mergeCell ref="M14:Q14"/>
    <mergeCell ref="F13:H13"/>
    <mergeCell ref="D9:E9"/>
    <mergeCell ref="D10:E10"/>
    <mergeCell ref="F10:H10"/>
    <mergeCell ref="I21:J21"/>
    <mergeCell ref="M21:Q21"/>
    <mergeCell ref="B21:H21"/>
    <mergeCell ref="M19:Q19"/>
    <mergeCell ref="I19:J19"/>
    <mergeCell ref="I17:J17"/>
    <mergeCell ref="I16:J16"/>
    <mergeCell ref="B22:E22"/>
    <mergeCell ref="F22:H22"/>
    <mergeCell ref="B23:F23"/>
    <mergeCell ref="G23:Q23"/>
    <mergeCell ref="I22:J22"/>
    <mergeCell ref="M22:Q22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33"/>
  <sheetViews>
    <sheetView view="pageLayout" workbookViewId="0" topLeftCell="A1">
      <selection activeCell="O1" sqref="O1:W1"/>
    </sheetView>
  </sheetViews>
  <sheetFormatPr defaultColWidth="9.33203125" defaultRowHeight="12.75"/>
  <cols>
    <col min="1" max="1" width="4.66015625" style="6" customWidth="1"/>
    <col min="2" max="2" width="7" style="6" customWidth="1"/>
    <col min="3" max="3" width="3.83203125" style="6" customWidth="1"/>
    <col min="4" max="4" width="9.33203125" style="6" customWidth="1"/>
    <col min="5" max="5" width="2" style="6" customWidth="1"/>
    <col min="6" max="6" width="5.83203125" style="6" customWidth="1"/>
    <col min="7" max="7" width="2" style="6" customWidth="1"/>
    <col min="8" max="8" width="10.33203125" style="6" customWidth="1"/>
    <col min="9" max="9" width="10.16015625" style="6" customWidth="1"/>
    <col min="10" max="12" width="9.33203125" style="6" customWidth="1"/>
    <col min="13" max="13" width="8.66015625" style="6" customWidth="1"/>
    <col min="14" max="14" width="9.5" style="6" customWidth="1"/>
    <col min="15" max="15" width="8.5" style="6" customWidth="1"/>
    <col min="16" max="16" width="8" style="6" customWidth="1"/>
    <col min="17" max="17" width="7.33203125" style="6" customWidth="1"/>
    <col min="18" max="19" width="9.33203125" style="6" customWidth="1"/>
    <col min="20" max="20" width="3.83203125" style="6" customWidth="1"/>
    <col min="21" max="21" width="5" style="6" customWidth="1"/>
    <col min="22" max="22" width="8.66015625" style="6" customWidth="1"/>
    <col min="23" max="23" width="4.33203125" style="6" customWidth="1"/>
    <col min="24" max="16384" width="9.33203125" style="6" customWidth="1"/>
  </cols>
  <sheetData>
    <row r="1" spans="1:23" ht="36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1" t="s">
        <v>111</v>
      </c>
      <c r="P1" s="81"/>
      <c r="Q1" s="81"/>
      <c r="R1" s="81"/>
      <c r="S1" s="81"/>
      <c r="T1" s="81"/>
      <c r="U1" s="81"/>
      <c r="V1" s="81"/>
      <c r="W1" s="81"/>
    </row>
    <row r="2" spans="1:23" ht="9.75" customHeight="1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5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ht="6" customHeight="1"/>
    <row r="5" spans="1:23" ht="12.75" customHeight="1">
      <c r="A5" s="82" t="s">
        <v>0</v>
      </c>
      <c r="B5" s="82" t="s">
        <v>1</v>
      </c>
      <c r="C5" s="82" t="s">
        <v>27</v>
      </c>
      <c r="D5" s="82" t="s">
        <v>2</v>
      </c>
      <c r="E5" s="82"/>
      <c r="F5" s="82"/>
      <c r="G5" s="82"/>
      <c r="H5" s="82" t="s">
        <v>3</v>
      </c>
      <c r="I5" s="82" t="s">
        <v>28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ht="12.75" customHeight="1">
      <c r="A6" s="82"/>
      <c r="B6" s="82"/>
      <c r="C6" s="82"/>
      <c r="D6" s="82"/>
      <c r="E6" s="82"/>
      <c r="F6" s="82"/>
      <c r="G6" s="82"/>
      <c r="H6" s="82"/>
      <c r="I6" s="82" t="s">
        <v>29</v>
      </c>
      <c r="J6" s="82" t="s">
        <v>4</v>
      </c>
      <c r="K6" s="82"/>
      <c r="L6" s="82"/>
      <c r="M6" s="82"/>
      <c r="N6" s="82"/>
      <c r="O6" s="82"/>
      <c r="P6" s="82"/>
      <c r="Q6" s="82"/>
      <c r="R6" s="82" t="s">
        <v>5</v>
      </c>
      <c r="S6" s="82" t="s">
        <v>4</v>
      </c>
      <c r="T6" s="82"/>
      <c r="U6" s="82"/>
      <c r="V6" s="82"/>
      <c r="W6" s="82"/>
    </row>
    <row r="7" spans="1:23" ht="12.75" customHeight="1">
      <c r="A7" s="82"/>
      <c r="B7" s="82"/>
      <c r="C7" s="82"/>
      <c r="D7" s="82"/>
      <c r="E7" s="82"/>
      <c r="F7" s="82"/>
      <c r="G7" s="82"/>
      <c r="H7" s="82"/>
      <c r="I7" s="82"/>
      <c r="J7" s="82" t="s">
        <v>30</v>
      </c>
      <c r="K7" s="82" t="s">
        <v>4</v>
      </c>
      <c r="L7" s="82"/>
      <c r="M7" s="82" t="s">
        <v>8</v>
      </c>
      <c r="N7" s="82" t="s">
        <v>9</v>
      </c>
      <c r="O7" s="82" t="s">
        <v>10</v>
      </c>
      <c r="P7" s="82" t="s">
        <v>31</v>
      </c>
      <c r="Q7" s="82" t="s">
        <v>32</v>
      </c>
      <c r="R7" s="82"/>
      <c r="S7" s="82" t="s">
        <v>6</v>
      </c>
      <c r="T7" s="82" t="s">
        <v>7</v>
      </c>
      <c r="U7" s="82"/>
      <c r="V7" s="82" t="s">
        <v>33</v>
      </c>
      <c r="W7" s="82" t="s">
        <v>34</v>
      </c>
    </row>
    <row r="8" spans="1:23" ht="56.2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55" t="s">
        <v>11</v>
      </c>
      <c r="L8" s="55" t="s">
        <v>12</v>
      </c>
      <c r="M8" s="82"/>
      <c r="N8" s="82"/>
      <c r="O8" s="82"/>
      <c r="P8" s="82"/>
      <c r="Q8" s="82"/>
      <c r="R8" s="82"/>
      <c r="S8" s="82"/>
      <c r="T8" s="82" t="s">
        <v>18</v>
      </c>
      <c r="U8" s="82"/>
      <c r="V8" s="82"/>
      <c r="W8" s="82"/>
    </row>
    <row r="9" spans="1:23" ht="8.25" customHeight="1">
      <c r="A9" s="56" t="s">
        <v>26</v>
      </c>
      <c r="B9" s="56" t="s">
        <v>25</v>
      </c>
      <c r="C9" s="56" t="s">
        <v>24</v>
      </c>
      <c r="D9" s="83" t="s">
        <v>23</v>
      </c>
      <c r="E9" s="83"/>
      <c r="F9" s="83"/>
      <c r="G9" s="83"/>
      <c r="H9" s="56" t="s">
        <v>22</v>
      </c>
      <c r="I9" s="56" t="s">
        <v>21</v>
      </c>
      <c r="J9" s="56" t="s">
        <v>20</v>
      </c>
      <c r="K9" s="56" t="s">
        <v>19</v>
      </c>
      <c r="L9" s="56" t="s">
        <v>35</v>
      </c>
      <c r="M9" s="56" t="s">
        <v>36</v>
      </c>
      <c r="N9" s="56" t="s">
        <v>37</v>
      </c>
      <c r="O9" s="56" t="s">
        <v>38</v>
      </c>
      <c r="P9" s="56" t="s">
        <v>39</v>
      </c>
      <c r="Q9" s="56" t="s">
        <v>40</v>
      </c>
      <c r="R9" s="56" t="s">
        <v>41</v>
      </c>
      <c r="S9" s="56" t="s">
        <v>42</v>
      </c>
      <c r="T9" s="83" t="s">
        <v>43</v>
      </c>
      <c r="U9" s="83"/>
      <c r="V9" s="56" t="s">
        <v>44</v>
      </c>
      <c r="W9" s="56" t="s">
        <v>45</v>
      </c>
    </row>
    <row r="10" spans="1:23" ht="12.75" customHeight="1">
      <c r="A10" s="82" t="s">
        <v>106</v>
      </c>
      <c r="B10" s="82" t="s">
        <v>46</v>
      </c>
      <c r="C10" s="82" t="s">
        <v>46</v>
      </c>
      <c r="D10" s="84" t="s">
        <v>107</v>
      </c>
      <c r="E10" s="84"/>
      <c r="F10" s="84" t="s">
        <v>13</v>
      </c>
      <c r="G10" s="84"/>
      <c r="H10" s="57">
        <v>3752884</v>
      </c>
      <c r="I10" s="57">
        <v>3729784</v>
      </c>
      <c r="J10" s="57">
        <v>3288038</v>
      </c>
      <c r="K10" s="57">
        <v>2739368</v>
      </c>
      <c r="L10" s="57">
        <v>548670</v>
      </c>
      <c r="M10" s="57">
        <v>438746</v>
      </c>
      <c r="N10" s="57">
        <v>3000</v>
      </c>
      <c r="O10" s="57">
        <v>0</v>
      </c>
      <c r="P10" s="57">
        <v>0</v>
      </c>
      <c r="Q10" s="57">
        <v>0</v>
      </c>
      <c r="R10" s="57">
        <v>23100</v>
      </c>
      <c r="S10" s="57">
        <v>23100</v>
      </c>
      <c r="T10" s="85">
        <v>0</v>
      </c>
      <c r="U10" s="85"/>
      <c r="V10" s="57">
        <v>0</v>
      </c>
      <c r="W10" s="57">
        <v>0</v>
      </c>
    </row>
    <row r="11" spans="1:23" ht="12.75" customHeight="1">
      <c r="A11" s="82"/>
      <c r="B11" s="82"/>
      <c r="C11" s="82"/>
      <c r="D11" s="84"/>
      <c r="E11" s="84"/>
      <c r="F11" s="84" t="s">
        <v>14</v>
      </c>
      <c r="G11" s="84"/>
      <c r="H11" s="57">
        <v>-20000</v>
      </c>
      <c r="I11" s="57">
        <v>-20000</v>
      </c>
      <c r="J11" s="57">
        <v>-20000</v>
      </c>
      <c r="K11" s="57">
        <v>-15000</v>
      </c>
      <c r="L11" s="57">
        <v>-5000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85">
        <v>0</v>
      </c>
      <c r="U11" s="85"/>
      <c r="V11" s="57">
        <v>0</v>
      </c>
      <c r="W11" s="57">
        <v>0</v>
      </c>
    </row>
    <row r="12" spans="1:23" ht="12.75" customHeight="1">
      <c r="A12" s="82"/>
      <c r="B12" s="82"/>
      <c r="C12" s="82"/>
      <c r="D12" s="84"/>
      <c r="E12" s="84"/>
      <c r="F12" s="84" t="s">
        <v>15</v>
      </c>
      <c r="G12" s="84"/>
      <c r="H12" s="57">
        <v>20000</v>
      </c>
      <c r="I12" s="57">
        <v>20000</v>
      </c>
      <c r="J12" s="57">
        <v>20000</v>
      </c>
      <c r="K12" s="57">
        <v>0</v>
      </c>
      <c r="L12" s="57">
        <v>20000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85">
        <v>0</v>
      </c>
      <c r="U12" s="85"/>
      <c r="V12" s="57">
        <v>0</v>
      </c>
      <c r="W12" s="57">
        <v>0</v>
      </c>
    </row>
    <row r="13" spans="1:23" ht="12.75" customHeight="1">
      <c r="A13" s="82"/>
      <c r="B13" s="82"/>
      <c r="C13" s="82"/>
      <c r="D13" s="84"/>
      <c r="E13" s="84"/>
      <c r="F13" s="84" t="s">
        <v>16</v>
      </c>
      <c r="G13" s="84"/>
      <c r="H13" s="57">
        <v>3752884</v>
      </c>
      <c r="I13" s="57">
        <v>3729784</v>
      </c>
      <c r="J13" s="57">
        <v>3288038</v>
      </c>
      <c r="K13" s="57">
        <v>2724368</v>
      </c>
      <c r="L13" s="57">
        <v>563670</v>
      </c>
      <c r="M13" s="57">
        <v>438746</v>
      </c>
      <c r="N13" s="57">
        <v>3000</v>
      </c>
      <c r="O13" s="57">
        <v>0</v>
      </c>
      <c r="P13" s="57">
        <v>0</v>
      </c>
      <c r="Q13" s="57">
        <v>0</v>
      </c>
      <c r="R13" s="57">
        <v>23100</v>
      </c>
      <c r="S13" s="57">
        <v>23100</v>
      </c>
      <c r="T13" s="85">
        <v>0</v>
      </c>
      <c r="U13" s="85"/>
      <c r="V13" s="57">
        <v>0</v>
      </c>
      <c r="W13" s="57">
        <v>0</v>
      </c>
    </row>
    <row r="14" spans="1:23" ht="12.75" customHeight="1">
      <c r="A14" s="82" t="s">
        <v>46</v>
      </c>
      <c r="B14" s="82" t="s">
        <v>108</v>
      </c>
      <c r="C14" s="82" t="s">
        <v>46</v>
      </c>
      <c r="D14" s="84" t="s">
        <v>109</v>
      </c>
      <c r="E14" s="84"/>
      <c r="F14" s="84" t="s">
        <v>13</v>
      </c>
      <c r="G14" s="84"/>
      <c r="H14" s="57">
        <v>639789</v>
      </c>
      <c r="I14" s="57">
        <v>639789</v>
      </c>
      <c r="J14" s="57">
        <v>639789</v>
      </c>
      <c r="K14" s="57">
        <v>494505</v>
      </c>
      <c r="L14" s="57">
        <v>145284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85">
        <v>0</v>
      </c>
      <c r="U14" s="85"/>
      <c r="V14" s="57">
        <v>0</v>
      </c>
      <c r="W14" s="57">
        <v>0</v>
      </c>
    </row>
    <row r="15" spans="1:23" ht="12.75" customHeight="1">
      <c r="A15" s="82"/>
      <c r="B15" s="82"/>
      <c r="C15" s="82"/>
      <c r="D15" s="84"/>
      <c r="E15" s="84"/>
      <c r="F15" s="84" t="s">
        <v>14</v>
      </c>
      <c r="G15" s="84"/>
      <c r="H15" s="57">
        <v>-20000</v>
      </c>
      <c r="I15" s="57">
        <v>-20000</v>
      </c>
      <c r="J15" s="57">
        <v>-20000</v>
      </c>
      <c r="K15" s="57">
        <v>-15000</v>
      </c>
      <c r="L15" s="57">
        <v>-5000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85">
        <v>0</v>
      </c>
      <c r="U15" s="85"/>
      <c r="V15" s="57">
        <v>0</v>
      </c>
      <c r="W15" s="57">
        <v>0</v>
      </c>
    </row>
    <row r="16" spans="1:23" ht="12.75" customHeight="1">
      <c r="A16" s="82"/>
      <c r="B16" s="82"/>
      <c r="C16" s="82"/>
      <c r="D16" s="84"/>
      <c r="E16" s="84"/>
      <c r="F16" s="84" t="s">
        <v>15</v>
      </c>
      <c r="G16" s="84"/>
      <c r="H16" s="57">
        <v>20000</v>
      </c>
      <c r="I16" s="57">
        <v>20000</v>
      </c>
      <c r="J16" s="57">
        <v>20000</v>
      </c>
      <c r="K16" s="57">
        <v>0</v>
      </c>
      <c r="L16" s="57">
        <v>20000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85">
        <v>0</v>
      </c>
      <c r="U16" s="85"/>
      <c r="V16" s="57">
        <v>0</v>
      </c>
      <c r="W16" s="57">
        <v>0</v>
      </c>
    </row>
    <row r="17" spans="1:23" ht="12.75" customHeight="1">
      <c r="A17" s="82"/>
      <c r="B17" s="82"/>
      <c r="C17" s="82"/>
      <c r="D17" s="84"/>
      <c r="E17" s="84"/>
      <c r="F17" s="84" t="s">
        <v>16</v>
      </c>
      <c r="G17" s="84"/>
      <c r="H17" s="57">
        <v>639789</v>
      </c>
      <c r="I17" s="57">
        <v>639789</v>
      </c>
      <c r="J17" s="57">
        <v>639789</v>
      </c>
      <c r="K17" s="57">
        <v>479505</v>
      </c>
      <c r="L17" s="57">
        <v>160284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85">
        <v>0</v>
      </c>
      <c r="U17" s="85"/>
      <c r="V17" s="57">
        <v>0</v>
      </c>
      <c r="W17" s="57">
        <v>0</v>
      </c>
    </row>
    <row r="18" spans="1:23" ht="12.75" customHeight="1">
      <c r="A18" s="82" t="s">
        <v>79</v>
      </c>
      <c r="B18" s="82" t="s">
        <v>46</v>
      </c>
      <c r="C18" s="82" t="s">
        <v>46</v>
      </c>
      <c r="D18" s="84" t="s">
        <v>80</v>
      </c>
      <c r="E18" s="84"/>
      <c r="F18" s="84" t="s">
        <v>13</v>
      </c>
      <c r="G18" s="84"/>
      <c r="H18" s="57">
        <v>9028826</v>
      </c>
      <c r="I18" s="57">
        <v>6630565</v>
      </c>
      <c r="J18" s="57">
        <v>4930868</v>
      </c>
      <c r="K18" s="57">
        <v>3569092</v>
      </c>
      <c r="L18" s="57">
        <v>1361776</v>
      </c>
      <c r="M18" s="57">
        <v>117549</v>
      </c>
      <c r="N18" s="57">
        <v>1582148</v>
      </c>
      <c r="O18" s="57">
        <v>0</v>
      </c>
      <c r="P18" s="57">
        <v>0</v>
      </c>
      <c r="Q18" s="57">
        <v>0</v>
      </c>
      <c r="R18" s="57">
        <v>2398261</v>
      </c>
      <c r="S18" s="57">
        <v>2398261</v>
      </c>
      <c r="T18" s="85">
        <v>0</v>
      </c>
      <c r="U18" s="85"/>
      <c r="V18" s="57">
        <v>0</v>
      </c>
      <c r="W18" s="57">
        <v>0</v>
      </c>
    </row>
    <row r="19" spans="1:23" ht="12.75" customHeight="1">
      <c r="A19" s="82"/>
      <c r="B19" s="82"/>
      <c r="C19" s="82"/>
      <c r="D19" s="84"/>
      <c r="E19" s="84"/>
      <c r="F19" s="84" t="s">
        <v>14</v>
      </c>
      <c r="G19" s="84"/>
      <c r="H19" s="57">
        <v>-53453</v>
      </c>
      <c r="I19" s="57">
        <v>-53453</v>
      </c>
      <c r="J19" s="57">
        <v>-398</v>
      </c>
      <c r="K19" s="57">
        <v>-398</v>
      </c>
      <c r="L19" s="57">
        <v>0</v>
      </c>
      <c r="M19" s="57">
        <v>0</v>
      </c>
      <c r="N19" s="57">
        <v>-53055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85">
        <v>0</v>
      </c>
      <c r="U19" s="85"/>
      <c r="V19" s="57">
        <v>0</v>
      </c>
      <c r="W19" s="57">
        <v>0</v>
      </c>
    </row>
    <row r="20" spans="1:23" ht="12.75" customHeight="1">
      <c r="A20" s="82"/>
      <c r="B20" s="82"/>
      <c r="C20" s="82"/>
      <c r="D20" s="84"/>
      <c r="E20" s="84"/>
      <c r="F20" s="84" t="s">
        <v>15</v>
      </c>
      <c r="G20" s="84"/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85">
        <v>0</v>
      </c>
      <c r="U20" s="85"/>
      <c r="V20" s="57">
        <v>0</v>
      </c>
      <c r="W20" s="57">
        <v>0</v>
      </c>
    </row>
    <row r="21" spans="1:23" ht="12.75" customHeight="1">
      <c r="A21" s="82"/>
      <c r="B21" s="82"/>
      <c r="C21" s="82"/>
      <c r="D21" s="84"/>
      <c r="E21" s="84"/>
      <c r="F21" s="84" t="s">
        <v>16</v>
      </c>
      <c r="G21" s="84"/>
      <c r="H21" s="57">
        <v>8975373</v>
      </c>
      <c r="I21" s="57">
        <v>6577112</v>
      </c>
      <c r="J21" s="57">
        <v>4930470</v>
      </c>
      <c r="K21" s="57">
        <v>3568694</v>
      </c>
      <c r="L21" s="57">
        <v>1361776</v>
      </c>
      <c r="M21" s="57">
        <v>117549</v>
      </c>
      <c r="N21" s="57">
        <v>1529093</v>
      </c>
      <c r="O21" s="57">
        <v>0</v>
      </c>
      <c r="P21" s="57">
        <v>0</v>
      </c>
      <c r="Q21" s="57">
        <v>0</v>
      </c>
      <c r="R21" s="57">
        <v>2398261</v>
      </c>
      <c r="S21" s="57">
        <v>2398261</v>
      </c>
      <c r="T21" s="85">
        <v>0</v>
      </c>
      <c r="U21" s="85"/>
      <c r="V21" s="57">
        <v>0</v>
      </c>
      <c r="W21" s="57">
        <v>0</v>
      </c>
    </row>
    <row r="22" spans="1:23" ht="12.75" customHeight="1">
      <c r="A22" s="82" t="s">
        <v>46</v>
      </c>
      <c r="B22" s="82" t="s">
        <v>84</v>
      </c>
      <c r="C22" s="82" t="s">
        <v>46</v>
      </c>
      <c r="D22" s="84" t="s">
        <v>85</v>
      </c>
      <c r="E22" s="84"/>
      <c r="F22" s="84" t="s">
        <v>13</v>
      </c>
      <c r="G22" s="84"/>
      <c r="H22" s="57">
        <v>1197571</v>
      </c>
      <c r="I22" s="57">
        <v>1197571</v>
      </c>
      <c r="J22" s="57">
        <v>46047</v>
      </c>
      <c r="K22" s="57">
        <v>45526</v>
      </c>
      <c r="L22" s="57">
        <v>521</v>
      </c>
      <c r="M22" s="57">
        <v>117549</v>
      </c>
      <c r="N22" s="57">
        <v>1033975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85">
        <v>0</v>
      </c>
      <c r="U22" s="85"/>
      <c r="V22" s="57">
        <v>0</v>
      </c>
      <c r="W22" s="57">
        <v>0</v>
      </c>
    </row>
    <row r="23" spans="1:23" ht="12.75" customHeight="1">
      <c r="A23" s="82"/>
      <c r="B23" s="82"/>
      <c r="C23" s="82"/>
      <c r="D23" s="84"/>
      <c r="E23" s="84"/>
      <c r="F23" s="84" t="s">
        <v>14</v>
      </c>
      <c r="G23" s="84"/>
      <c r="H23" s="57">
        <v>-17461</v>
      </c>
      <c r="I23" s="57">
        <v>-17461</v>
      </c>
      <c r="J23" s="57">
        <v>0</v>
      </c>
      <c r="K23" s="57">
        <v>0</v>
      </c>
      <c r="L23" s="57">
        <v>0</v>
      </c>
      <c r="M23" s="57">
        <v>0</v>
      </c>
      <c r="N23" s="57">
        <v>-17461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85">
        <v>0</v>
      </c>
      <c r="U23" s="85"/>
      <c r="V23" s="57">
        <v>0</v>
      </c>
      <c r="W23" s="57">
        <v>0</v>
      </c>
    </row>
    <row r="24" spans="1:23" ht="12.75" customHeight="1">
      <c r="A24" s="82"/>
      <c r="B24" s="82"/>
      <c r="C24" s="82"/>
      <c r="D24" s="84"/>
      <c r="E24" s="84"/>
      <c r="F24" s="84" t="s">
        <v>15</v>
      </c>
      <c r="G24" s="84"/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85">
        <v>0</v>
      </c>
      <c r="U24" s="85"/>
      <c r="V24" s="57">
        <v>0</v>
      </c>
      <c r="W24" s="57">
        <v>0</v>
      </c>
    </row>
    <row r="25" spans="1:23" ht="12.75" customHeight="1">
      <c r="A25" s="82"/>
      <c r="B25" s="82"/>
      <c r="C25" s="82"/>
      <c r="D25" s="84"/>
      <c r="E25" s="84"/>
      <c r="F25" s="84" t="s">
        <v>16</v>
      </c>
      <c r="G25" s="84"/>
      <c r="H25" s="57">
        <v>1180110</v>
      </c>
      <c r="I25" s="57">
        <v>1180110</v>
      </c>
      <c r="J25" s="57">
        <v>46047</v>
      </c>
      <c r="K25" s="57">
        <v>45526</v>
      </c>
      <c r="L25" s="57">
        <v>521</v>
      </c>
      <c r="M25" s="57">
        <v>117549</v>
      </c>
      <c r="N25" s="57">
        <v>1016514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85">
        <v>0</v>
      </c>
      <c r="U25" s="85"/>
      <c r="V25" s="57">
        <v>0</v>
      </c>
      <c r="W25" s="57">
        <v>0</v>
      </c>
    </row>
    <row r="26" spans="1:23" ht="12.75">
      <c r="A26" s="82" t="s">
        <v>46</v>
      </c>
      <c r="B26" s="82" t="s">
        <v>93</v>
      </c>
      <c r="C26" s="82" t="s">
        <v>46</v>
      </c>
      <c r="D26" s="84" t="s">
        <v>94</v>
      </c>
      <c r="E26" s="84"/>
      <c r="F26" s="84" t="s">
        <v>13</v>
      </c>
      <c r="G26" s="84"/>
      <c r="H26" s="57">
        <v>7829429</v>
      </c>
      <c r="I26" s="57">
        <v>5431168</v>
      </c>
      <c r="J26" s="57">
        <v>4882995</v>
      </c>
      <c r="K26" s="57">
        <v>3523566</v>
      </c>
      <c r="L26" s="57">
        <v>1359429</v>
      </c>
      <c r="M26" s="57">
        <v>0</v>
      </c>
      <c r="N26" s="57">
        <v>548173</v>
      </c>
      <c r="O26" s="57">
        <v>0</v>
      </c>
      <c r="P26" s="57">
        <v>0</v>
      </c>
      <c r="Q26" s="57">
        <v>0</v>
      </c>
      <c r="R26" s="57">
        <v>2398261</v>
      </c>
      <c r="S26" s="57">
        <v>2398261</v>
      </c>
      <c r="T26" s="85">
        <v>0</v>
      </c>
      <c r="U26" s="85"/>
      <c r="V26" s="57">
        <v>0</v>
      </c>
      <c r="W26" s="57">
        <v>0</v>
      </c>
    </row>
    <row r="27" spans="1:23" ht="12.75">
      <c r="A27" s="82"/>
      <c r="B27" s="82"/>
      <c r="C27" s="82"/>
      <c r="D27" s="84"/>
      <c r="E27" s="84"/>
      <c r="F27" s="84" t="s">
        <v>14</v>
      </c>
      <c r="G27" s="84"/>
      <c r="H27" s="57">
        <v>-35992</v>
      </c>
      <c r="I27" s="57">
        <v>-35992</v>
      </c>
      <c r="J27" s="57">
        <v>-398</v>
      </c>
      <c r="K27" s="57">
        <v>-398</v>
      </c>
      <c r="L27" s="57">
        <v>0</v>
      </c>
      <c r="M27" s="57">
        <v>0</v>
      </c>
      <c r="N27" s="57">
        <v>-35594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85">
        <v>0</v>
      </c>
      <c r="U27" s="85"/>
      <c r="V27" s="57">
        <v>0</v>
      </c>
      <c r="W27" s="57">
        <v>0</v>
      </c>
    </row>
    <row r="28" spans="1:23" ht="12.75">
      <c r="A28" s="82"/>
      <c r="B28" s="82"/>
      <c r="C28" s="82"/>
      <c r="D28" s="84"/>
      <c r="E28" s="84"/>
      <c r="F28" s="84" t="s">
        <v>15</v>
      </c>
      <c r="G28" s="84"/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85">
        <v>0</v>
      </c>
      <c r="U28" s="85"/>
      <c r="V28" s="57">
        <v>0</v>
      </c>
      <c r="W28" s="57">
        <v>0</v>
      </c>
    </row>
    <row r="29" spans="1:23" ht="12.75">
      <c r="A29" s="82"/>
      <c r="B29" s="82"/>
      <c r="C29" s="82"/>
      <c r="D29" s="84"/>
      <c r="E29" s="84"/>
      <c r="F29" s="84" t="s">
        <v>16</v>
      </c>
      <c r="G29" s="84"/>
      <c r="H29" s="57">
        <v>7793437</v>
      </c>
      <c r="I29" s="57">
        <v>5395176</v>
      </c>
      <c r="J29" s="57">
        <v>4882597</v>
      </c>
      <c r="K29" s="57">
        <v>3523168</v>
      </c>
      <c r="L29" s="57">
        <v>1359429</v>
      </c>
      <c r="M29" s="57">
        <v>0</v>
      </c>
      <c r="N29" s="57">
        <v>512579</v>
      </c>
      <c r="O29" s="57">
        <v>0</v>
      </c>
      <c r="P29" s="57">
        <v>0</v>
      </c>
      <c r="Q29" s="57">
        <v>0</v>
      </c>
      <c r="R29" s="57">
        <v>2398261</v>
      </c>
      <c r="S29" s="57">
        <v>2398261</v>
      </c>
      <c r="T29" s="85">
        <v>0</v>
      </c>
      <c r="U29" s="85"/>
      <c r="V29" s="57">
        <v>0</v>
      </c>
      <c r="W29" s="57">
        <v>0</v>
      </c>
    </row>
    <row r="30" spans="1:23" ht="12.75">
      <c r="A30" s="88" t="s">
        <v>17</v>
      </c>
      <c r="B30" s="88"/>
      <c r="C30" s="88"/>
      <c r="D30" s="88"/>
      <c r="E30" s="88"/>
      <c r="F30" s="84" t="s">
        <v>13</v>
      </c>
      <c r="G30" s="84"/>
      <c r="H30" s="58">
        <v>127405131.87</v>
      </c>
      <c r="I30" s="59"/>
      <c r="J30" s="58">
        <v>96565982.47</v>
      </c>
      <c r="K30" s="58">
        <v>66755306.97</v>
      </c>
      <c r="L30" s="58">
        <v>29810675.5</v>
      </c>
      <c r="M30" s="58">
        <v>3174466</v>
      </c>
      <c r="N30" s="58">
        <v>3165790</v>
      </c>
      <c r="O30" s="58">
        <v>3127263.4</v>
      </c>
      <c r="P30" s="58">
        <v>827846</v>
      </c>
      <c r="Q30" s="58">
        <v>0</v>
      </c>
      <c r="R30" s="58">
        <v>20543784</v>
      </c>
      <c r="S30" s="58">
        <v>19043784</v>
      </c>
      <c r="T30" s="87">
        <v>4424530</v>
      </c>
      <c r="U30" s="87"/>
      <c r="V30" s="59"/>
      <c r="W30" s="57">
        <v>0</v>
      </c>
    </row>
    <row r="31" spans="1:23" ht="12.75">
      <c r="A31" s="88"/>
      <c r="B31" s="88"/>
      <c r="C31" s="88"/>
      <c r="D31" s="88"/>
      <c r="E31" s="88"/>
      <c r="F31" s="84" t="s">
        <v>14</v>
      </c>
      <c r="G31" s="84"/>
      <c r="H31" s="58">
        <v>-73453</v>
      </c>
      <c r="I31" s="58">
        <v>-73453</v>
      </c>
      <c r="J31" s="58">
        <v>-20398</v>
      </c>
      <c r="K31" s="58">
        <v>-15398</v>
      </c>
      <c r="L31" s="58">
        <v>-5000</v>
      </c>
      <c r="M31" s="58">
        <v>0</v>
      </c>
      <c r="N31" s="58">
        <v>-53055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87">
        <v>0</v>
      </c>
      <c r="U31" s="87"/>
      <c r="V31" s="58">
        <v>0</v>
      </c>
      <c r="W31" s="57">
        <v>0</v>
      </c>
    </row>
    <row r="32" spans="1:23" ht="12.75">
      <c r="A32" s="88"/>
      <c r="B32" s="88"/>
      <c r="C32" s="88"/>
      <c r="D32" s="88"/>
      <c r="E32" s="88"/>
      <c r="F32" s="84" t="s">
        <v>15</v>
      </c>
      <c r="G32" s="84"/>
      <c r="H32" s="58">
        <v>20000</v>
      </c>
      <c r="I32" s="58">
        <v>20000</v>
      </c>
      <c r="J32" s="58">
        <v>20000</v>
      </c>
      <c r="K32" s="58">
        <v>0</v>
      </c>
      <c r="L32" s="58">
        <v>20000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87">
        <v>0</v>
      </c>
      <c r="U32" s="87"/>
      <c r="V32" s="58">
        <v>0</v>
      </c>
      <c r="W32" s="57">
        <v>0</v>
      </c>
    </row>
    <row r="33" spans="1:23" ht="12.75">
      <c r="A33" s="88"/>
      <c r="B33" s="88"/>
      <c r="C33" s="88"/>
      <c r="D33" s="88"/>
      <c r="E33" s="88"/>
      <c r="F33" s="84" t="s">
        <v>16</v>
      </c>
      <c r="G33" s="84"/>
      <c r="H33" s="58">
        <v>127351678.87</v>
      </c>
      <c r="I33" s="59"/>
      <c r="J33" s="58">
        <v>96565584.47</v>
      </c>
      <c r="K33" s="58">
        <v>66739908.97</v>
      </c>
      <c r="L33" s="58">
        <v>29825675.5</v>
      </c>
      <c r="M33" s="58">
        <v>3174466</v>
      </c>
      <c r="N33" s="58">
        <v>3112735</v>
      </c>
      <c r="O33" s="58">
        <v>3127263.4</v>
      </c>
      <c r="P33" s="58">
        <v>827846</v>
      </c>
      <c r="Q33" s="58">
        <v>0</v>
      </c>
      <c r="R33" s="58">
        <v>20543784</v>
      </c>
      <c r="S33" s="58">
        <v>19043784</v>
      </c>
      <c r="T33" s="87">
        <v>4424530</v>
      </c>
      <c r="U33" s="87"/>
      <c r="V33" s="59"/>
      <c r="W33" s="57">
        <v>0</v>
      </c>
    </row>
  </sheetData>
  <sheetProtection/>
  <mergeCells count="95">
    <mergeCell ref="T33:U33"/>
    <mergeCell ref="F29:G29"/>
    <mergeCell ref="T29:U29"/>
    <mergeCell ref="A30:E33"/>
    <mergeCell ref="F30:G30"/>
    <mergeCell ref="T30:U30"/>
    <mergeCell ref="F31:G31"/>
    <mergeCell ref="T31:U31"/>
    <mergeCell ref="F32:G32"/>
    <mergeCell ref="T32:U32"/>
    <mergeCell ref="F33:G33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T22:U22"/>
    <mergeCell ref="F23:G23"/>
    <mergeCell ref="T23:U23"/>
    <mergeCell ref="F24:G24"/>
    <mergeCell ref="T24:U24"/>
    <mergeCell ref="F25:G25"/>
    <mergeCell ref="T25:U25"/>
    <mergeCell ref="A18:A21"/>
    <mergeCell ref="B18:B21"/>
    <mergeCell ref="C18:C21"/>
    <mergeCell ref="D18:E21"/>
    <mergeCell ref="F22:G22"/>
    <mergeCell ref="A22:A25"/>
    <mergeCell ref="B22:B25"/>
    <mergeCell ref="C22:C25"/>
    <mergeCell ref="D22:E25"/>
    <mergeCell ref="A2:W3"/>
    <mergeCell ref="T20:U20"/>
    <mergeCell ref="F21:G21"/>
    <mergeCell ref="T21:U21"/>
    <mergeCell ref="F16:G16"/>
    <mergeCell ref="T16:U16"/>
    <mergeCell ref="F17:G17"/>
    <mergeCell ref="T17:U17"/>
    <mergeCell ref="F18:G18"/>
    <mergeCell ref="T15:U15"/>
    <mergeCell ref="T18:U18"/>
    <mergeCell ref="F19:G19"/>
    <mergeCell ref="T19:U19"/>
    <mergeCell ref="F20:G20"/>
    <mergeCell ref="F13:G13"/>
    <mergeCell ref="T13:U13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N7:N8"/>
    <mergeCell ref="O7:O8"/>
    <mergeCell ref="P7:P8"/>
    <mergeCell ref="Q7:Q8"/>
    <mergeCell ref="S7:S8"/>
    <mergeCell ref="T7:U7"/>
    <mergeCell ref="D5:G8"/>
    <mergeCell ref="D9:G9"/>
    <mergeCell ref="F11:G11"/>
    <mergeCell ref="A5:A8"/>
    <mergeCell ref="B5:B8"/>
    <mergeCell ref="C5:C8"/>
    <mergeCell ref="O1:W1"/>
    <mergeCell ref="H5:H8"/>
    <mergeCell ref="I5:W5"/>
    <mergeCell ref="I6:I8"/>
    <mergeCell ref="J6:Q6"/>
    <mergeCell ref="R6:R8"/>
    <mergeCell ref="S6:W6"/>
    <mergeCell ref="J7:J8"/>
    <mergeCell ref="K7:L7"/>
    <mergeCell ref="M7:M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6"/>
  <sheetViews>
    <sheetView view="pageLayout" workbookViewId="0" topLeftCell="A1">
      <selection activeCell="M39" sqref="M39"/>
    </sheetView>
  </sheetViews>
  <sheetFormatPr defaultColWidth="9.33203125" defaultRowHeight="12.75"/>
  <cols>
    <col min="1" max="1" width="5.66015625" style="17" customWidth="1"/>
    <col min="2" max="2" width="8.83203125" style="17" customWidth="1"/>
    <col min="3" max="3" width="6.16015625" style="17" customWidth="1"/>
    <col min="4" max="4" width="15.5" style="17" customWidth="1"/>
    <col min="5" max="5" width="17.33203125" style="17" customWidth="1"/>
    <col min="6" max="6" width="16.16015625" style="17" customWidth="1"/>
    <col min="7" max="7" width="13.5" style="17" customWidth="1"/>
    <col min="8" max="8" width="13.83203125" style="17" customWidth="1"/>
    <col min="9" max="9" width="11.5" style="17" customWidth="1"/>
    <col min="10" max="10" width="12.66015625" style="17" customWidth="1"/>
    <col min="11" max="11" width="9.66015625" style="16" customWidth="1"/>
    <col min="12" max="12" width="11.16015625" style="16" customWidth="1"/>
    <col min="13" max="13" width="11" style="16" customWidth="1"/>
    <col min="14" max="14" width="9.66015625" style="16" customWidth="1"/>
    <col min="15" max="15" width="7.5" style="16" customWidth="1"/>
    <col min="16" max="16" width="7" style="16" customWidth="1"/>
    <col min="17" max="16384" width="9.33203125" style="16" customWidth="1"/>
  </cols>
  <sheetData>
    <row r="1" spans="1:17" ht="23.25" customHeight="1">
      <c r="A1" s="89" t="s">
        <v>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44"/>
    </row>
    <row r="2" spans="1:16" s="33" customFormat="1" ht="12" customHeight="1">
      <c r="A2" s="43"/>
      <c r="B2" s="43"/>
      <c r="C2" s="43"/>
      <c r="D2" s="43"/>
      <c r="E2" s="43"/>
      <c r="F2" s="43"/>
      <c r="G2" s="42"/>
      <c r="H2" s="42"/>
      <c r="I2" s="42"/>
      <c r="J2" s="42"/>
      <c r="K2" s="42"/>
      <c r="L2" s="41"/>
      <c r="M2" s="41"/>
      <c r="N2" s="41"/>
      <c r="O2" s="100" t="s">
        <v>75</v>
      </c>
      <c r="P2" s="100"/>
    </row>
    <row r="3" spans="1:16" s="33" customFormat="1" ht="12.75">
      <c r="A3" s="90" t="s">
        <v>0</v>
      </c>
      <c r="B3" s="90" t="s">
        <v>1</v>
      </c>
      <c r="C3" s="90" t="s">
        <v>58</v>
      </c>
      <c r="D3" s="90" t="s">
        <v>74</v>
      </c>
      <c r="E3" s="93" t="s">
        <v>73</v>
      </c>
      <c r="F3" s="96" t="s">
        <v>4</v>
      </c>
      <c r="G3" s="97"/>
      <c r="H3" s="97"/>
      <c r="I3" s="97"/>
      <c r="J3" s="97"/>
      <c r="K3" s="97"/>
      <c r="L3" s="97"/>
      <c r="M3" s="97"/>
      <c r="N3" s="97"/>
      <c r="O3" s="97"/>
      <c r="P3" s="98"/>
    </row>
    <row r="4" spans="1:16" s="33" customFormat="1" ht="12.75">
      <c r="A4" s="91"/>
      <c r="B4" s="91"/>
      <c r="C4" s="91"/>
      <c r="D4" s="91"/>
      <c r="E4" s="94"/>
      <c r="F4" s="93" t="s">
        <v>29</v>
      </c>
      <c r="G4" s="99" t="s">
        <v>4</v>
      </c>
      <c r="H4" s="99"/>
      <c r="I4" s="99"/>
      <c r="J4" s="99"/>
      <c r="K4" s="99"/>
      <c r="L4" s="93" t="s">
        <v>72</v>
      </c>
      <c r="M4" s="102" t="s">
        <v>4</v>
      </c>
      <c r="N4" s="103"/>
      <c r="O4" s="103"/>
      <c r="P4" s="104"/>
    </row>
    <row r="5" spans="1:16" s="33" customFormat="1" ht="15.75" customHeight="1">
      <c r="A5" s="91"/>
      <c r="B5" s="91"/>
      <c r="C5" s="91"/>
      <c r="D5" s="91"/>
      <c r="E5" s="94"/>
      <c r="F5" s="94"/>
      <c r="G5" s="96" t="s">
        <v>71</v>
      </c>
      <c r="H5" s="98"/>
      <c r="I5" s="93" t="s">
        <v>70</v>
      </c>
      <c r="J5" s="93" t="s">
        <v>69</v>
      </c>
      <c r="K5" s="93" t="s">
        <v>68</v>
      </c>
      <c r="L5" s="94"/>
      <c r="M5" s="96" t="s">
        <v>6</v>
      </c>
      <c r="N5" s="51" t="s">
        <v>7</v>
      </c>
      <c r="O5" s="99" t="s">
        <v>33</v>
      </c>
      <c r="P5" s="99" t="s">
        <v>67</v>
      </c>
    </row>
    <row r="6" spans="1:16" s="33" customFormat="1" ht="83.25" customHeight="1">
      <c r="A6" s="92"/>
      <c r="B6" s="92"/>
      <c r="C6" s="92"/>
      <c r="D6" s="92"/>
      <c r="E6" s="95"/>
      <c r="F6" s="95"/>
      <c r="G6" s="52" t="s">
        <v>11</v>
      </c>
      <c r="H6" s="52" t="s">
        <v>66</v>
      </c>
      <c r="I6" s="95"/>
      <c r="J6" s="95"/>
      <c r="K6" s="95"/>
      <c r="L6" s="95"/>
      <c r="M6" s="99"/>
      <c r="N6" s="53" t="s">
        <v>10</v>
      </c>
      <c r="O6" s="99"/>
      <c r="P6" s="99"/>
    </row>
    <row r="7" spans="1:16" s="33" customFormat="1" ht="10.5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</row>
    <row r="8" spans="1:16" s="33" customFormat="1" ht="13.5">
      <c r="A8" s="36" t="s">
        <v>65</v>
      </c>
      <c r="B8" s="39"/>
      <c r="C8" s="27"/>
      <c r="D8" s="45">
        <f>SUM(D9:D9)</f>
        <v>10000</v>
      </c>
      <c r="E8" s="46">
        <f>SUM(E9:E9)</f>
        <v>10000</v>
      </c>
      <c r="F8" s="46">
        <f>SUM(F9:F9)</f>
        <v>10000</v>
      </c>
      <c r="G8" s="46">
        <f>SUM(G9:G9)</f>
        <v>0</v>
      </c>
      <c r="H8" s="46">
        <f>SUM(H9:H9)</f>
        <v>10000</v>
      </c>
      <c r="I8" s="46">
        <v>0</v>
      </c>
      <c r="J8" s="46">
        <v>0</v>
      </c>
      <c r="K8" s="46">
        <v>0</v>
      </c>
      <c r="L8" s="46">
        <f>SUM(L9:L9)</f>
        <v>0</v>
      </c>
      <c r="M8" s="46">
        <f>SUM(M9:M9)</f>
        <v>0</v>
      </c>
      <c r="N8" s="46">
        <f>SUM(N9:N9)</f>
        <v>0</v>
      </c>
      <c r="O8" s="46">
        <v>0</v>
      </c>
      <c r="P8" s="46">
        <v>0</v>
      </c>
    </row>
    <row r="9" spans="1:16" s="33" customFormat="1" ht="12.75">
      <c r="A9" s="38" t="s">
        <v>65</v>
      </c>
      <c r="B9" s="37" t="s">
        <v>64</v>
      </c>
      <c r="C9" s="24">
        <v>2110</v>
      </c>
      <c r="D9" s="47">
        <v>10000</v>
      </c>
      <c r="E9" s="48">
        <f>F9+L9</f>
        <v>10000</v>
      </c>
      <c r="F9" s="48">
        <f>H9</f>
        <v>10000</v>
      </c>
      <c r="G9" s="48">
        <v>0</v>
      </c>
      <c r="H9" s="48">
        <v>10000</v>
      </c>
      <c r="I9" s="48">
        <v>0</v>
      </c>
      <c r="J9" s="48">
        <v>0</v>
      </c>
      <c r="K9" s="48">
        <f>-T9</f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</row>
    <row r="10" spans="1:16" s="33" customFormat="1" ht="13.5">
      <c r="A10" s="28">
        <v>600</v>
      </c>
      <c r="B10" s="31"/>
      <c r="C10" s="27"/>
      <c r="D10" s="45">
        <f aca="true" t="shared" si="0" ref="D10:N10">SUM(D11:D11)</f>
        <v>1283</v>
      </c>
      <c r="E10" s="46">
        <f t="shared" si="0"/>
        <v>1283</v>
      </c>
      <c r="F10" s="46">
        <f t="shared" si="0"/>
        <v>1283</v>
      </c>
      <c r="G10" s="46">
        <f t="shared" si="0"/>
        <v>1283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  <c r="O10" s="46">
        <f>O12+O14</f>
        <v>0</v>
      </c>
      <c r="P10" s="46">
        <f>P12+P14</f>
        <v>0</v>
      </c>
    </row>
    <row r="11" spans="1:16" s="33" customFormat="1" ht="12.75">
      <c r="A11" s="26">
        <v>600</v>
      </c>
      <c r="B11" s="25">
        <v>60095</v>
      </c>
      <c r="C11" s="24">
        <v>2110</v>
      </c>
      <c r="D11" s="47">
        <v>1283</v>
      </c>
      <c r="E11" s="48">
        <f>SUM(F11)</f>
        <v>1283</v>
      </c>
      <c r="F11" s="48">
        <f>SUM(G11:H11)</f>
        <v>1283</v>
      </c>
      <c r="G11" s="48">
        <v>1283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>SUM(O11+Q11+R11)</f>
        <v>0</v>
      </c>
      <c r="O11" s="48">
        <v>0</v>
      </c>
      <c r="P11" s="48">
        <v>0</v>
      </c>
    </row>
    <row r="12" spans="1:16" s="33" customFormat="1" ht="13.5">
      <c r="A12" s="36" t="s">
        <v>63</v>
      </c>
      <c r="B12" s="35"/>
      <c r="C12" s="27"/>
      <c r="D12" s="45">
        <f aca="true" t="shared" si="1" ref="D12:M12">SUM(D13)</f>
        <v>91000</v>
      </c>
      <c r="E12" s="46">
        <f t="shared" si="1"/>
        <v>91000</v>
      </c>
      <c r="F12" s="46">
        <f t="shared" si="1"/>
        <v>91000</v>
      </c>
      <c r="G12" s="46">
        <f t="shared" si="1"/>
        <v>50000</v>
      </c>
      <c r="H12" s="46">
        <f t="shared" si="1"/>
        <v>41000</v>
      </c>
      <c r="I12" s="46">
        <f t="shared" si="1"/>
        <v>0</v>
      </c>
      <c r="J12" s="46">
        <f t="shared" si="1"/>
        <v>0</v>
      </c>
      <c r="K12" s="46">
        <f t="shared" si="1"/>
        <v>0</v>
      </c>
      <c r="L12" s="46">
        <f t="shared" si="1"/>
        <v>0</v>
      </c>
      <c r="M12" s="46">
        <f t="shared" si="1"/>
        <v>0</v>
      </c>
      <c r="N12" s="46">
        <v>0</v>
      </c>
      <c r="O12" s="46">
        <f>SUM(O13)</f>
        <v>0</v>
      </c>
      <c r="P12" s="46">
        <f>SUM(P13)</f>
        <v>0</v>
      </c>
    </row>
    <row r="13" spans="1:18" s="33" customFormat="1" ht="12.75">
      <c r="A13" s="26">
        <v>700</v>
      </c>
      <c r="B13" s="25">
        <v>70005</v>
      </c>
      <c r="C13" s="24">
        <v>2110</v>
      </c>
      <c r="D13" s="47">
        <v>91000</v>
      </c>
      <c r="E13" s="48">
        <f>SUM(F13)</f>
        <v>91000</v>
      </c>
      <c r="F13" s="48">
        <f>SUM(G13:H13)</f>
        <v>91000</v>
      </c>
      <c r="G13" s="48">
        <v>50000</v>
      </c>
      <c r="H13" s="48">
        <v>41000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>SUM(O13+Q13+R13)</f>
        <v>0</v>
      </c>
      <c r="O13" s="48">
        <v>0</v>
      </c>
      <c r="P13" s="48">
        <v>0</v>
      </c>
      <c r="Q13" s="29"/>
      <c r="R13" s="29"/>
    </row>
    <row r="14" spans="1:18" s="33" customFormat="1" ht="13.5">
      <c r="A14" s="28">
        <v>710</v>
      </c>
      <c r="B14" s="31"/>
      <c r="C14" s="27"/>
      <c r="D14" s="45">
        <f aca="true" t="shared" si="2" ref="D14:P14">SUM(D15:D16)</f>
        <v>582000</v>
      </c>
      <c r="E14" s="46">
        <f t="shared" si="2"/>
        <v>582000</v>
      </c>
      <c r="F14" s="46">
        <f t="shared" si="2"/>
        <v>582000</v>
      </c>
      <c r="G14" s="46">
        <f t="shared" si="2"/>
        <v>518628</v>
      </c>
      <c r="H14" s="46">
        <f t="shared" si="2"/>
        <v>63372</v>
      </c>
      <c r="I14" s="46">
        <f t="shared" si="2"/>
        <v>0</v>
      </c>
      <c r="J14" s="46">
        <f t="shared" si="2"/>
        <v>0</v>
      </c>
      <c r="K14" s="46">
        <f t="shared" si="2"/>
        <v>0</v>
      </c>
      <c r="L14" s="46">
        <f t="shared" si="2"/>
        <v>0</v>
      </c>
      <c r="M14" s="46">
        <f t="shared" si="2"/>
        <v>0</v>
      </c>
      <c r="N14" s="46">
        <f t="shared" si="2"/>
        <v>0</v>
      </c>
      <c r="O14" s="46">
        <f t="shared" si="2"/>
        <v>0</v>
      </c>
      <c r="P14" s="46">
        <f t="shared" si="2"/>
        <v>0</v>
      </c>
      <c r="Q14" s="34"/>
      <c r="R14" s="34"/>
    </row>
    <row r="15" spans="1:18" s="33" customFormat="1" ht="12.75">
      <c r="A15" s="26">
        <v>710</v>
      </c>
      <c r="B15" s="25">
        <v>71012</v>
      </c>
      <c r="C15" s="24">
        <v>2110</v>
      </c>
      <c r="D15" s="47">
        <v>210000</v>
      </c>
      <c r="E15" s="48">
        <f>SUM(N15+F15)</f>
        <v>210000</v>
      </c>
      <c r="F15" s="48">
        <f>SUM(G15:K15)</f>
        <v>210000</v>
      </c>
      <c r="G15" s="48">
        <v>210000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f>SUM(O15+Q15+R15)</f>
        <v>0</v>
      </c>
      <c r="O15" s="48">
        <v>0</v>
      </c>
      <c r="P15" s="48">
        <v>0</v>
      </c>
      <c r="Q15" s="29"/>
      <c r="R15" s="29"/>
    </row>
    <row r="16" spans="1:16" s="33" customFormat="1" ht="12.75">
      <c r="A16" s="26">
        <v>710</v>
      </c>
      <c r="B16" s="25">
        <v>71015</v>
      </c>
      <c r="C16" s="24">
        <v>2110</v>
      </c>
      <c r="D16" s="47">
        <v>372000</v>
      </c>
      <c r="E16" s="48">
        <f>SUM(F16)</f>
        <v>372000</v>
      </c>
      <c r="F16" s="48">
        <f>SUM(G16:H16)</f>
        <v>372000</v>
      </c>
      <c r="G16" s="48">
        <v>308628</v>
      </c>
      <c r="H16" s="48">
        <v>63372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>SUM(O16+Q16+R16)</f>
        <v>0</v>
      </c>
      <c r="O16" s="48">
        <v>0</v>
      </c>
      <c r="P16" s="48">
        <v>0</v>
      </c>
    </row>
    <row r="17" spans="1:16" s="33" customFormat="1" ht="13.5">
      <c r="A17" s="28">
        <v>750</v>
      </c>
      <c r="B17" s="31"/>
      <c r="C17" s="27"/>
      <c r="D17" s="45">
        <f aca="true" t="shared" si="3" ref="D17:P17">SUM(D18:D18)</f>
        <v>21997</v>
      </c>
      <c r="E17" s="46">
        <f t="shared" si="3"/>
        <v>21997</v>
      </c>
      <c r="F17" s="46">
        <f t="shared" si="3"/>
        <v>21997</v>
      </c>
      <c r="G17" s="46">
        <f t="shared" si="3"/>
        <v>15849.97</v>
      </c>
      <c r="H17" s="46">
        <f t="shared" si="3"/>
        <v>6147.03</v>
      </c>
      <c r="I17" s="46">
        <f t="shared" si="3"/>
        <v>0</v>
      </c>
      <c r="J17" s="46">
        <f t="shared" si="3"/>
        <v>0</v>
      </c>
      <c r="K17" s="46">
        <f t="shared" si="3"/>
        <v>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0</v>
      </c>
      <c r="P17" s="46">
        <f t="shared" si="3"/>
        <v>0</v>
      </c>
    </row>
    <row r="18" spans="1:16" s="33" customFormat="1" ht="12.75">
      <c r="A18" s="26">
        <v>750</v>
      </c>
      <c r="B18" s="25">
        <v>75045</v>
      </c>
      <c r="C18" s="24">
        <v>2110</v>
      </c>
      <c r="D18" s="47">
        <v>21997</v>
      </c>
      <c r="E18" s="48">
        <f>SUM(F18)</f>
        <v>21997</v>
      </c>
      <c r="F18" s="48">
        <f>SUM(G18:H18)</f>
        <v>21997</v>
      </c>
      <c r="G18" s="48">
        <v>15849.97</v>
      </c>
      <c r="H18" s="48">
        <v>6147.03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>SUM(O18+Q18+R18)</f>
        <v>0</v>
      </c>
      <c r="O18" s="48">
        <v>0</v>
      </c>
      <c r="P18" s="48">
        <v>0</v>
      </c>
    </row>
    <row r="19" spans="1:16" s="32" customFormat="1" ht="14.25" customHeight="1">
      <c r="A19" s="28">
        <v>754</v>
      </c>
      <c r="B19" s="31"/>
      <c r="C19" s="27"/>
      <c r="D19" s="45">
        <f>SUM(D20:D20)</f>
        <v>4890429</v>
      </c>
      <c r="E19" s="46">
        <f>E20</f>
        <v>4890429</v>
      </c>
      <c r="F19" s="46">
        <f aca="true" t="shared" si="4" ref="F19:K19">SUM(F20)</f>
        <v>4890429</v>
      </c>
      <c r="G19" s="46">
        <f t="shared" si="4"/>
        <v>4418737</v>
      </c>
      <c r="H19" s="46">
        <f t="shared" si="4"/>
        <v>293692</v>
      </c>
      <c r="I19" s="46">
        <f t="shared" si="4"/>
        <v>0</v>
      </c>
      <c r="J19" s="46">
        <f t="shared" si="4"/>
        <v>178000</v>
      </c>
      <c r="K19" s="46">
        <f t="shared" si="4"/>
        <v>0</v>
      </c>
      <c r="L19" s="46">
        <f>SUM(L20:L20)</f>
        <v>0</v>
      </c>
      <c r="M19" s="46">
        <f>SUM(M20:M20)</f>
        <v>0</v>
      </c>
      <c r="N19" s="46">
        <f>SUM(N20)</f>
        <v>0</v>
      </c>
      <c r="O19" s="46">
        <f>SUM(O20)</f>
        <v>0</v>
      </c>
      <c r="P19" s="46">
        <f>SUM(P20)</f>
        <v>0</v>
      </c>
    </row>
    <row r="20" spans="1:16" ht="12.75" customHeight="1">
      <c r="A20" s="26">
        <v>754</v>
      </c>
      <c r="B20" s="25">
        <v>75411</v>
      </c>
      <c r="C20" s="24">
        <v>2110</v>
      </c>
      <c r="D20" s="47">
        <v>4890429</v>
      </c>
      <c r="E20" s="48">
        <f>SUM(F20)</f>
        <v>4890429</v>
      </c>
      <c r="F20" s="48">
        <f>SUM(G20:J20)</f>
        <v>4890429</v>
      </c>
      <c r="G20" s="48">
        <v>4418737</v>
      </c>
      <c r="H20" s="48">
        <v>293692</v>
      </c>
      <c r="I20" s="48">
        <v>0</v>
      </c>
      <c r="J20" s="48">
        <v>178000</v>
      </c>
      <c r="K20" s="48">
        <v>0</v>
      </c>
      <c r="L20" s="48">
        <v>0</v>
      </c>
      <c r="M20" s="48">
        <v>0</v>
      </c>
      <c r="N20" s="48">
        <f>SUM(O20+Q20+R20)</f>
        <v>0</v>
      </c>
      <c r="O20" s="48">
        <v>0</v>
      </c>
      <c r="P20" s="48"/>
    </row>
    <row r="21" spans="1:16" ht="12.75" customHeight="1">
      <c r="A21" s="28">
        <v>755</v>
      </c>
      <c r="B21" s="31"/>
      <c r="C21" s="27"/>
      <c r="D21" s="45">
        <f>SUM(D22:D22)</f>
        <v>132000</v>
      </c>
      <c r="E21" s="46">
        <f>E22</f>
        <v>132000</v>
      </c>
      <c r="F21" s="46">
        <f aca="true" t="shared" si="5" ref="F21:K21">SUM(F22)</f>
        <v>132000</v>
      </c>
      <c r="G21" s="46">
        <f t="shared" si="5"/>
        <v>0</v>
      </c>
      <c r="H21" s="46">
        <f t="shared" si="5"/>
        <v>67980</v>
      </c>
      <c r="I21" s="46">
        <f t="shared" si="5"/>
        <v>64020</v>
      </c>
      <c r="J21" s="46">
        <f t="shared" si="5"/>
        <v>0</v>
      </c>
      <c r="K21" s="46">
        <f t="shared" si="5"/>
        <v>0</v>
      </c>
      <c r="L21" s="46">
        <f>SUM(L22:L22)</f>
        <v>0</v>
      </c>
      <c r="M21" s="46">
        <f>SUM(M22:M22)</f>
        <v>0</v>
      </c>
      <c r="N21" s="46">
        <f>SUM(N22)</f>
        <v>0</v>
      </c>
      <c r="O21" s="46">
        <f>SUM(O22)</f>
        <v>0</v>
      </c>
      <c r="P21" s="46">
        <f>SUM(P22)</f>
        <v>0</v>
      </c>
    </row>
    <row r="22" spans="1:16" ht="12" customHeight="1">
      <c r="A22" s="26">
        <v>755</v>
      </c>
      <c r="B22" s="25">
        <v>75515</v>
      </c>
      <c r="C22" s="24">
        <v>2110</v>
      </c>
      <c r="D22" s="47">
        <v>132000</v>
      </c>
      <c r="E22" s="48">
        <f>SUM(F22)</f>
        <v>132000</v>
      </c>
      <c r="F22" s="48">
        <f>SUM(G22:J22)</f>
        <v>132000</v>
      </c>
      <c r="G22" s="48">
        <v>0</v>
      </c>
      <c r="H22" s="48">
        <v>67980</v>
      </c>
      <c r="I22" s="48">
        <v>64020</v>
      </c>
      <c r="J22" s="48">
        <v>0</v>
      </c>
      <c r="K22" s="48">
        <v>0</v>
      </c>
      <c r="L22" s="48">
        <v>0</v>
      </c>
      <c r="M22" s="48">
        <v>0</v>
      </c>
      <c r="N22" s="48">
        <f>SUM(O22+Q22+R22)</f>
        <v>0</v>
      </c>
      <c r="O22" s="48">
        <v>0</v>
      </c>
      <c r="P22" s="48"/>
    </row>
    <row r="23" spans="1:16" ht="12.75" customHeight="1">
      <c r="A23" s="28">
        <v>801</v>
      </c>
      <c r="B23" s="31"/>
      <c r="C23" s="27"/>
      <c r="D23" s="45">
        <f>SUM(D24:D24)</f>
        <v>27344</v>
      </c>
      <c r="E23" s="46">
        <f>E24</f>
        <v>27344</v>
      </c>
      <c r="F23" s="46">
        <f aca="true" t="shared" si="6" ref="F23:K23">SUM(F24)</f>
        <v>27344</v>
      </c>
      <c r="G23" s="46">
        <f t="shared" si="6"/>
        <v>0</v>
      </c>
      <c r="H23" s="46">
        <f t="shared" si="6"/>
        <v>27344</v>
      </c>
      <c r="I23" s="46">
        <f t="shared" si="6"/>
        <v>0</v>
      </c>
      <c r="J23" s="46">
        <f t="shared" si="6"/>
        <v>0</v>
      </c>
      <c r="K23" s="46">
        <f t="shared" si="6"/>
        <v>0</v>
      </c>
      <c r="L23" s="46">
        <f>SUM(L24:L24)</f>
        <v>0</v>
      </c>
      <c r="M23" s="46">
        <f>SUM(M24:M24)</f>
        <v>0</v>
      </c>
      <c r="N23" s="46">
        <f>SUM(N24)</f>
        <v>0</v>
      </c>
      <c r="O23" s="46">
        <f>SUM(O24)</f>
        <v>0</v>
      </c>
      <c r="P23" s="46">
        <f>SUM(P24)</f>
        <v>0</v>
      </c>
    </row>
    <row r="24" spans="1:16" ht="11.25" customHeight="1">
      <c r="A24" s="26">
        <v>801</v>
      </c>
      <c r="B24" s="25">
        <v>80153</v>
      </c>
      <c r="C24" s="24">
        <v>2110</v>
      </c>
      <c r="D24" s="47">
        <v>27344</v>
      </c>
      <c r="E24" s="48">
        <f>SUM(F24)</f>
        <v>27344</v>
      </c>
      <c r="F24" s="48">
        <f>SUM(G24:J24)</f>
        <v>27344</v>
      </c>
      <c r="G24" s="48">
        <v>0</v>
      </c>
      <c r="H24" s="48">
        <v>27344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f>SUM(O24+Q24+R24)</f>
        <v>0</v>
      </c>
      <c r="O24" s="48">
        <v>0</v>
      </c>
      <c r="P24" s="48"/>
    </row>
    <row r="25" spans="1:16" ht="13.5">
      <c r="A25" s="28">
        <v>851</v>
      </c>
      <c r="B25" s="54"/>
      <c r="C25" s="27"/>
      <c r="D25" s="49">
        <f>D26</f>
        <v>2282880</v>
      </c>
      <c r="E25" s="46">
        <f aca="true" t="shared" si="7" ref="E25:P25">SUM(E26)</f>
        <v>2282880</v>
      </c>
      <c r="F25" s="46">
        <f t="shared" si="7"/>
        <v>2282880</v>
      </c>
      <c r="G25" s="46">
        <f t="shared" si="7"/>
        <v>0</v>
      </c>
      <c r="H25" s="46">
        <f t="shared" si="7"/>
        <v>2282880</v>
      </c>
      <c r="I25" s="46">
        <f t="shared" si="7"/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46">
        <f t="shared" si="7"/>
        <v>0</v>
      </c>
      <c r="N25" s="46">
        <f t="shared" si="7"/>
        <v>0</v>
      </c>
      <c r="O25" s="46">
        <f t="shared" si="7"/>
        <v>0</v>
      </c>
      <c r="P25" s="46">
        <f t="shared" si="7"/>
        <v>0</v>
      </c>
    </row>
    <row r="26" spans="1:17" ht="12.75">
      <c r="A26" s="26">
        <v>851</v>
      </c>
      <c r="B26" s="25">
        <v>85156</v>
      </c>
      <c r="C26" s="24">
        <v>2110</v>
      </c>
      <c r="D26" s="50">
        <v>2282880</v>
      </c>
      <c r="E26" s="48">
        <f>SUM(H26)</f>
        <v>2282880</v>
      </c>
      <c r="F26" s="48">
        <f>SUM(H26)</f>
        <v>2282880</v>
      </c>
      <c r="G26" s="48">
        <v>0</v>
      </c>
      <c r="H26" s="48">
        <v>2282880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>SUM(O26+Q26+R26)</f>
        <v>0</v>
      </c>
      <c r="O26" s="48">
        <v>0</v>
      </c>
      <c r="P26" s="48">
        <v>0</v>
      </c>
      <c r="Q26" s="29"/>
    </row>
    <row r="27" spans="1:17" ht="13.5">
      <c r="A27" s="28">
        <v>852</v>
      </c>
      <c r="B27" s="54"/>
      <c r="C27" s="27"/>
      <c r="D27" s="45">
        <f aca="true" t="shared" si="8" ref="D27:P27">SUM(D28:D30)</f>
        <v>2834345</v>
      </c>
      <c r="E27" s="46">
        <f t="shared" si="8"/>
        <v>2834345</v>
      </c>
      <c r="F27" s="46">
        <f t="shared" si="8"/>
        <v>136332</v>
      </c>
      <c r="G27" s="46">
        <f t="shared" si="8"/>
        <v>94085</v>
      </c>
      <c r="H27" s="46">
        <f t="shared" si="8"/>
        <v>42247</v>
      </c>
      <c r="I27" s="46">
        <f t="shared" si="8"/>
        <v>0</v>
      </c>
      <c r="J27" s="46">
        <f t="shared" si="8"/>
        <v>0</v>
      </c>
      <c r="K27" s="46">
        <f t="shared" si="8"/>
        <v>0</v>
      </c>
      <c r="L27" s="46">
        <f t="shared" si="8"/>
        <v>2698013</v>
      </c>
      <c r="M27" s="46">
        <f t="shared" si="8"/>
        <v>2698013</v>
      </c>
      <c r="N27" s="46">
        <f t="shared" si="8"/>
        <v>0</v>
      </c>
      <c r="O27" s="46">
        <f t="shared" si="8"/>
        <v>0</v>
      </c>
      <c r="P27" s="46">
        <f t="shared" si="8"/>
        <v>0</v>
      </c>
      <c r="Q27" s="29"/>
    </row>
    <row r="28" spans="1:17" ht="12.75">
      <c r="A28" s="30">
        <v>852</v>
      </c>
      <c r="B28" s="25">
        <v>85203</v>
      </c>
      <c r="C28" s="24">
        <v>2110</v>
      </c>
      <c r="D28" s="50">
        <v>126180</v>
      </c>
      <c r="E28" s="48">
        <f>SUM(H28+G28)</f>
        <v>126180</v>
      </c>
      <c r="F28" s="48">
        <f>SUM(G28:K28)</f>
        <v>126180</v>
      </c>
      <c r="G28" s="48">
        <v>84885</v>
      </c>
      <c r="H28" s="48">
        <v>41295</v>
      </c>
      <c r="I28" s="48">
        <v>0</v>
      </c>
      <c r="J28" s="48">
        <v>0</v>
      </c>
      <c r="K28" s="48">
        <v>0</v>
      </c>
      <c r="L28" s="48">
        <v>0</v>
      </c>
      <c r="M28" s="48">
        <f>SUM(N28+P28+Q28)</f>
        <v>0</v>
      </c>
      <c r="N28" s="48">
        <v>0</v>
      </c>
      <c r="O28" s="48">
        <v>0</v>
      </c>
      <c r="P28" s="48">
        <v>0</v>
      </c>
      <c r="Q28" s="29"/>
    </row>
    <row r="29" spans="1:17" ht="12.75">
      <c r="A29" s="26">
        <v>852</v>
      </c>
      <c r="B29" s="25">
        <v>85203</v>
      </c>
      <c r="C29" s="24">
        <v>6410</v>
      </c>
      <c r="D29" s="50">
        <v>2698013</v>
      </c>
      <c r="E29" s="48">
        <f>SUM(L29)</f>
        <v>2698013</v>
      </c>
      <c r="F29" s="48">
        <f>SUM(H29)</f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2698013</v>
      </c>
      <c r="M29" s="48">
        <v>2698013</v>
      </c>
      <c r="N29" s="48">
        <f>SUM(O29+Q29+R29)</f>
        <v>0</v>
      </c>
      <c r="O29" s="48">
        <v>0</v>
      </c>
      <c r="P29" s="48">
        <v>0</v>
      </c>
      <c r="Q29" s="29"/>
    </row>
    <row r="30" spans="1:17" ht="12.75">
      <c r="A30" s="26">
        <v>852</v>
      </c>
      <c r="B30" s="25">
        <v>85205</v>
      </c>
      <c r="C30" s="24">
        <v>2110</v>
      </c>
      <c r="D30" s="50">
        <v>10152</v>
      </c>
      <c r="E30" s="48">
        <f>SUM(H30+G30+E38)</f>
        <v>10152</v>
      </c>
      <c r="F30" s="48">
        <f>SUM(G30:K30)</f>
        <v>10152</v>
      </c>
      <c r="G30" s="48">
        <v>9200</v>
      </c>
      <c r="H30" s="48">
        <v>952</v>
      </c>
      <c r="I30" s="48">
        <v>0</v>
      </c>
      <c r="J30" s="48">
        <v>0</v>
      </c>
      <c r="K30" s="48">
        <v>0</v>
      </c>
      <c r="L30" s="48">
        <v>0</v>
      </c>
      <c r="M30" s="48">
        <f>SUM(N30+P30+Q30)</f>
        <v>0</v>
      </c>
      <c r="N30" s="48">
        <v>0</v>
      </c>
      <c r="O30" s="48">
        <v>0</v>
      </c>
      <c r="P30" s="48">
        <v>0</v>
      </c>
      <c r="Q30" s="29"/>
    </row>
    <row r="31" spans="1:16" ht="13.5">
      <c r="A31" s="28">
        <v>853</v>
      </c>
      <c r="B31" s="54"/>
      <c r="C31" s="27"/>
      <c r="D31" s="49">
        <f>SUM(D32)</f>
        <v>628989</v>
      </c>
      <c r="E31" s="46">
        <f>E32</f>
        <v>628989</v>
      </c>
      <c r="F31" s="46">
        <f>F32</f>
        <v>628989</v>
      </c>
      <c r="G31" s="46">
        <f>G32</f>
        <v>486494</v>
      </c>
      <c r="H31" s="46">
        <f>H32</f>
        <v>142495</v>
      </c>
      <c r="I31" s="46">
        <f aca="true" t="shared" si="9" ref="I31:P31">SUM(I32)</f>
        <v>0</v>
      </c>
      <c r="J31" s="46">
        <f t="shared" si="9"/>
        <v>0</v>
      </c>
      <c r="K31" s="46">
        <f t="shared" si="9"/>
        <v>0</v>
      </c>
      <c r="L31" s="46">
        <f t="shared" si="9"/>
        <v>0</v>
      </c>
      <c r="M31" s="46">
        <f t="shared" si="9"/>
        <v>0</v>
      </c>
      <c r="N31" s="46">
        <f t="shared" si="9"/>
        <v>0</v>
      </c>
      <c r="O31" s="46">
        <f t="shared" si="9"/>
        <v>0</v>
      </c>
      <c r="P31" s="46">
        <f t="shared" si="9"/>
        <v>0</v>
      </c>
    </row>
    <row r="32" spans="1:16" ht="12.75">
      <c r="A32" s="26">
        <v>853</v>
      </c>
      <c r="B32" s="25">
        <v>85321</v>
      </c>
      <c r="C32" s="24">
        <v>2110</v>
      </c>
      <c r="D32" s="50">
        <v>628989</v>
      </c>
      <c r="E32" s="48">
        <f>SUM(H32+G32+E40)</f>
        <v>628989</v>
      </c>
      <c r="F32" s="48">
        <f>SUM(G32:K32)</f>
        <v>628989</v>
      </c>
      <c r="G32" s="48">
        <v>486494</v>
      </c>
      <c r="H32" s="48">
        <v>142495</v>
      </c>
      <c r="I32" s="48">
        <v>0</v>
      </c>
      <c r="J32" s="48">
        <v>0</v>
      </c>
      <c r="K32" s="48">
        <v>0</v>
      </c>
      <c r="L32" s="48">
        <v>0</v>
      </c>
      <c r="M32" s="48">
        <f>SUM(N32+P32+Q32)</f>
        <v>0</v>
      </c>
      <c r="N32" s="48">
        <v>0</v>
      </c>
      <c r="O32" s="48">
        <v>0</v>
      </c>
      <c r="P32" s="48">
        <v>0</v>
      </c>
    </row>
    <row r="33" spans="1:16" ht="13.5">
      <c r="A33" s="28">
        <v>855</v>
      </c>
      <c r="B33" s="54"/>
      <c r="C33" s="27"/>
      <c r="D33" s="49">
        <f aca="true" t="shared" si="10" ref="D33:P33">SUM(D34:D35)</f>
        <v>587445</v>
      </c>
      <c r="E33" s="46">
        <f t="shared" si="10"/>
        <v>587445</v>
      </c>
      <c r="F33" s="46">
        <f t="shared" si="10"/>
        <v>587445</v>
      </c>
      <c r="G33" s="46">
        <f t="shared" si="10"/>
        <v>5964</v>
      </c>
      <c r="H33" s="46">
        <f t="shared" si="10"/>
        <v>521</v>
      </c>
      <c r="I33" s="46">
        <f t="shared" si="10"/>
        <v>0</v>
      </c>
      <c r="J33" s="46">
        <f t="shared" si="10"/>
        <v>580960</v>
      </c>
      <c r="K33" s="46">
        <f t="shared" si="10"/>
        <v>0</v>
      </c>
      <c r="L33" s="46">
        <f t="shared" si="10"/>
        <v>0</v>
      </c>
      <c r="M33" s="46">
        <f t="shared" si="10"/>
        <v>0</v>
      </c>
      <c r="N33" s="46">
        <f t="shared" si="10"/>
        <v>0</v>
      </c>
      <c r="O33" s="46">
        <f t="shared" si="10"/>
        <v>0</v>
      </c>
      <c r="P33" s="46">
        <f t="shared" si="10"/>
        <v>0</v>
      </c>
    </row>
    <row r="34" spans="1:16" ht="12.75">
      <c r="A34" s="26">
        <v>855</v>
      </c>
      <c r="B34" s="25">
        <v>85508</v>
      </c>
      <c r="C34" s="24">
        <v>2160</v>
      </c>
      <c r="D34" s="50">
        <v>207260</v>
      </c>
      <c r="E34" s="48">
        <f>SUM(H34+G34+J34)</f>
        <v>207260</v>
      </c>
      <c r="F34" s="48">
        <f>SUM(G34:K34)</f>
        <v>207260</v>
      </c>
      <c r="G34" s="48">
        <v>2200</v>
      </c>
      <c r="H34" s="48">
        <v>521</v>
      </c>
      <c r="I34" s="48">
        <v>0</v>
      </c>
      <c r="J34" s="48">
        <v>204539</v>
      </c>
      <c r="K34" s="48">
        <v>0</v>
      </c>
      <c r="L34" s="48">
        <v>0</v>
      </c>
      <c r="M34" s="48">
        <f>SUM(N34+P34+Q34)</f>
        <v>0</v>
      </c>
      <c r="N34" s="48">
        <v>0</v>
      </c>
      <c r="O34" s="48">
        <v>0</v>
      </c>
      <c r="P34" s="48">
        <v>0</v>
      </c>
    </row>
    <row r="35" spans="1:16" ht="12.75">
      <c r="A35" s="26">
        <v>855</v>
      </c>
      <c r="B35" s="25">
        <v>85510</v>
      </c>
      <c r="C35" s="24">
        <v>2160</v>
      </c>
      <c r="D35" s="50">
        <v>380185</v>
      </c>
      <c r="E35" s="48">
        <f>SUM(H35+G35+J35)</f>
        <v>380185</v>
      </c>
      <c r="F35" s="48">
        <f>SUM(G35:K35)</f>
        <v>380185</v>
      </c>
      <c r="G35" s="48">
        <v>3764</v>
      </c>
      <c r="H35" s="48">
        <v>0</v>
      </c>
      <c r="I35" s="48">
        <v>0</v>
      </c>
      <c r="J35" s="48">
        <v>376421</v>
      </c>
      <c r="K35" s="48">
        <v>0</v>
      </c>
      <c r="L35" s="48">
        <v>0</v>
      </c>
      <c r="M35" s="48">
        <f>SUM(N35+P35+Q35)</f>
        <v>0</v>
      </c>
      <c r="N35" s="48">
        <v>0</v>
      </c>
      <c r="O35" s="48">
        <v>0</v>
      </c>
      <c r="P35" s="48">
        <v>0</v>
      </c>
    </row>
    <row r="36" spans="1:16" ht="14.25">
      <c r="A36" s="101" t="s">
        <v>62</v>
      </c>
      <c r="B36" s="101"/>
      <c r="C36" s="101"/>
      <c r="D36" s="49">
        <f aca="true" t="shared" si="11" ref="D36:P36">SUM(D8+D10+D12+D14+D17+D19+D21+D23+D25+D27+D31+D33)</f>
        <v>12089712</v>
      </c>
      <c r="E36" s="49">
        <f t="shared" si="11"/>
        <v>12089712</v>
      </c>
      <c r="F36" s="49">
        <f t="shared" si="11"/>
        <v>9391699</v>
      </c>
      <c r="G36" s="49">
        <f t="shared" si="11"/>
        <v>5591040.97</v>
      </c>
      <c r="H36" s="49">
        <f t="shared" si="11"/>
        <v>2977678.0300000003</v>
      </c>
      <c r="I36" s="49">
        <f t="shared" si="11"/>
        <v>64020</v>
      </c>
      <c r="J36" s="49">
        <f t="shared" si="11"/>
        <v>758960</v>
      </c>
      <c r="K36" s="49">
        <f t="shared" si="11"/>
        <v>0</v>
      </c>
      <c r="L36" s="49">
        <f t="shared" si="11"/>
        <v>2698013</v>
      </c>
      <c r="M36" s="49">
        <f t="shared" si="11"/>
        <v>2698013</v>
      </c>
      <c r="N36" s="49">
        <f t="shared" si="11"/>
        <v>0</v>
      </c>
      <c r="O36" s="49">
        <f t="shared" si="11"/>
        <v>0</v>
      </c>
      <c r="P36" s="49">
        <f t="shared" si="11"/>
        <v>0</v>
      </c>
    </row>
    <row r="37" spans="1:16" ht="12.75">
      <c r="A37" s="60"/>
      <c r="B37" s="60"/>
      <c r="C37" s="60"/>
      <c r="D37" s="60"/>
      <c r="E37" s="61"/>
      <c r="F37" s="60"/>
      <c r="G37" s="60"/>
      <c r="H37" s="60"/>
      <c r="I37" s="60"/>
      <c r="J37" s="60"/>
      <c r="K37" s="62"/>
      <c r="L37" s="62"/>
      <c r="M37" s="62"/>
      <c r="N37" s="62"/>
      <c r="O37" s="62"/>
      <c r="P37" s="62"/>
    </row>
    <row r="38" spans="1:16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1"/>
      <c r="L38" s="21"/>
      <c r="M38" s="21"/>
      <c r="N38" s="21"/>
      <c r="O38" s="21"/>
      <c r="P38" s="21"/>
    </row>
    <row r="39" spans="1:16" ht="12.75">
      <c r="A39" s="22"/>
      <c r="B39" s="22"/>
      <c r="C39" s="22"/>
      <c r="D39" s="22"/>
      <c r="E39" s="22"/>
      <c r="F39" s="22"/>
      <c r="G39" s="23"/>
      <c r="H39" s="23"/>
      <c r="I39" s="22"/>
      <c r="J39" s="22"/>
      <c r="K39" s="21"/>
      <c r="L39" s="21"/>
      <c r="M39" s="21"/>
      <c r="N39" s="21"/>
      <c r="O39" s="21"/>
      <c r="P39" s="21"/>
    </row>
    <row r="40" spans="1:16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19"/>
      <c r="L40" s="19"/>
      <c r="M40" s="19"/>
      <c r="N40" s="19"/>
      <c r="O40" s="19"/>
      <c r="P40" s="19"/>
    </row>
    <row r="46" spans="1:10" ht="12.75">
      <c r="A46" s="16"/>
      <c r="B46" s="16"/>
      <c r="C46" s="16"/>
      <c r="D46" s="16"/>
      <c r="E46" s="16"/>
      <c r="F46" s="16"/>
      <c r="G46" s="16"/>
      <c r="H46" s="16"/>
      <c r="I46" s="16"/>
      <c r="J46" s="18"/>
    </row>
  </sheetData>
  <sheetProtection/>
  <mergeCells count="20">
    <mergeCell ref="O2:P2"/>
    <mergeCell ref="A36:C36"/>
    <mergeCell ref="M4:P4"/>
    <mergeCell ref="G5:H5"/>
    <mergeCell ref="I5:I6"/>
    <mergeCell ref="J5:J6"/>
    <mergeCell ref="K5:K6"/>
    <mergeCell ref="M5:M6"/>
    <mergeCell ref="O5:O6"/>
    <mergeCell ref="P5:P6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</mergeCells>
  <printOptions/>
  <pageMargins left="0.7" right="0.7" top="0.75" bottom="0.75" header="0.3" footer="0.3"/>
  <pageSetup orientation="landscape" paperSize="9" scale="91" r:id="rId1"/>
  <headerFooter>
    <oddHeader>&amp;RZałącznik nr &amp;A
do uchwały Zarządu Powiatu w Opatowie Nr 149.83.2021
z dnia 29 września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2021-09-28T08:37:21Z</cp:lastPrinted>
  <dcterms:modified xsi:type="dcterms:W3CDTF">2021-09-30T08:46:07Z</dcterms:modified>
  <cp:category/>
  <cp:version/>
  <cp:contentType/>
  <cp:contentStatus/>
</cp:coreProperties>
</file>