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<sst xmlns="http://schemas.openxmlformats.org/spreadsheetml/2006/main" count="910" uniqueCount="399">
  <si>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</si>
  <si>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</si>
  <si>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</si>
  <si>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</si>
  <si>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</si>
  <si>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</si>
  <si>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</si>
  <si>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</si>
  <si>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</si>
  <si>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</si>
  <si>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</si>
  <si>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</si>
  <si>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</si>
  <si>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</si>
  <si>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</si>
  <si>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Ogółem:</t>
  </si>
  <si>
    <t>Wydatki razem: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</si>
  <si>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</si>
  <si>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</si>
  <si>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</si>
  <si>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</si>
  <si>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</si>
  <si>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</si>
  <si>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</si>
  <si>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</si>
  <si>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</si>
  <si>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</si>
  <si>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</si>
  <si>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</si>
  <si>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</si>
  <si>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Z tego:</t>
  </si>
  <si>
    <t>obsługa długu</t>
  </si>
  <si>
    <t>Wniesienie wkładów do spółek prawa handlowego</t>
  </si>
  <si>
    <t/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</si>
  <si>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</si>
  <si>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</si>
  <si>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</si>
  <si>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</si>
  <si>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</si>
  <si>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</si>
  <si>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</si>
  <si>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</si>
  <si>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po zmianach</t>
  </si>
  <si>
    <t>zwiększenie</t>
  </si>
  <si>
    <t>zmniejszenie</t>
  </si>
  <si>
    <t>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</si>
  <si>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</si>
  <si>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</si>
  <si>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</si>
  <si>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</si>
  <si>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</si>
  <si>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</si>
  <si>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</si>
  <si>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</si>
  <si>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</si>
  <si>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</si>
  <si>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</si>
  <si>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</si>
  <si>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</si>
  <si>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</si>
  <si>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</si>
  <si>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</si>
  <si>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</si>
  <si>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x</t>
  </si>
  <si>
    <t>Starostwo Powiatowe w Opatowie</t>
  </si>
  <si>
    <t xml:space="preserve">A.      
B.
C.
D. 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</si>
  <si>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</si>
  <si>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</si>
  <si>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</si>
  <si>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</si>
  <si>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</si>
  <si>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</si>
  <si>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</si>
  <si>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</si>
  <si>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</si>
  <si>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</si>
  <si>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</si>
  <si>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</si>
  <si>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</si>
  <si>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</si>
  <si>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</si>
  <si>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</si>
  <si>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</si>
  <si>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</si>
  <si>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</si>
  <si>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</si>
  <si>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</si>
  <si>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</si>
  <si>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</si>
  <si>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</si>
  <si>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</si>
  <si>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</si>
  <si>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</si>
  <si>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</si>
  <si>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</si>
  <si>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</si>
  <si>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</si>
  <si>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Rozdz.</t>
  </si>
  <si>
    <t>Lp.</t>
  </si>
  <si>
    <t>Specjalny Ośrodek Szkolno - Wychowawczy - Centrum Autyzmu i Całościowych Zaburzeń Rozwojowych w Niemienicach</t>
  </si>
  <si>
    <t>700</t>
  </si>
  <si>
    <t>Dochody budżetu powiatu na 2021 rok</t>
  </si>
  <si>
    <t>Wydatki budżetu powiatu na 2021 rok</t>
  </si>
  <si>
    <t>25.</t>
  </si>
  <si>
    <t>26.</t>
  </si>
  <si>
    <t>Pozostała działalność</t>
  </si>
  <si>
    <t>801</t>
  </si>
  <si>
    <t>Oświata i wychowanie</t>
  </si>
  <si>
    <t>854</t>
  </si>
  <si>
    <t>Edukacyjna opieka wychowawcza</t>
  </si>
  <si>
    <t>85403</t>
  </si>
  <si>
    <t>Specjalne ośrodki szkolno-wychowawcze</t>
  </si>
  <si>
    <t>27.</t>
  </si>
  <si>
    <t>28.</t>
  </si>
  <si>
    <t>3 851 096,00</t>
  </si>
  <si>
    <t>7 688 596,00</t>
  </si>
  <si>
    <t>Ogółem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</si>
  <si>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</si>
  <si>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</si>
  <si>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</si>
  <si>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</si>
  <si>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</si>
  <si>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</si>
  <si>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</si>
  <si>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</si>
  <si>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</si>
  <si>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2021 r.</t>
  </si>
  <si>
    <t>Dotacje ogółem</t>
  </si>
  <si>
    <t>w  złotych</t>
  </si>
  <si>
    <t>Dochody i wydatki związane z realizacją zadań z zakresu administracji rządowej i innych zadań zleconych odrębnymi ustawami w 2021 r.</t>
  </si>
  <si>
    <t>C. Inne źródła - środki krajowe - kapitał ludzki.</t>
  </si>
  <si>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Wybrać odpowiednie oznaczenie źródła finansowania:</t>
    </r>
  </si>
  <si>
    <r>
      <rPr>
        <sz val="8"/>
        <rFont val="Calibri"/>
        <family val="2"/>
      </rPr>
      <t xml:space="preserve">¹ </t>
    </r>
    <r>
      <rPr>
        <sz val="8"/>
        <rFont val="Arial CE"/>
        <family val="2"/>
      </rPr>
      <t>Wykazać m.in. środki z Funduszu Dróg Samorządowych i Rządowego Funduszu Inwestycji Lokalnych</t>
    </r>
  </si>
  <si>
    <t>wydatki majątkowe</t>
  </si>
  <si>
    <t>-</t>
  </si>
  <si>
    <t>wydatki bieżące</t>
  </si>
  <si>
    <t xml:space="preserve">A.  
B.
C.
D. </t>
  </si>
  <si>
    <t>Budowa obiektu sportowo - rekreacyjnego na terenie miejscowości Zwola -  utrzymanie trwałości projektu (2019 - 2025)</t>
  </si>
  <si>
    <t>Otwarta Strefa Aktywności w Powiecie Opatowskim w miejscowości Sulejów -  utrzymanie trwałości projektu (2020 - 2026)</t>
  </si>
  <si>
    <t>Otwarta Strefa Aktywności w Powiecie Opatowskim w miejscowości Niemienice -  utrzymanie trwałości projektu (2020 - 2026)</t>
  </si>
  <si>
    <t>Opracowanie dokumentacji projektowej dla zadania ,,Podniesienie świadomości społecznej uczniów i społeczności lokalnej powiatu opatowskiego poprzez działania minimalizujące skutki zmian klimatu oraz wzmocnienie bioróżnorodności (2020-2021)</t>
  </si>
  <si>
    <t>Opracowanie dokumentacji dot. zmiany sposobu użytkowania pomieszczeń przy ul. Sempołowskiej 3 na Poradnię Psychologiczno - Pedagogiczną (2020-2021)</t>
  </si>
  <si>
    <t>Klub ,,Senior+'' w Ożarowie</t>
  </si>
  <si>
    <t xml:space="preserve">A. 68 352,00    
B.
C.
D. </t>
  </si>
  <si>
    <t>Program wieloletni ,,SENIOR+'' na lata 2015 - 2020 - Klub Senior+ w Ożarowie (2018 - 2024)</t>
  </si>
  <si>
    <t>Dzienny Dom ,,Senior+'' w Stodołach-Koloniach</t>
  </si>
  <si>
    <t xml:space="preserve">A. 64 080,00     
B.
C.
D. </t>
  </si>
  <si>
    <t>Program wieloletni ,,SENIOR+'' na lata 2015 - 2020 - Dzienny Dom Senior+ w Stodołach - Koloniach (2018 - 2024)</t>
  </si>
  <si>
    <t>Dzienny Dom ,,Senior - WIGOR'' w Opatowie</t>
  </si>
  <si>
    <t xml:space="preserve">A.     
B.
C.
D. </t>
  </si>
  <si>
    <t>Program wieloletni ,,Senior - Wigor'' na lata 2015 - 2020 - trwałość projektu (2021 - 2023)</t>
  </si>
  <si>
    <t xml:space="preserve">A. 528 968,00
B.
C.
D. </t>
  </si>
  <si>
    <t>Rozbudowa, nadbudowa oraz przebudowa istniejącego budynku pralni wraz ze zmianą sposobu użytkowania na budynek Środowiskowego Domu Samopomocy w Opatowie – ETAP I (2020-2021)</t>
  </si>
  <si>
    <t>`</t>
  </si>
  <si>
    <t xml:space="preserve">A.   
B.
C.
D. </t>
  </si>
  <si>
    <t>Wkład własny do projektu ,,Termomodernizacja Szpitala Św. Leona w Opatowie'' (2021-2022)</t>
  </si>
  <si>
    <t>Przebudowa pomieszczeń Działu Rehabilitacji na poziomie 0 w Bloku A Szpitala Św. Leona (2021-2022)</t>
  </si>
  <si>
    <t xml:space="preserve">A. 505 014,00     
B.
C.
D. </t>
  </si>
  <si>
    <t>Przebudowa dróg wewnętrznych na terenie Zespołu Szkół Nr 1 w Opatowie (2020-2021)</t>
  </si>
  <si>
    <t xml:space="preserve">A. 109 200,00     
B.
C.
D. </t>
  </si>
  <si>
    <t>Program kompleksowego wsparcia rodzin ,,Za życiem'' (2017-2021)</t>
  </si>
  <si>
    <t xml:space="preserve">A. 69 335,00     
B.
C.
D. </t>
  </si>
  <si>
    <t>Projekt ,,Czas na profesjonalistów - podniesienie jakości kształcenia zawodowego w Powiecie Opatowskim’' (2019-2021)</t>
  </si>
  <si>
    <t xml:space="preserve">A. 14 227,00
B.
C.
D. </t>
  </si>
  <si>
    <t>Projekt ,,Specjalny znaczy Lepszy - wsparcie dla uczniów szkół podstawowych w ramach Specjalnych Ośrodków Szkolno - Wychowawczych w Niemienicach i Dębnie’' (2021-2022)</t>
  </si>
  <si>
    <t>Projekt ,,Zabezpieczenie mieszkańców Powiatu Opatowskiego w walce z COVID-19 oraz podmiotów zaangażowanych w walkę z epidemią’'  (2020-2021)</t>
  </si>
  <si>
    <t>Opracowanie Strategii Rozwoju Powiatu Opatowskiego (2020-2021)</t>
  </si>
  <si>
    <t>Projekt ,,e-świętokrzyskie rozbudowa infrastruktury informatycznej JST" - utrzymanie trwałości projektu (2018-2021)</t>
  </si>
  <si>
    <t>Projekt ,,e-Geodezja - cyfrowy zasób geodezyjny powiatów: Sandomierskiego, Opatowskiego i Staszowskiego'' (2018-2021)</t>
  </si>
  <si>
    <t>Wykonanie dokumentacji projektowej termomodernizacji budynków DPS w Czachowie (2020-2021)</t>
  </si>
  <si>
    <t>Wykonanie Master Planu opracowanego na potrzeby realizacji przedsięwzięcia Świętokrzyskie Centrum Przedsiębiorczości Rolniczej we Włostowie (2021-2022)</t>
  </si>
  <si>
    <t>Przygotowanie wielobranżowej dokumentacji projektowo - kosztorysowej dotyczącej zadania pn. ,,Dokończenie budowy Szpitala św. Leona w Opatowie'' (2020-2021)</t>
  </si>
  <si>
    <t>wydatki majątkowe rozdz. 90019</t>
  </si>
  <si>
    <t>wydatki majątkowe rozdz. 70005</t>
  </si>
  <si>
    <t>wydatki bieżące rozdz. 70005</t>
  </si>
  <si>
    <t>Projekt ,,Termomodernizacja budynków użyteczności publicznej na terenie Powiatu Opatowskiego'' (2020-2022)</t>
  </si>
  <si>
    <t>70005            90019</t>
  </si>
  <si>
    <t>700           900</t>
  </si>
  <si>
    <t>Wykonanie dokumentacji projektowej dla zadania pn. ,,Rozbudowa budynku wielofunkcyjnego przy ul. Szpitalnej 4 w Opatowie'' (2020-2021)</t>
  </si>
  <si>
    <t>Wykonanie studium wykonalności wraz ze strategią rozwoju terenu i źródeł finansowania inwestycji oraz inwentaryzacji terenu dla zadania pn. ,,Utworzenie Świętokrzyskiego Centrum Przedsiębiorczości Rolnej'' (2020-2021)</t>
  </si>
  <si>
    <t>Zarząd Dróg Powiatowych w Opatowie</t>
  </si>
  <si>
    <t xml:space="preserve">A. 226 033,00    
B. 27 804,00
C.
D. </t>
  </si>
  <si>
    <t>Remont DP 0707T Stara Słupia - Jeleniów - Wieś - Majdan - Podłazy - Piórków - Załącze - Komorniki - Wszachów w m. Piórków w km 3+003 -3+683 odc. dł. 0,680 km (2020-2021)</t>
  </si>
  <si>
    <t>dotacje i środki pochodzące z innych  źr.*</t>
  </si>
  <si>
    <t xml:space="preserve"> przychody wynikające z rozliczenia środków określ. w art. 5 ust. 1 pkt 2 u.f.p. i dotacji na realizację przedsięw. finans. z udziałem tych środków §906</t>
  </si>
  <si>
    <r>
      <t>niewykorzystane środki pieniężne na r-ku bieżącym budżetu określone w odrębnych ustawach §905</t>
    </r>
    <r>
      <rPr>
        <b/>
        <sz val="7"/>
        <rFont val="Calibri"/>
        <family val="2"/>
      </rPr>
      <t>¹</t>
    </r>
  </si>
  <si>
    <t>rok budżetowy 2021 (8+9+10+11)</t>
  </si>
  <si>
    <t>Łączne nakłady finansowe</t>
  </si>
  <si>
    <t>Nazwa przedsięwzięcia</t>
  </si>
  <si>
    <t>Limity wydatków na wieloletnie przedsięwzięcia planowane do poniesienia w 2021 roku</t>
  </si>
  <si>
    <t>710</t>
  </si>
  <si>
    <t>754</t>
  </si>
  <si>
    <t>Bezpieczeństwo publiczne i ochrona przeciwpożarowa</t>
  </si>
  <si>
    <t>6 356 458,00</t>
  </si>
  <si>
    <t>1 508 982,00</t>
  </si>
  <si>
    <t>75411</t>
  </si>
  <si>
    <t>Komendy powiatowe Państwowej Straży Pożarnej</t>
  </si>
  <si>
    <t>4 847 476,00</t>
  </si>
  <si>
    <t>2110</t>
  </si>
  <si>
    <t>Dotacje celowe otrzymane z budżetu państwa na zadania bieżące z zakresu administracji rządowej oraz inne zadania zlecone ustawami realizowane przez powiat</t>
  </si>
  <si>
    <t>110 232 161,87</t>
  </si>
  <si>
    <t>3 122 343,40</t>
  </si>
  <si>
    <t>117 920 757,87</t>
  </si>
  <si>
    <t>6 973 439,40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</si>
  <si>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</si>
  <si>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</si>
  <si>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</si>
  <si>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</si>
  <si>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</si>
  <si>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</si>
  <si>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</si>
  <si>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</si>
  <si>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</si>
  <si>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</si>
  <si>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</si>
  <si>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</si>
  <si>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color indexed="8"/>
        <rFont val="Arial"/>
        <family val="2"/>
      </rPr>
      <t xml:space="preserve"> w tym:</t>
    </r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</si>
  <si>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</si>
  <si>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</si>
  <si>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</si>
  <si>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</si>
  <si>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</si>
  <si>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</si>
  <si>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</si>
  <si>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</si>
  <si>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</si>
  <si>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</si>
  <si>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</si>
  <si>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</si>
  <si>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</si>
  <si>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</si>
  <si>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</si>
  <si>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</si>
  <si>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</si>
  <si>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</si>
  <si>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</si>
  <si>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r>
      <rPr>
        <b/>
        <sz val="8"/>
        <rFont val="Arial CE"/>
        <family val="0"/>
      </rPr>
      <t>Przychody wynikające z rozliczenia</t>
    </r>
    <r>
      <rPr>
        <sz val="8"/>
        <color indexed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color indexed="8"/>
        <rFont val="Arial"/>
        <family val="2"/>
      </rPr>
      <t xml:space="preserve"> u.f.p. i dotacji na realizację programu, projekt lub zadania finansowanego z udziałem tych środków</t>
    </r>
  </si>
  <si>
    <t>§ 905</t>
  </si>
  <si>
    <r>
      <rPr>
        <b/>
        <sz val="8"/>
        <rFont val="Arial CE"/>
        <family val="0"/>
      </rPr>
      <t>Przychody z niewykorzystanych środków pieniężnych</t>
    </r>
    <r>
      <rPr>
        <sz val="8"/>
        <color indexed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color indexed="8"/>
        <rFont val="Arial"/>
        <family val="2"/>
      </rPr>
      <t xml:space="preserve"> określonymi w odrębnych ustawach</t>
    </r>
  </si>
  <si>
    <t>§ 951</t>
  </si>
  <si>
    <t>Spłaty pożyczek udzielonych</t>
  </si>
  <si>
    <t>§ 950</t>
  </si>
  <si>
    <r>
      <rPr>
        <b/>
        <sz val="8"/>
        <rFont val="Arial CE"/>
        <family val="0"/>
      </rPr>
      <t>Wolne środki</t>
    </r>
    <r>
      <rPr>
        <sz val="8"/>
        <color indexed="8"/>
        <rFont val="Arial"/>
        <family val="2"/>
      </rPr>
      <t xml:space="preserve"> art. 217 ust. 2 pkt. 6 u.f.p.</t>
    </r>
  </si>
  <si>
    <t>§ 957</t>
  </si>
  <si>
    <r>
      <rPr>
        <b/>
        <sz val="8"/>
        <rFont val="Arial CE"/>
        <family val="0"/>
      </rPr>
      <t>Nadwyżka z lat ubiegłych</t>
    </r>
    <r>
      <rPr>
        <sz val="8"/>
        <color indexed="8"/>
        <rFont val="Arial"/>
        <family val="2"/>
      </rPr>
      <t xml:space="preserve"> (pomniejszona o środki, o których mowa w art.. 217 ust. 2 pkt 8 u.f.p.)</t>
    </r>
  </si>
  <si>
    <t>§ 907</t>
  </si>
  <si>
    <r>
      <rPr>
        <b/>
        <sz val="8"/>
        <rFont val="Arial CE"/>
        <family val="0"/>
      </rPr>
      <t>Przychody</t>
    </r>
    <r>
      <rPr>
        <sz val="8"/>
        <color indexed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</si>
  <si>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t>§ 931</t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</si>
  <si>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color indexed="8"/>
        <rFont val="Arial"/>
        <family val="2"/>
      </rPr>
      <t>, czyli takie, dla których istnieje płynny rynek wtórny</t>
    </r>
  </si>
  <si>
    <t>emitowane w związku z umową zawartą z podmiotem dysponujacym środkami pochodzącymi z budżetu U.E.</t>
  </si>
  <si>
    <r>
      <rPr>
        <b/>
        <sz val="8"/>
        <rFont val="Arial CE"/>
        <family val="0"/>
      </rPr>
      <t>Papiery wartościowe (obligacje)</t>
    </r>
    <r>
      <rPr>
        <sz val="8"/>
        <color indexed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color indexed="8"/>
        <rFont val="Arial"/>
        <family val="2"/>
      </rPr>
      <t>, w tym:</t>
    </r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</si>
  <si>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</si>
  <si>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</si>
  <si>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</si>
  <si>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</si>
  <si>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</si>
  <si>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</si>
  <si>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</si>
  <si>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</si>
  <si>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r>
      <rPr>
        <b/>
        <sz val="8"/>
        <rFont val="Arial CE"/>
        <family val="0"/>
      </rPr>
      <t>Pożyczki</t>
    </r>
    <r>
      <rPr>
        <sz val="8"/>
        <color indexed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</si>
  <si>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Kredyty</t>
    </r>
    <r>
      <rPr>
        <sz val="8"/>
        <color indexed="8"/>
        <rFont val="Arial"/>
        <family val="2"/>
      </rPr>
      <t xml:space="preserve"> zaciągnięte na rynku krajowym, w tym:</t>
    </r>
  </si>
  <si>
    <t>Przychody ogółem:</t>
  </si>
  <si>
    <t>Kwota 2021 r.</t>
  </si>
  <si>
    <t>Klasyfikacja §</t>
  </si>
  <si>
    <t>Treść</t>
  </si>
  <si>
    <t>Przychody i rozchody budżetu w 2021 r.</t>
  </si>
  <si>
    <t>Zmiana sposobu użytkowania pomieszczeń w budynku przy ul. Sempołowskiej 3 z przeznaczeniem na poradnię psychologiczno - pedagogiczną (2021 -2022)</t>
  </si>
  <si>
    <t>Wykonanie dokumentacji projektowej dla zadania ,,Przebudowa układu pomieszczeń budynku Starostwa Powiatowego w Opatowie oraz dostosowanie budynku do przepisów przeciwpożarowych (wcześniej: Opracowanie dokumentacji dot. remontu pomieszczenia z przeznaczeniem na Wydział Komunikacji, Transportu i Dróg w Starostwie Powiatowym w Opatowie) (2020-2021)</t>
  </si>
  <si>
    <t>Działalność usługowa</t>
  </si>
  <si>
    <t>985 300,00</t>
  </si>
  <si>
    <t>12 000,00</t>
  </si>
  <si>
    <t>997 300,00</t>
  </si>
  <si>
    <t>15 300,00</t>
  </si>
  <si>
    <t>71015</t>
  </si>
  <si>
    <t>Nadzór budowlany</t>
  </si>
  <si>
    <t>360 000,00</t>
  </si>
  <si>
    <t>372 000,00</t>
  </si>
  <si>
    <t>750</t>
  </si>
  <si>
    <t>Administracja publiczna</t>
  </si>
  <si>
    <t>75020</t>
  </si>
  <si>
    <t>Starostwa powiatowe</t>
  </si>
  <si>
    <t>80102</t>
  </si>
  <si>
    <t>Szkoły podstawowe specjalne</t>
  </si>
  <si>
    <t>80146</t>
  </si>
  <si>
    <t>Dokształcanie i doskonalenie nauczycieli</t>
  </si>
  <si>
    <t>80195</t>
  </si>
  <si>
    <t>85406</t>
  </si>
  <si>
    <t>Poradnie psychologiczno-pedagogiczne, w tym poradnie specjalistyczne</t>
  </si>
  <si>
    <t>855</t>
  </si>
  <si>
    <t>Rodzina</t>
  </si>
  <si>
    <t>85510</t>
  </si>
  <si>
    <t>Działalność placówek opiekuńczo-wychowawczych</t>
  </si>
  <si>
    <t>852</t>
  </si>
  <si>
    <t>Pomoc społeczna</t>
  </si>
  <si>
    <t>85203</t>
  </si>
  <si>
    <t>Ośrodki wsparcia</t>
  </si>
  <si>
    <t xml:space="preserve">C. Inne źródła </t>
  </si>
  <si>
    <t>* Wybrać odpowiednie oznaczenie źródła finansowania:</t>
  </si>
  <si>
    <t>Razem</t>
  </si>
  <si>
    <t xml:space="preserve">A. 100 000
B.
C. 
D. </t>
  </si>
  <si>
    <t>Modernizacja tarasu przy Podziemnej  Trasie Turystycznej w Opatowie</t>
  </si>
  <si>
    <t>35.</t>
  </si>
  <si>
    <t xml:space="preserve">A. 
B.
C. 
D. </t>
  </si>
  <si>
    <t>Wykonanie dokumentacji projektowej dotyczącej przebudowy i zmiany sposobu użytkowania budynku w Ciszycy Górnej z przeznaczeniem na prowadzenie placówki opiekuńczo wychowawczej typu specjalistyczno-terapeutycznego</t>
  </si>
  <si>
    <t>34.</t>
  </si>
  <si>
    <t>Rozbudowa oraz przebudowa istniejącego budynku mieszkalnego jednorodzinnego wraz ze zmianą sposobu użytkowania budynku na potrzeby placówki opiekuńczo - wychowawczej</t>
  </si>
  <si>
    <t>33.</t>
  </si>
  <si>
    <t xml:space="preserve">A.      
B. 
C.
D. </t>
  </si>
  <si>
    <t>Budowa stajni dla zwierząt (alpak) w celu prowadzenia alpakoterapii</t>
  </si>
  <si>
    <t>32.</t>
  </si>
  <si>
    <t>Dom Pomocy Społecznej w Sobowie</t>
  </si>
  <si>
    <t>Zakup samochodu służbowego na potrzeby WTZ przy DPS w Sobowie</t>
  </si>
  <si>
    <t>31.</t>
  </si>
  <si>
    <t xml:space="preserve">A. 2 169 045
B.
C. 
D. </t>
  </si>
  <si>
    <t>Rozbudowa, nadbudowa oraz przebudowa istniejącego budynku pralni wraz ze zmianą sposobu użytkowania na budynek Środowiskowego Domu Samopomocy w Opatowie – ETAP II</t>
  </si>
  <si>
    <t>30.</t>
  </si>
  <si>
    <t>Dom Pomocy Społecznej w Czachowie</t>
  </si>
  <si>
    <t>Budowa garażu</t>
  </si>
  <si>
    <t>29.</t>
  </si>
  <si>
    <t>Zakup urządzenia do treningu nóg lub ramion/górnej części tułowia Motomed.loop</t>
  </si>
  <si>
    <t>Wymiana systemu przeciwpożarowego w budynkach mieszkalnych DPS w Sobowie</t>
  </si>
  <si>
    <t>Dom Pomocy Społecznej w Zochcinku</t>
  </si>
  <si>
    <t>Zakup i montaż stacji uzdatniania wody w budynku Filii DPS w Opatowie</t>
  </si>
  <si>
    <t>Zakup serwera z oprogramowaniem</t>
  </si>
  <si>
    <t>Budowa Tężni Solankowej na terenie DPS w Zochcinku wraz z opracowaniem dokumentacji projektowej</t>
  </si>
  <si>
    <t>Objęcie udziałów Szpital św. Leona Sp. z o.o. w Opatowie</t>
  </si>
  <si>
    <t>Wykonanie dokumentacji projektowej dotyczącej przebudowy wraz ze zmianą sposobu użytkowania części pomieszczeń  zlokalizowanych na Parterze Budynku C położonego przy ul. Szpitalnej 4 w Opatowie na potrzeby Zakładu Podstawowej Opieki Zdrowotnej</t>
  </si>
  <si>
    <t>Przebudowa oraz rozbudowa istniejącego budynku użytkowego przy ul. Sempołowskiej 3 o platformę dla osób niepełnosprawnych</t>
  </si>
  <si>
    <t>Wymiana pokrycia dachowego na budynku użytkowym ZS Nr 2 w Opatowie</t>
  </si>
  <si>
    <t>Zespół Szkół Nr 1 w Opatowie</t>
  </si>
  <si>
    <t xml:space="preserve">A.      
B. 150 000
C.
D. </t>
  </si>
  <si>
    <t>Dostosowanie łazienek oraz urządzeń higieniczno - sanitarnych dla osób niepełnosprawnych w budynku dydaktycznym Zespołu Szkół Nr 1 w Opatowie</t>
  </si>
  <si>
    <t>Wykonanie klimatyzacji w sali konferencyjnej SP w Opatowie</t>
  </si>
  <si>
    <t>Zakup sprzętu, urządzeń dot. sieci teleinformatycznej oraz wymiana serwera głównego i urządzeń podtrzymania zasilania</t>
  </si>
  <si>
    <t>Zakup urządzeń informatycznych dla Wydziału Geodezji, Kartografii, Katastru i Gospodarki Mieniem</t>
  </si>
  <si>
    <t>Wykonanie opinii i badań geologicznych terenu pod budowę Inkubatora Przedsiębiorczości we Włostowie</t>
  </si>
  <si>
    <t>Wykonanie Programu Funkcjonalno - Użytkowego na potrzeby budowy Inkubatora Przemysłowego we Włostowie</t>
  </si>
  <si>
    <t>Wykonanie dokumentacji projektowej dla zadania pn. ,,Termomodernizacja Szpitala Św. Leona w Opatowie''</t>
  </si>
  <si>
    <t>Zarząd Dróg Powiatowych  w Opatowie</t>
  </si>
  <si>
    <t>Wykonanie dokumentacji projektowej dla zadania pn. ,,Przebudowa DP nr 0686T w m. Ciszyca, polegająca na budowie chodnika o dł. ok. 0,800 km''</t>
  </si>
  <si>
    <t>Wykonanie dokumentacji projektowej dla zadania pn. ,,Przebudowa DP nr 0703T Zochcin - Sadowie - droga krajowa nr 9 w m. Sadowie, polegająca na budowie chodnika o dł. ok. 0,800 km''</t>
  </si>
  <si>
    <t>Opracowanie dokumentacji projektowej na zadanie ,,Przebudowa DP nr 0723T Opatów - Czerników Karski - Aleksandrów - Bartłomiejów - Strzyżowice - Józefów - Wymysłów, polegająca na budowie dwóch odcinków chodnika na ul. Partyzantów i Słowackiego w m. Opatów o łącznej dł. ok. 0,800 km</t>
  </si>
  <si>
    <t>Opracowanie dokumentacji projektowej na zadanie ,,Przebudowa DP nr 0717T Łężyce - Biskupice - Czekaj - Gołoszyce - Modliborzyce - Piskrzyn - Baranówek - Janczyce - Stobiec - Zaldów w m. Modliborzyce, polegająca na budowie chodnika o dł. ok. 0,400 km</t>
  </si>
  <si>
    <t>Opracowanie dokumentacji projektowej na zadanie ,,Przebudowa DP nr 0758T Bidziny - Bidziny Kolonia - Jasice Smugi - dr. woj. Nr 755 w m. Bidziny, polegająca na budowie chodnika o dł. ok. 1,240 km</t>
  </si>
  <si>
    <t>Opracowanie dokumentacji projektowej na zadanie ,,Przebudowa DP nr 0711T Dziewiątle - Ujazdek - Łagówka - Łagowica - Pipała - Jastrzębska Wola - Skolankowska Wola - Zielonka - Iwaniska w m. Jastrzębska Wola polegająca na budowie zatoki autobusowej i chodnika o łącznej dł. ok. 0,160 km''</t>
  </si>
  <si>
    <t xml:space="preserve">A. 317 967
B. 53 506
C. 
D. </t>
  </si>
  <si>
    <t>Przebudowa DP nr 0698T Rżuchów - Drzenkowice - Brzóstowa - dr. woj. nr 755, polegająca na budowie chodnika w m. Wszechświęte odc. dł. 0,635 km</t>
  </si>
  <si>
    <t xml:space="preserve">A.
B.
C. 
D. 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</si>
  <si>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</si>
  <si>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</si>
  <si>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pługa odśnieżnego z osprzętowaniem przystosowanym do pracy z ciagnikiem rolniczym</t>
  </si>
  <si>
    <t>Zakup samochodu ciężarowego 2 lub 3 osiowego</t>
  </si>
  <si>
    <t>Zakup kosiarki bijakowej</t>
  </si>
  <si>
    <t>dotacje i środki pochodzące
z innych  źr.*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</si>
  <si>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</si>
  <si>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rok budżetowy 2021 (7+8+9+10)</t>
  </si>
  <si>
    <t>Nazwa zadania inwestycyjnego</t>
  </si>
  <si>
    <t>Zadania inwestycyjne roczne w 2021 r.</t>
  </si>
  <si>
    <t>Budowa podziemnych pojemników do selektywnej zbiórki odpadów komunalnych</t>
  </si>
  <si>
    <t>Zespół Szkół w Ożarowie</t>
  </si>
  <si>
    <t>Zakup pomnika Marii Skłodowskiej - Curie</t>
  </si>
  <si>
    <t>Zespół Szkół Nr 2 w Opatowie</t>
  </si>
  <si>
    <t>Wykonanie dokumentacji projektowej w celu realizacji zadania ,,Przebudowa oraz rozbudowa istniejącego budynku użytkowego przy ul. Sempołowskiej 3 o platformę dla osób niepełnosprawnych''</t>
  </si>
  <si>
    <t>36.</t>
  </si>
  <si>
    <t>37.</t>
  </si>
  <si>
    <t>38.</t>
  </si>
  <si>
    <t>42 953,00</t>
  </si>
  <si>
    <t>6 399 411,00</t>
  </si>
  <si>
    <t>4 890 429,00</t>
  </si>
  <si>
    <t>54 953,00</t>
  </si>
  <si>
    <t>110 287 114,87</t>
  </si>
  <si>
    <t>117 975 710,87</t>
  </si>
  <si>
    <t>600</t>
  </si>
  <si>
    <t>Transport i łączność</t>
  </si>
  <si>
    <t>60014</t>
  </si>
  <si>
    <t>Drogi publiczne powiatowe</t>
  </si>
  <si>
    <t>80115</t>
  </si>
  <si>
    <t>Technika</t>
  </si>
  <si>
    <t>80116</t>
  </si>
  <si>
    <t>Szkoły policealne</t>
  </si>
  <si>
    <t>80117</t>
  </si>
  <si>
    <t>Branżowe szkoły I i II stopnia</t>
  </si>
  <si>
    <t>80120</t>
  </si>
  <si>
    <t>Licea ogólnokształcące</t>
  </si>
  <si>
    <t>80134</t>
  </si>
  <si>
    <t>Szkoły zawodowe specjalne</t>
  </si>
  <si>
    <t>80151</t>
  </si>
  <si>
    <t>Kwalifikacyjne kursy zawodowe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</si>
  <si>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</si>
  <si>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</si>
  <si>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85202</t>
  </si>
  <si>
    <t>Domy pomocy społecznej</t>
  </si>
  <si>
    <t>85410</t>
  </si>
  <si>
    <t>Internaty i bursy szkolne</t>
  </si>
  <si>
    <t>85417</t>
  </si>
  <si>
    <t>Szkolne schroniska młodzieżowe</t>
  </si>
  <si>
    <t>Załącznik Nr 1                                                                                                          do uchwały Rady Powiatu w Opatowie Nr XLVII.52.2021                                                                           z dnia 20 września 2021 r.</t>
  </si>
  <si>
    <t>Załącznik Nr 2                                                                                                      do uchwały Rady Powiatu w Opatowie Nr XLVII.52.2021                                                z dnia 20 września 2021 r.</t>
  </si>
  <si>
    <t>Załącznik Nr 3                                                                                                       do uchwały Rady Powiatu w Opatowie Nr XLVII.52.2021                                                                            z dnia 20 września 2021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</si>
</sst>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;\-#,##0.00"/>
    <numFmt numFmtId="170" formatCode="_-* #,##0.0\ _z_ł_-;\-* #,##0.0\ _z_ł_-;_-* &quot;-&quot;\ _z_ł_-;_-@_-"/>
    <numFmt numFmtId="171" formatCode="_-* #,##0.00\ _z_ł_-;\-* #,##0.00\ _z_ł_-;_-* &quot;-&quot;\ _z_ł_-;_-@_-"/>
  </numFmts>
  <fonts count="9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7"/>
      <name val="Calibri"/>
      <family val="2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12"/>
      <name val="Arial CE"/>
      <family val="2"/>
    </font>
    <font>
      <sz val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b/>
      <sz val="10"/>
      <name val="Arial CE"/>
      <family val="2"/>
    </font>
    <font>
      <sz val="10"/>
      <name val="Times New Roman CE"/>
      <family val="1"/>
    </font>
    <font>
      <i/>
      <sz val="8"/>
      <name val="Arial CE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5"/>
      <color indexed="8"/>
      <name val="Arial"/>
      <family val="0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6" fillId="32" borderId="0" applyNumberFormat="0" applyBorder="0" applyAlignment="0" applyProtection="0"/>
  </cellStyleXfs>
  <cellXfs count="20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15" fillId="35" borderId="11" xfId="51" applyFont="1" applyFill="1" applyBorder="1" applyAlignment="1">
      <alignment horizontal="center" vertical="center"/>
      <protection/>
    </xf>
    <xf numFmtId="0" fontId="4" fillId="0" borderId="0" xfId="51">
      <alignment/>
      <protection/>
    </xf>
    <xf numFmtId="41" fontId="16" fillId="35" borderId="11" xfId="51" applyNumberFormat="1" applyFont="1" applyFill="1" applyBorder="1" applyAlignment="1">
      <alignment horizontal="left" vertical="center" wrapText="1"/>
      <protection/>
    </xf>
    <xf numFmtId="0" fontId="4" fillId="35" borderId="0" xfId="51" applyFont="1" applyFill="1">
      <alignment/>
      <protection/>
    </xf>
    <xf numFmtId="41" fontId="4" fillId="0" borderId="0" xfId="51" applyNumberFormat="1" applyAlignment="1">
      <alignment vertical="center"/>
      <protection/>
    </xf>
    <xf numFmtId="0" fontId="87" fillId="0" borderId="0" xfId="51" applyFont="1">
      <alignment/>
      <protection/>
    </xf>
    <xf numFmtId="0" fontId="87" fillId="0" borderId="0" xfId="51" applyFont="1" applyAlignment="1">
      <alignment vertical="center"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4" fillId="0" borderId="0" xfId="51" applyFont="1" applyAlignment="1">
      <alignment horizontal="center" vertical="center"/>
      <protection/>
    </xf>
    <xf numFmtId="168" fontId="19" fillId="35" borderId="11" xfId="51" applyNumberFormat="1" applyFont="1" applyFill="1" applyBorder="1" applyAlignment="1">
      <alignment vertical="center"/>
      <protection/>
    </xf>
    <xf numFmtId="168" fontId="21" fillId="35" borderId="11" xfId="51" applyNumberFormat="1" applyFont="1" applyFill="1" applyBorder="1" applyAlignment="1">
      <alignment horizontal="right" vertical="center" wrapText="1"/>
      <protection/>
    </xf>
    <xf numFmtId="168" fontId="21" fillId="35" borderId="11" xfId="51" applyNumberFormat="1" applyFont="1" applyFill="1" applyBorder="1" applyAlignment="1">
      <alignment vertical="center"/>
      <protection/>
    </xf>
    <xf numFmtId="0" fontId="6" fillId="35" borderId="11" xfId="51" applyFont="1" applyFill="1" applyBorder="1" applyAlignment="1">
      <alignment horizontal="center" vertical="center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0" fontId="22" fillId="35" borderId="11" xfId="51" applyFont="1" applyFill="1" applyBorder="1" applyAlignment="1">
      <alignment horizontal="center" vertical="center" wrapText="1"/>
      <protection/>
    </xf>
    <xf numFmtId="168" fontId="19" fillId="35" borderId="11" xfId="51" applyNumberFormat="1" applyFont="1" applyFill="1" applyBorder="1" applyAlignment="1">
      <alignment horizontal="right" vertical="center" wrapText="1"/>
      <protection/>
    </xf>
    <xf numFmtId="0" fontId="23" fillId="35" borderId="11" xfId="51" applyFont="1" applyFill="1" applyBorder="1" applyAlignment="1">
      <alignment horizontal="center" vertical="center"/>
      <protection/>
    </xf>
    <xf numFmtId="0" fontId="23" fillId="35" borderId="11" xfId="51" applyFont="1" applyFill="1" applyBorder="1" applyAlignment="1">
      <alignment horizontal="center" vertical="center" wrapText="1"/>
      <protection/>
    </xf>
    <xf numFmtId="0" fontId="24" fillId="35" borderId="11" xfId="51" applyFont="1" applyFill="1" applyBorder="1" applyAlignment="1">
      <alignment horizontal="center" vertical="center" wrapText="1"/>
      <protection/>
    </xf>
    <xf numFmtId="41" fontId="15" fillId="0" borderId="0" xfId="51" applyNumberFormat="1" applyFont="1" applyBorder="1">
      <alignment/>
      <protection/>
    </xf>
    <xf numFmtId="0" fontId="25" fillId="35" borderId="11" xfId="51" applyFont="1" applyFill="1" applyBorder="1" applyAlignment="1">
      <alignment horizontal="center" vertical="center" wrapText="1"/>
      <protection/>
    </xf>
    <xf numFmtId="168" fontId="19" fillId="35" borderId="11" xfId="51" applyNumberFormat="1" applyFont="1" applyFill="1" applyBorder="1" applyAlignment="1">
      <alignment vertical="center" wrapText="1"/>
      <protection/>
    </xf>
    <xf numFmtId="168" fontId="21" fillId="35" borderId="11" xfId="51" applyNumberFormat="1" applyFont="1" applyFill="1" applyBorder="1" applyAlignment="1">
      <alignment vertical="center" wrapText="1"/>
      <protection/>
    </xf>
    <xf numFmtId="0" fontId="26" fillId="35" borderId="11" xfId="5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>
      <alignment/>
      <protection/>
    </xf>
    <xf numFmtId="0" fontId="5" fillId="0" borderId="0" xfId="51" applyFont="1" applyBorder="1">
      <alignment/>
      <protection/>
    </xf>
    <xf numFmtId="49" fontId="23" fillId="35" borderId="11" xfId="51" applyNumberFormat="1" applyFont="1" applyFill="1" applyBorder="1" applyAlignment="1">
      <alignment horizontal="center" vertical="center" wrapText="1"/>
      <protection/>
    </xf>
    <xf numFmtId="49" fontId="24" fillId="35" borderId="11" xfId="51" applyNumberFormat="1" applyFont="1" applyFill="1" applyBorder="1" applyAlignment="1">
      <alignment horizontal="center" vertical="center" wrapText="1"/>
      <protection/>
    </xf>
    <xf numFmtId="49" fontId="6" fillId="35" borderId="11" xfId="51" applyNumberFormat="1" applyFont="1" applyFill="1" applyBorder="1" applyAlignment="1">
      <alignment horizontal="center" vertical="center" wrapText="1"/>
      <protection/>
    </xf>
    <xf numFmtId="49" fontId="22" fillId="35" borderId="11" xfId="51" applyNumberFormat="1" applyFont="1" applyFill="1" applyBorder="1" applyAlignment="1">
      <alignment horizontal="center" vertical="center" wrapText="1"/>
      <protection/>
    </xf>
    <xf numFmtId="49" fontId="26" fillId="35" borderId="11" xfId="51" applyNumberFormat="1" applyFont="1" applyFill="1" applyBorder="1" applyAlignment="1">
      <alignment horizontal="center" vertical="center" wrapText="1"/>
      <protection/>
    </xf>
    <xf numFmtId="0" fontId="27" fillId="35" borderId="12" xfId="51" applyFont="1" applyFill="1" applyBorder="1" applyAlignment="1">
      <alignment horizontal="center" vertical="center" wrapText="1"/>
      <protection/>
    </xf>
    <xf numFmtId="0" fontId="19" fillId="35" borderId="11" xfId="51" applyFont="1" applyFill="1" applyBorder="1" applyAlignment="1">
      <alignment horizontal="center" vertical="center" wrapText="1"/>
      <protection/>
    </xf>
    <xf numFmtId="0" fontId="19" fillId="35" borderId="13" xfId="51" applyFont="1" applyFill="1" applyBorder="1" applyAlignment="1">
      <alignment horizontal="center" vertical="center" wrapText="1"/>
      <protection/>
    </xf>
    <xf numFmtId="0" fontId="19" fillId="35" borderId="14" xfId="51" applyFont="1" applyFill="1" applyBorder="1" applyAlignment="1">
      <alignment horizontal="center" vertical="center" wrapText="1"/>
      <protection/>
    </xf>
    <xf numFmtId="0" fontId="22" fillId="35" borderId="0" xfId="51" applyFont="1" applyFill="1">
      <alignment/>
      <protection/>
    </xf>
    <xf numFmtId="0" fontId="22" fillId="35" borderId="0" xfId="51" applyFont="1" applyFill="1" applyAlignment="1">
      <alignment vertical="center"/>
      <protection/>
    </xf>
    <xf numFmtId="0" fontId="22" fillId="35" borderId="0" xfId="51" applyFont="1" applyFill="1" applyAlignment="1">
      <alignment horizontal="center" vertical="center"/>
      <protection/>
    </xf>
    <xf numFmtId="0" fontId="17" fillId="0" borderId="0" xfId="51" applyFont="1" applyAlignment="1">
      <alignment vertical="center" wrapText="1"/>
      <protection/>
    </xf>
    <xf numFmtId="3" fontId="15" fillId="35" borderId="0" xfId="51" applyNumberFormat="1" applyFont="1" applyFill="1" applyBorder="1" applyAlignment="1">
      <alignment vertical="center" wrapText="1"/>
      <protection/>
    </xf>
    <xf numFmtId="49" fontId="30" fillId="35" borderId="11" xfId="51" applyNumberFormat="1" applyFont="1" applyFill="1" applyBorder="1" applyAlignment="1">
      <alignment horizontal="center" vertical="center" wrapText="1"/>
      <protection/>
    </xf>
    <xf numFmtId="43" fontId="12" fillId="35" borderId="11" xfId="51" applyNumberFormat="1" applyFont="1" applyFill="1" applyBorder="1" applyAlignment="1">
      <alignment horizontal="center" vertical="center" wrapText="1"/>
      <protection/>
    </xf>
    <xf numFmtId="0" fontId="31" fillId="35" borderId="11" xfId="51" applyFont="1" applyFill="1" applyBorder="1" applyAlignment="1">
      <alignment vertical="center" wrapText="1"/>
      <protection/>
    </xf>
    <xf numFmtId="0" fontId="12" fillId="35" borderId="11" xfId="51" applyFont="1" applyFill="1" applyBorder="1" applyAlignment="1">
      <alignment horizontal="center" vertical="center" wrapText="1"/>
      <protection/>
    </xf>
    <xf numFmtId="49" fontId="32" fillId="35" borderId="11" xfId="51" applyNumberFormat="1" applyFont="1" applyFill="1" applyBorder="1" applyAlignment="1">
      <alignment vertical="center" wrapText="1"/>
      <protection/>
    </xf>
    <xf numFmtId="43" fontId="32" fillId="35" borderId="11" xfId="51" applyNumberFormat="1" applyFont="1" applyFill="1" applyBorder="1" applyAlignment="1">
      <alignment horizontal="center" vertical="center" wrapText="1"/>
      <protection/>
    </xf>
    <xf numFmtId="0" fontId="7" fillId="35" borderId="11" xfId="51" applyFont="1" applyFill="1" applyBorder="1" applyAlignment="1">
      <alignment vertical="center" wrapText="1"/>
      <protection/>
    </xf>
    <xf numFmtId="0" fontId="7" fillId="35" borderId="11" xfId="51" applyFont="1" applyFill="1" applyBorder="1" applyAlignment="1">
      <alignment horizontal="center" vertical="center" wrapText="1"/>
      <protection/>
    </xf>
    <xf numFmtId="0" fontId="15" fillId="35" borderId="11" xfId="51" applyFont="1" applyFill="1" applyBorder="1" applyAlignment="1">
      <alignment vertical="center" wrapText="1"/>
      <protection/>
    </xf>
    <xf numFmtId="0" fontId="32" fillId="35" borderId="11" xfId="51" applyFont="1" applyFill="1" applyBorder="1" applyAlignment="1">
      <alignment vertical="center" wrapText="1"/>
      <protection/>
    </xf>
    <xf numFmtId="0" fontId="32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1" xfId="51" applyNumberFormat="1" applyFont="1" applyFill="1" applyBorder="1" applyAlignment="1">
      <alignment horizontal="center" vertical="center" wrapText="1"/>
      <protection/>
    </xf>
    <xf numFmtId="0" fontId="15" fillId="35" borderId="11" xfId="51" applyFont="1" applyFill="1" applyBorder="1" applyAlignment="1">
      <alignment horizontal="center"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0" fontId="14" fillId="35" borderId="0" xfId="51" applyFont="1" applyFill="1" applyBorder="1" applyAlignment="1">
      <alignment vertical="center" wrapText="1"/>
      <protection/>
    </xf>
    <xf numFmtId="0" fontId="1" fillId="35" borderId="0" xfId="50" applyNumberFormat="1" applyFont="1" applyFill="1" applyBorder="1" applyAlignment="1" applyProtection="1">
      <alignment horizontal="left"/>
      <protection locked="0"/>
    </xf>
    <xf numFmtId="0" fontId="4" fillId="35" borderId="0" xfId="51" applyFont="1" applyFill="1" applyBorder="1" applyAlignment="1">
      <alignment vertical="center" wrapText="1"/>
      <protection/>
    </xf>
    <xf numFmtId="41" fontId="34" fillId="35" borderId="11" xfId="51" applyNumberFormat="1" applyFont="1" applyFill="1" applyBorder="1" applyAlignment="1">
      <alignment vertical="center"/>
      <protection/>
    </xf>
    <xf numFmtId="0" fontId="34" fillId="0" borderId="11" xfId="51" applyFont="1" applyBorder="1" applyAlignment="1">
      <alignment horizontal="center" vertical="center"/>
      <protection/>
    </xf>
    <xf numFmtId="0" fontId="15" fillId="0" borderId="11" xfId="51" applyFont="1" applyBorder="1" applyAlignment="1">
      <alignment vertical="center" wrapText="1"/>
      <protection/>
    </xf>
    <xf numFmtId="0" fontId="15" fillId="0" borderId="11" xfId="51" applyFont="1" applyBorder="1" applyAlignment="1">
      <alignment horizontal="left" vertical="center"/>
      <protection/>
    </xf>
    <xf numFmtId="0" fontId="14" fillId="0" borderId="11" xfId="51" applyFont="1" applyBorder="1" applyAlignment="1">
      <alignment vertical="center"/>
      <protection/>
    </xf>
    <xf numFmtId="49" fontId="15" fillId="0" borderId="11" xfId="51" applyNumberFormat="1" applyFont="1" applyBorder="1" applyAlignment="1">
      <alignment horizontal="left" vertical="center"/>
      <protection/>
    </xf>
    <xf numFmtId="0" fontId="35" fillId="0" borderId="11" xfId="51" applyFont="1" applyBorder="1" applyAlignment="1">
      <alignment horizontal="center" vertical="center"/>
      <protection/>
    </xf>
    <xf numFmtId="0" fontId="15" fillId="0" borderId="11" xfId="51" applyFont="1" applyBorder="1" applyAlignment="1">
      <alignment vertical="center" wrapText="1"/>
      <protection/>
    </xf>
    <xf numFmtId="0" fontId="15" fillId="0" borderId="11" xfId="51" applyFont="1" applyBorder="1" applyAlignment="1">
      <alignment vertical="center"/>
      <protection/>
    </xf>
    <xf numFmtId="41" fontId="35" fillId="35" borderId="11" xfId="51" applyNumberFormat="1" applyFont="1" applyFill="1" applyBorder="1" applyAlignment="1">
      <alignment vertical="center"/>
      <protection/>
    </xf>
    <xf numFmtId="0" fontId="34" fillId="0" borderId="11" xfId="51" applyFont="1" applyBorder="1" applyAlignment="1">
      <alignment horizontal="center" vertical="center"/>
      <protection/>
    </xf>
    <xf numFmtId="49" fontId="15" fillId="0" borderId="11" xfId="51" applyNumberFormat="1" applyFont="1" applyBorder="1" applyAlignment="1">
      <alignment horizontal="left" vertical="center"/>
      <protection/>
    </xf>
    <xf numFmtId="0" fontId="35" fillId="0" borderId="11" xfId="51" applyFont="1" applyBorder="1" applyAlignment="1">
      <alignment horizontal="center" vertical="center" wrapText="1"/>
      <protection/>
    </xf>
    <xf numFmtId="49" fontId="15" fillId="0" borderId="11" xfId="51" applyNumberFormat="1" applyFont="1" applyBorder="1" applyAlignment="1">
      <alignment horizontal="left" vertical="center" wrapText="1"/>
      <protection/>
    </xf>
    <xf numFmtId="0" fontId="34" fillId="0" borderId="11" xfId="51" applyFont="1" applyBorder="1" applyAlignment="1">
      <alignment horizontal="center" vertical="center" wrapText="1"/>
      <protection/>
    </xf>
    <xf numFmtId="0" fontId="15" fillId="35" borderId="11" xfId="51" applyFont="1" applyFill="1" applyBorder="1" applyAlignment="1">
      <alignment vertical="center"/>
      <protection/>
    </xf>
    <xf numFmtId="0" fontId="39" fillId="0" borderId="0" xfId="51" applyFont="1">
      <alignment/>
      <protection/>
    </xf>
    <xf numFmtId="0" fontId="40" fillId="35" borderId="0" xfId="51" applyFont="1" applyFill="1" applyAlignment="1">
      <alignment horizontal="right" vertical="top"/>
      <protection/>
    </xf>
    <xf numFmtId="0" fontId="4" fillId="35" borderId="0" xfId="51" applyFont="1" applyFill="1" applyAlignment="1">
      <alignment vertical="center"/>
      <protection/>
    </xf>
    <xf numFmtId="0" fontId="38" fillId="35" borderId="0" xfId="51" applyFont="1" applyFill="1" applyAlignment="1">
      <alignment horizontal="left" vertical="center"/>
      <protection/>
    </xf>
    <xf numFmtId="0" fontId="15" fillId="35" borderId="0" xfId="51" applyFont="1" applyFill="1" applyBorder="1" applyAlignment="1">
      <alignment vertical="center" wrapText="1"/>
      <protection/>
    </xf>
    <xf numFmtId="0" fontId="14" fillId="35" borderId="14" xfId="51" applyFont="1" applyFill="1" applyBorder="1" applyAlignment="1">
      <alignment horizontal="center" vertical="center" wrapText="1"/>
      <protection/>
    </xf>
    <xf numFmtId="0" fontId="88" fillId="36" borderId="15" xfId="0" applyFont="1" applyFill="1" applyBorder="1" applyAlignment="1">
      <alignment horizontal="center" vertical="center" wrapText="1"/>
    </xf>
    <xf numFmtId="0" fontId="89" fillId="36" borderId="15" xfId="0" applyFont="1" applyFill="1" applyBorder="1" applyAlignment="1">
      <alignment horizontal="center" vertical="center" wrapText="1"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41" fontId="15" fillId="0" borderId="0" xfId="51" applyNumberFormat="1" applyFont="1" applyAlignment="1">
      <alignment vertical="center"/>
      <protection/>
    </xf>
    <xf numFmtId="0" fontId="12" fillId="35" borderId="11" xfId="51" applyFont="1" applyFill="1" applyBorder="1" applyAlignment="1">
      <alignment horizontal="center" vertical="center"/>
      <protection/>
    </xf>
    <xf numFmtId="41" fontId="12" fillId="35" borderId="11" xfId="51" applyNumberFormat="1" applyFont="1" applyFill="1" applyBorder="1" applyAlignment="1">
      <alignment vertical="center"/>
      <protection/>
    </xf>
    <xf numFmtId="41" fontId="12" fillId="35" borderId="11" xfId="51" applyNumberFormat="1" applyFont="1" applyFill="1" applyBorder="1" applyAlignment="1">
      <alignment vertical="center" wrapText="1"/>
      <protection/>
    </xf>
    <xf numFmtId="41" fontId="33" fillId="35" borderId="11" xfId="51" applyNumberFormat="1" applyFont="1" applyFill="1" applyBorder="1" applyAlignment="1">
      <alignment horizontal="left" vertical="center" wrapText="1"/>
      <protection/>
    </xf>
    <xf numFmtId="41" fontId="33" fillId="35" borderId="11" xfId="51" applyNumberFormat="1" applyFont="1" applyFill="1" applyBorder="1" applyAlignment="1">
      <alignment vertical="center" wrapText="1"/>
      <protection/>
    </xf>
    <xf numFmtId="0" fontId="33" fillId="35" borderId="11" xfId="51" applyFont="1" applyFill="1" applyBorder="1" applyAlignment="1">
      <alignment vertical="center" wrapText="1"/>
      <protection/>
    </xf>
    <xf numFmtId="41" fontId="33" fillId="35" borderId="11" xfId="51" applyNumberFormat="1" applyFont="1" applyFill="1" applyBorder="1" applyAlignment="1">
      <alignment vertical="center"/>
      <protection/>
    </xf>
    <xf numFmtId="0" fontId="16" fillId="35" borderId="11" xfId="51" applyFont="1" applyFill="1" applyBorder="1" applyAlignment="1">
      <alignment vertical="center" wrapText="1"/>
      <protection/>
    </xf>
    <xf numFmtId="0" fontId="16" fillId="35" borderId="11" xfId="51" applyFont="1" applyFill="1" applyBorder="1" applyAlignment="1">
      <alignment horizontal="center" vertical="center"/>
      <protection/>
    </xf>
    <xf numFmtId="0" fontId="17" fillId="35" borderId="0" xfId="51" applyFont="1" applyFill="1" applyAlignment="1">
      <alignment horizontal="center" vertical="center" wrapText="1"/>
      <protection/>
    </xf>
    <xf numFmtId="49" fontId="4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2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4" fillId="36" borderId="0" xfId="0" applyFont="1" applyFill="1" applyAlignment="1">
      <alignment horizontal="left" vertical="top" wrapText="1"/>
    </xf>
    <xf numFmtId="169" fontId="89" fillId="36" borderId="15" xfId="0" applyNumberFormat="1" applyFont="1" applyFill="1" applyBorder="1" applyAlignment="1">
      <alignment horizontal="left" vertical="center" wrapText="1"/>
    </xf>
    <xf numFmtId="169" fontId="90" fillId="36" borderId="15" xfId="0" applyNumberFormat="1" applyFont="1" applyFill="1" applyBorder="1" applyAlignment="1">
      <alignment horizontal="left" vertical="center" wrapText="1"/>
    </xf>
    <xf numFmtId="49" fontId="41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0" fillId="0" borderId="0" xfId="50" applyNumberFormat="1" applyFont="1" applyFill="1" applyBorder="1" applyAlignment="1" applyProtection="1">
      <alignment horizontal="center"/>
      <protection locked="0"/>
    </xf>
    <xf numFmtId="49" fontId="4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8" fillId="36" borderId="15" xfId="0" applyFont="1" applyFill="1" applyBorder="1" applyAlignment="1">
      <alignment horizontal="left" vertical="center" wrapText="1"/>
    </xf>
    <xf numFmtId="169" fontId="89" fillId="36" borderId="15" xfId="0" applyNumberFormat="1" applyFont="1" applyFill="1" applyBorder="1" applyAlignment="1">
      <alignment horizontal="left" vertical="center" wrapText="1"/>
    </xf>
    <xf numFmtId="0" fontId="88" fillId="36" borderId="15" xfId="0" applyFont="1" applyFill="1" applyBorder="1" applyAlignment="1">
      <alignment horizontal="center" vertical="center" wrapText="1"/>
    </xf>
    <xf numFmtId="0" fontId="89" fillId="36" borderId="15" xfId="0" applyFont="1" applyFill="1" applyBorder="1" applyAlignment="1">
      <alignment horizontal="center" vertical="center" wrapText="1"/>
    </xf>
    <xf numFmtId="0" fontId="9" fillId="0" borderId="0" xfId="50" applyNumberFormat="1" applyFont="1" applyFill="1" applyBorder="1" applyAlignment="1" applyProtection="1">
      <alignment horizontal="right" wrapText="1"/>
      <protection locked="0"/>
    </xf>
    <xf numFmtId="0" fontId="11" fillId="33" borderId="0" xfId="50" applyFont="1" applyFill="1" applyAlignment="1" applyProtection="1">
      <alignment horizontal="center" vertical="center" wrapText="1" shrinkToFit="1"/>
      <protection locked="0"/>
    </xf>
    <xf numFmtId="0" fontId="91" fillId="36" borderId="15" xfId="0" applyFont="1" applyFill="1" applyBorder="1" applyAlignment="1">
      <alignment horizontal="center" vertical="center" wrapText="1"/>
    </xf>
    <xf numFmtId="169" fontId="90" fillId="36" borderId="15" xfId="0" applyNumberFormat="1" applyFont="1" applyFill="1" applyBorder="1" applyAlignment="1">
      <alignment horizontal="left" vertical="center" wrapText="1"/>
    </xf>
    <xf numFmtId="0" fontId="28" fillId="35" borderId="0" xfId="51" applyFont="1" applyFill="1" applyBorder="1" applyAlignment="1">
      <alignment horizontal="center"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0" fontId="14" fillId="35" borderId="18" xfId="51" applyFont="1" applyFill="1" applyBorder="1" applyAlignment="1">
      <alignment horizontal="center" vertical="center" wrapText="1"/>
      <protection/>
    </xf>
    <xf numFmtId="0" fontId="14" fillId="35" borderId="19" xfId="51" applyFont="1" applyFill="1" applyBorder="1" applyAlignment="1">
      <alignment horizontal="center" vertical="center" wrapText="1"/>
      <protection/>
    </xf>
    <xf numFmtId="0" fontId="14" fillId="35" borderId="14" xfId="51" applyFont="1" applyFill="1" applyBorder="1" applyAlignment="1">
      <alignment horizontal="center" vertical="center" wrapText="1"/>
      <protection/>
    </xf>
    <xf numFmtId="0" fontId="12" fillId="35" borderId="20" xfId="51" applyFont="1" applyFill="1" applyBorder="1" applyAlignment="1">
      <alignment horizontal="center" vertical="center" wrapText="1"/>
      <protection/>
    </xf>
    <xf numFmtId="0" fontId="12" fillId="35" borderId="12" xfId="51" applyFont="1" applyFill="1" applyBorder="1" applyAlignment="1">
      <alignment horizontal="center" vertical="center" wrapText="1"/>
      <protection/>
    </xf>
    <xf numFmtId="0" fontId="12" fillId="35" borderId="13" xfId="51" applyFont="1" applyFill="1" applyBorder="1" applyAlignment="1">
      <alignment horizontal="center" vertical="center" wrapText="1"/>
      <protection/>
    </xf>
    <xf numFmtId="0" fontId="13" fillId="35" borderId="20" xfId="51" applyFont="1" applyFill="1" applyBorder="1" applyAlignment="1">
      <alignment horizontal="center" vertical="center" wrapText="1"/>
      <protection/>
    </xf>
    <xf numFmtId="0" fontId="13" fillId="35" borderId="12" xfId="51" applyFont="1" applyFill="1" applyBorder="1" applyAlignment="1">
      <alignment horizontal="center" vertical="center" wrapText="1"/>
      <protection/>
    </xf>
    <xf numFmtId="0" fontId="13" fillId="35" borderId="13" xfId="51" applyFont="1" applyFill="1" applyBorder="1" applyAlignment="1">
      <alignment horizontal="center" vertical="center" wrapText="1"/>
      <protection/>
    </xf>
    <xf numFmtId="0" fontId="6" fillId="35" borderId="0" xfId="50" applyNumberFormat="1" applyFont="1" applyFill="1" applyBorder="1" applyAlignment="1" applyProtection="1">
      <alignment horizontal="right" vertical="top" wrapText="1"/>
      <protection locked="0"/>
    </xf>
    <xf numFmtId="0" fontId="15" fillId="35" borderId="21" xfId="51" applyFont="1" applyFill="1" applyBorder="1" applyAlignment="1">
      <alignment horizontal="center" vertical="center" wrapText="1"/>
      <protection/>
    </xf>
    <xf numFmtId="0" fontId="31" fillId="35" borderId="18" xfId="51" applyFont="1" applyFill="1" applyBorder="1" applyAlignment="1">
      <alignment horizontal="center" vertical="center" wrapText="1"/>
      <protection/>
    </xf>
    <xf numFmtId="0" fontId="31" fillId="35" borderId="19" xfId="51" applyFont="1" applyFill="1" applyBorder="1" applyAlignment="1">
      <alignment horizontal="center" vertical="center" wrapText="1"/>
      <protection/>
    </xf>
    <xf numFmtId="0" fontId="31" fillId="35" borderId="14" xfId="51" applyFont="1" applyFill="1" applyBorder="1" applyAlignment="1">
      <alignment horizontal="center" vertical="center" wrapText="1"/>
      <protection/>
    </xf>
    <xf numFmtId="0" fontId="13" fillId="35" borderId="11" xfId="51" applyFont="1" applyFill="1" applyBorder="1" applyAlignment="1">
      <alignment vertical="center" wrapText="1"/>
      <protection/>
    </xf>
    <xf numFmtId="0" fontId="15" fillId="35" borderId="18" xfId="51" applyFont="1" applyFill="1" applyBorder="1" applyAlignment="1">
      <alignment horizontal="center" vertical="center" wrapText="1"/>
      <protection/>
    </xf>
    <xf numFmtId="0" fontId="15" fillId="35" borderId="14" xfId="51" applyFont="1" applyFill="1" applyBorder="1" applyAlignment="1">
      <alignment horizontal="center" vertical="center" wrapText="1"/>
      <protection/>
    </xf>
    <xf numFmtId="0" fontId="33" fillId="35" borderId="18" xfId="51" applyFont="1" applyFill="1" applyBorder="1" applyAlignment="1">
      <alignment horizontal="left" vertical="center" wrapText="1"/>
      <protection/>
    </xf>
    <xf numFmtId="0" fontId="33" fillId="35" borderId="14" xfId="51" applyFont="1" applyFill="1" applyBorder="1" applyAlignment="1">
      <alignment horizontal="left" vertical="center" wrapText="1"/>
      <protection/>
    </xf>
    <xf numFmtId="43" fontId="32" fillId="35" borderId="18" xfId="51" applyNumberFormat="1" applyFont="1" applyFill="1" applyBorder="1" applyAlignment="1">
      <alignment horizontal="center" vertical="center" wrapText="1"/>
      <protection/>
    </xf>
    <xf numFmtId="43" fontId="32" fillId="35" borderId="14" xfId="51" applyNumberFormat="1" applyFont="1" applyFill="1" applyBorder="1" applyAlignment="1">
      <alignment horizontal="center" vertical="center" wrapText="1"/>
      <protection/>
    </xf>
    <xf numFmtId="0" fontId="15" fillId="35" borderId="0" xfId="51" applyFont="1" applyFill="1" applyBorder="1" applyAlignment="1">
      <alignment vertical="center" wrapText="1"/>
      <protection/>
    </xf>
    <xf numFmtId="0" fontId="15" fillId="35" borderId="0" xfId="51" applyFont="1" applyFill="1" applyBorder="1" applyAlignment="1">
      <alignment horizontal="left" vertical="center" wrapText="1"/>
      <protection/>
    </xf>
    <xf numFmtId="43" fontId="12" fillId="35" borderId="18" xfId="51" applyNumberFormat="1" applyFont="1" applyFill="1" applyBorder="1" applyAlignment="1">
      <alignment horizontal="right" vertical="center" wrapText="1"/>
      <protection/>
    </xf>
    <xf numFmtId="43" fontId="12" fillId="35" borderId="14" xfId="51" applyNumberFormat="1" applyFont="1" applyFill="1" applyBorder="1" applyAlignment="1">
      <alignment horizontal="right" vertical="center" wrapText="1"/>
      <protection/>
    </xf>
    <xf numFmtId="4" fontId="12" fillId="35" borderId="18" xfId="51" applyNumberFormat="1" applyFont="1" applyFill="1" applyBorder="1" applyAlignment="1">
      <alignment horizontal="right" vertical="center" wrapText="1"/>
      <protection/>
    </xf>
    <xf numFmtId="4" fontId="12" fillId="35" borderId="14" xfId="51" applyNumberFormat="1" applyFont="1" applyFill="1" applyBorder="1" applyAlignment="1">
      <alignment horizontal="right" vertical="center" wrapText="1"/>
      <protection/>
    </xf>
    <xf numFmtId="0" fontId="15" fillId="35" borderId="22" xfId="51" applyFont="1" applyFill="1" applyBorder="1" applyAlignment="1">
      <alignment horizontal="center" vertical="center" wrapText="1"/>
      <protection/>
    </xf>
    <xf numFmtId="0" fontId="14" fillId="35" borderId="11" xfId="51" applyFont="1" applyFill="1" applyBorder="1" applyAlignment="1">
      <alignment horizontal="center" vertical="center"/>
      <protection/>
    </xf>
    <xf numFmtId="0" fontId="14" fillId="35" borderId="11" xfId="51" applyFont="1" applyFill="1" applyBorder="1" applyAlignment="1">
      <alignment horizontal="center" vertical="center" wrapText="1"/>
      <protection/>
    </xf>
    <xf numFmtId="0" fontId="17" fillId="35" borderId="0" xfId="51" applyFont="1" applyFill="1" applyAlignment="1">
      <alignment horizontal="center" vertical="center" wrapText="1"/>
      <protection/>
    </xf>
    <xf numFmtId="0" fontId="15" fillId="0" borderId="21" xfId="51" applyFont="1" applyBorder="1" applyAlignment="1">
      <alignment horizontal="center" vertical="center"/>
      <protection/>
    </xf>
    <xf numFmtId="0" fontId="14" fillId="35" borderId="18" xfId="51" applyFont="1" applyFill="1" applyBorder="1" applyAlignment="1">
      <alignment horizontal="center" vertical="center"/>
      <protection/>
    </xf>
    <xf numFmtId="0" fontId="14" fillId="35" borderId="19" xfId="51" applyFont="1" applyFill="1" applyBorder="1" applyAlignment="1">
      <alignment horizontal="center" vertical="center"/>
      <protection/>
    </xf>
    <xf numFmtId="0" fontId="14" fillId="35" borderId="14" xfId="51" applyFont="1" applyFill="1" applyBorder="1" applyAlignment="1">
      <alignment horizontal="center" vertical="center"/>
      <protection/>
    </xf>
    <xf numFmtId="0" fontId="14" fillId="35" borderId="20" xfId="51" applyFont="1" applyFill="1" applyBorder="1" applyAlignment="1">
      <alignment horizontal="center" vertical="center" wrapText="1"/>
      <protection/>
    </xf>
    <xf numFmtId="0" fontId="14" fillId="35" borderId="12" xfId="51" applyFont="1" applyFill="1" applyBorder="1" applyAlignment="1">
      <alignment horizontal="center" vertical="center" wrapText="1"/>
      <protection/>
    </xf>
    <xf numFmtId="0" fontId="14" fillId="35" borderId="13" xfId="51" applyFont="1" applyFill="1" applyBorder="1" applyAlignment="1">
      <alignment horizontal="center" vertical="center" wrapText="1"/>
      <protection/>
    </xf>
    <xf numFmtId="0" fontId="14" fillId="35" borderId="23" xfId="51" applyFont="1" applyFill="1" applyBorder="1" applyAlignment="1">
      <alignment horizontal="center" vertical="center" wrapText="1"/>
      <protection/>
    </xf>
    <xf numFmtId="0" fontId="13" fillId="35" borderId="11" xfId="51" applyFont="1" applyFill="1" applyBorder="1" applyAlignment="1">
      <alignment horizontal="center" vertical="center" wrapText="1"/>
      <protection/>
    </xf>
    <xf numFmtId="0" fontId="14" fillId="0" borderId="11" xfId="51" applyFont="1" applyBorder="1" applyAlignment="1">
      <alignment horizontal="center" vertical="center"/>
      <protection/>
    </xf>
    <xf numFmtId="0" fontId="17" fillId="35" borderId="0" xfId="51" applyFont="1" applyFill="1" applyAlignment="1">
      <alignment horizontal="center" vertical="center"/>
      <protection/>
    </xf>
    <xf numFmtId="0" fontId="38" fillId="35" borderId="11" xfId="51" applyFont="1" applyFill="1" applyBorder="1" applyAlignment="1">
      <alignment horizontal="center" vertical="center"/>
      <protection/>
    </xf>
    <xf numFmtId="0" fontId="38" fillId="35" borderId="11" xfId="51" applyFont="1" applyFill="1" applyBorder="1" applyAlignment="1">
      <alignment horizontal="center" vertical="center" wrapText="1"/>
      <protection/>
    </xf>
    <xf numFmtId="0" fontId="38" fillId="35" borderId="11" xfId="50" applyFont="1" applyFill="1" applyBorder="1" applyAlignment="1">
      <alignment horizontal="center" vertical="center" wrapText="1"/>
    </xf>
    <xf numFmtId="0" fontId="35" fillId="0" borderId="11" xfId="51" applyFont="1" applyBorder="1" applyAlignment="1">
      <alignment horizontal="center" vertical="center"/>
      <protection/>
    </xf>
    <xf numFmtId="0" fontId="25" fillId="35" borderId="21" xfId="51" applyFont="1" applyFill="1" applyBorder="1" applyAlignment="1">
      <alignment horizontal="center"/>
      <protection/>
    </xf>
    <xf numFmtId="0" fontId="20" fillId="35" borderId="11" xfId="51" applyFont="1" applyFill="1" applyBorder="1" applyAlignment="1">
      <alignment horizontal="center" vertical="center"/>
      <protection/>
    </xf>
    <xf numFmtId="0" fontId="21" fillId="35" borderId="18" xfId="51" applyFont="1" applyFill="1" applyBorder="1" applyAlignment="1">
      <alignment horizontal="center" vertical="center"/>
      <protection/>
    </xf>
    <xf numFmtId="0" fontId="21" fillId="35" borderId="19" xfId="51" applyFont="1" applyFill="1" applyBorder="1" applyAlignment="1">
      <alignment horizontal="center" vertical="center"/>
      <protection/>
    </xf>
    <xf numFmtId="0" fontId="21" fillId="35" borderId="14" xfId="51" applyFont="1" applyFill="1" applyBorder="1" applyAlignment="1">
      <alignment horizontal="center" vertical="center"/>
      <protection/>
    </xf>
    <xf numFmtId="0" fontId="19" fillId="35" borderId="18" xfId="51" applyFont="1" applyFill="1" applyBorder="1" applyAlignment="1">
      <alignment horizontal="center" vertical="center" wrapText="1"/>
      <protection/>
    </xf>
    <xf numFmtId="0" fontId="19" fillId="35" borderId="14" xfId="51" applyFont="1" applyFill="1" applyBorder="1" applyAlignment="1">
      <alignment horizontal="center" vertical="center" wrapText="1"/>
      <protection/>
    </xf>
    <xf numFmtId="0" fontId="19" fillId="35" borderId="20" xfId="51" applyFont="1" applyFill="1" applyBorder="1" applyAlignment="1">
      <alignment horizontal="center" vertical="center" wrapText="1"/>
      <protection/>
    </xf>
    <xf numFmtId="0" fontId="19" fillId="35" borderId="13" xfId="51" applyFont="1" applyFill="1" applyBorder="1" applyAlignment="1">
      <alignment horizontal="center" vertical="center" wrapText="1"/>
      <protection/>
    </xf>
    <xf numFmtId="0" fontId="19" fillId="35" borderId="11" xfId="51" applyFont="1" applyFill="1" applyBorder="1" applyAlignment="1">
      <alignment horizontal="center" vertical="center" wrapText="1"/>
      <protection/>
    </xf>
    <xf numFmtId="0" fontId="28" fillId="35" borderId="0" xfId="51" applyFont="1" applyFill="1" applyAlignment="1">
      <alignment horizontal="center" vertical="center" wrapText="1"/>
      <protection/>
    </xf>
    <xf numFmtId="0" fontId="23" fillId="35" borderId="20" xfId="51" applyFont="1" applyFill="1" applyBorder="1" applyAlignment="1">
      <alignment horizontal="center" vertical="center" wrapText="1"/>
      <protection/>
    </xf>
    <xf numFmtId="0" fontId="23" fillId="35" borderId="12" xfId="51" applyFont="1" applyFill="1" applyBorder="1" applyAlignment="1">
      <alignment horizontal="center" vertical="center" wrapText="1"/>
      <protection/>
    </xf>
    <xf numFmtId="0" fontId="23" fillId="35" borderId="13" xfId="51" applyFont="1" applyFill="1" applyBorder="1" applyAlignment="1">
      <alignment horizontal="center" vertical="center" wrapText="1"/>
      <protection/>
    </xf>
    <xf numFmtId="0" fontId="19" fillId="35" borderId="12" xfId="51" applyFont="1" applyFill="1" applyBorder="1" applyAlignment="1">
      <alignment horizontal="center" vertical="center" wrapText="1"/>
      <protection/>
    </xf>
    <xf numFmtId="0" fontId="19" fillId="35" borderId="19" xfId="51" applyFont="1" applyFill="1" applyBorder="1" applyAlignment="1">
      <alignment horizontal="center" vertical="center" wrapText="1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124</xdr:row>
      <xdr:rowOff>0</xdr:rowOff>
    </xdr:from>
    <xdr:to>
      <xdr:col>9</xdr:col>
      <xdr:colOff>0</xdr:colOff>
      <xdr:row>125</xdr:row>
      <xdr:rowOff>0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383625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22</xdr:col>
      <xdr:colOff>0</xdr:colOff>
      <xdr:row>125</xdr:row>
      <xdr:rowOff>0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21383625"/>
          <a:ext cx="5048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9</xdr:col>
      <xdr:colOff>0</xdr:colOff>
      <xdr:row>128</xdr:row>
      <xdr:rowOff>0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21869400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22</xdr:col>
      <xdr:colOff>0</xdr:colOff>
      <xdr:row>128</xdr:row>
      <xdr:rowOff>0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21869400"/>
          <a:ext cx="5048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showGridLines="0" tabSelected="1" zoomScalePageLayoutView="0" workbookViewId="0" topLeftCell="A1">
      <selection activeCell="Y12" sqref="Y12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31" t="s">
        <v>396</v>
      </c>
      <c r="L1" s="131"/>
      <c r="M1" s="131"/>
      <c r="N1" s="131"/>
      <c r="O1" s="131"/>
      <c r="P1" s="131"/>
      <c r="Q1" s="4"/>
    </row>
    <row r="2" spans="1:17" ht="16.5" customHeight="1">
      <c r="A2" s="132" t="s">
        <v>101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0</v>
      </c>
      <c r="O3" s="130"/>
      <c r="P3" s="130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/>
      <c r="B5" s="3" t="s">
        <v>1</v>
      </c>
      <c r="C5" s="3" t="s">
        <v>2</v>
      </c>
      <c r="D5" s="129" t="s">
        <v>3</v>
      </c>
      <c r="E5" s="129"/>
      <c r="F5" s="129" t="s">
        <v>4</v>
      </c>
      <c r="G5" s="129"/>
      <c r="H5" s="129"/>
      <c r="I5" s="129" t="s">
        <v>41</v>
      </c>
      <c r="J5" s="129"/>
      <c r="K5" s="3" t="s">
        <v>40</v>
      </c>
      <c r="L5" s="3" t="s">
        <v>39</v>
      </c>
      <c r="M5" s="129" t="s">
        <v>38</v>
      </c>
      <c r="N5" s="129"/>
      <c r="O5" s="129"/>
      <c r="P5" s="129"/>
      <c r="Q5" s="129"/>
    </row>
    <row r="6" spans="1:17" ht="11.25" customHeight="1">
      <c r="A6"/>
      <c r="B6" s="107" t="s">
        <v>5</v>
      </c>
      <c r="C6" s="107" t="s">
        <v>6</v>
      </c>
      <c r="D6" s="127" t="s">
        <v>7</v>
      </c>
      <c r="E6" s="127"/>
      <c r="F6" s="127" t="s">
        <v>8</v>
      </c>
      <c r="G6" s="127"/>
      <c r="H6" s="127"/>
      <c r="I6" s="127" t="s">
        <v>9</v>
      </c>
      <c r="J6" s="127"/>
      <c r="K6" s="107" t="s">
        <v>37</v>
      </c>
      <c r="L6" s="107" t="s">
        <v>36</v>
      </c>
      <c r="M6" s="127" t="s">
        <v>35</v>
      </c>
      <c r="N6" s="127"/>
      <c r="O6" s="127"/>
      <c r="P6" s="127"/>
      <c r="Q6" s="127"/>
    </row>
    <row r="7" spans="1:17" ht="18.75" customHeight="1">
      <c r="A7"/>
      <c r="B7" s="122" t="s">
        <v>10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17" ht="22.5" customHeight="1">
      <c r="A8"/>
      <c r="B8" s="107" t="s">
        <v>190</v>
      </c>
      <c r="C8" s="108"/>
      <c r="D8" s="126"/>
      <c r="E8" s="126"/>
      <c r="F8" s="124" t="s">
        <v>268</v>
      </c>
      <c r="G8" s="124"/>
      <c r="H8" s="124"/>
      <c r="I8" s="125" t="s">
        <v>269</v>
      </c>
      <c r="J8" s="125"/>
      <c r="K8" s="109" t="s">
        <v>12</v>
      </c>
      <c r="L8" s="109" t="s">
        <v>270</v>
      </c>
      <c r="M8" s="125" t="s">
        <v>271</v>
      </c>
      <c r="N8" s="125"/>
      <c r="O8" s="125"/>
      <c r="P8" s="125"/>
      <c r="Q8" s="125"/>
    </row>
    <row r="9" spans="1:17" ht="28.5" customHeight="1">
      <c r="A9"/>
      <c r="B9" s="3"/>
      <c r="C9" s="108"/>
      <c r="D9" s="126"/>
      <c r="E9" s="126"/>
      <c r="F9" s="124" t="s">
        <v>11</v>
      </c>
      <c r="G9" s="124"/>
      <c r="H9" s="124"/>
      <c r="I9" s="125" t="s">
        <v>272</v>
      </c>
      <c r="J9" s="125"/>
      <c r="K9" s="109" t="s">
        <v>12</v>
      </c>
      <c r="L9" s="109" t="s">
        <v>12</v>
      </c>
      <c r="M9" s="125" t="s">
        <v>272</v>
      </c>
      <c r="N9" s="125"/>
      <c r="O9" s="125"/>
      <c r="P9" s="125"/>
      <c r="Q9" s="125"/>
    </row>
    <row r="10" spans="1:17" ht="22.5" customHeight="1">
      <c r="A10"/>
      <c r="B10" s="108"/>
      <c r="C10" s="107" t="s">
        <v>273</v>
      </c>
      <c r="D10" s="126"/>
      <c r="E10" s="126"/>
      <c r="F10" s="124" t="s">
        <v>274</v>
      </c>
      <c r="G10" s="124"/>
      <c r="H10" s="124"/>
      <c r="I10" s="125" t="s">
        <v>275</v>
      </c>
      <c r="J10" s="125"/>
      <c r="K10" s="109" t="s">
        <v>12</v>
      </c>
      <c r="L10" s="109" t="s">
        <v>270</v>
      </c>
      <c r="M10" s="125" t="s">
        <v>276</v>
      </c>
      <c r="N10" s="125"/>
      <c r="O10" s="125"/>
      <c r="P10" s="125"/>
      <c r="Q10" s="125"/>
    </row>
    <row r="11" spans="1:17" ht="30" customHeight="1">
      <c r="A11"/>
      <c r="B11" s="108"/>
      <c r="C11" s="3"/>
      <c r="D11" s="126"/>
      <c r="E11" s="126"/>
      <c r="F11" s="124" t="s">
        <v>11</v>
      </c>
      <c r="G11" s="124"/>
      <c r="H11" s="124"/>
      <c r="I11" s="125" t="s">
        <v>12</v>
      </c>
      <c r="J11" s="125"/>
      <c r="K11" s="109" t="s">
        <v>12</v>
      </c>
      <c r="L11" s="109" t="s">
        <v>12</v>
      </c>
      <c r="M11" s="125" t="s">
        <v>12</v>
      </c>
      <c r="N11" s="125"/>
      <c r="O11" s="125"/>
      <c r="P11" s="125"/>
      <c r="Q11" s="125"/>
    </row>
    <row r="12" spans="1:17" ht="39.75" customHeight="1">
      <c r="A12"/>
      <c r="B12" s="108"/>
      <c r="C12" s="108"/>
      <c r="D12" s="127" t="s">
        <v>198</v>
      </c>
      <c r="E12" s="127"/>
      <c r="F12" s="124" t="s">
        <v>199</v>
      </c>
      <c r="G12" s="124"/>
      <c r="H12" s="124"/>
      <c r="I12" s="125" t="s">
        <v>275</v>
      </c>
      <c r="J12" s="125"/>
      <c r="K12" s="109" t="s">
        <v>12</v>
      </c>
      <c r="L12" s="109" t="s">
        <v>270</v>
      </c>
      <c r="M12" s="125" t="s">
        <v>276</v>
      </c>
      <c r="N12" s="125"/>
      <c r="O12" s="125"/>
      <c r="P12" s="125"/>
      <c r="Q12" s="125"/>
    </row>
    <row r="13" spans="1:17" ht="18" customHeight="1">
      <c r="A13"/>
      <c r="B13" s="107" t="s">
        <v>191</v>
      </c>
      <c r="C13" s="108"/>
      <c r="D13" s="126"/>
      <c r="E13" s="126"/>
      <c r="F13" s="124" t="s">
        <v>192</v>
      </c>
      <c r="G13" s="124"/>
      <c r="H13" s="124"/>
      <c r="I13" s="125" t="s">
        <v>193</v>
      </c>
      <c r="J13" s="125"/>
      <c r="K13" s="109" t="s">
        <v>12</v>
      </c>
      <c r="L13" s="109" t="s">
        <v>366</v>
      </c>
      <c r="M13" s="125" t="s">
        <v>367</v>
      </c>
      <c r="N13" s="125"/>
      <c r="O13" s="125"/>
      <c r="P13" s="125"/>
      <c r="Q13" s="125"/>
    </row>
    <row r="14" spans="1:17" ht="27" customHeight="1">
      <c r="A14"/>
      <c r="B14" s="3"/>
      <c r="C14" s="108"/>
      <c r="D14" s="126"/>
      <c r="E14" s="126"/>
      <c r="F14" s="124" t="s">
        <v>11</v>
      </c>
      <c r="G14" s="124"/>
      <c r="H14" s="124"/>
      <c r="I14" s="125" t="s">
        <v>194</v>
      </c>
      <c r="J14" s="125"/>
      <c r="K14" s="109" t="s">
        <v>12</v>
      </c>
      <c r="L14" s="109" t="s">
        <v>12</v>
      </c>
      <c r="M14" s="125" t="s">
        <v>194</v>
      </c>
      <c r="N14" s="125"/>
      <c r="O14" s="125"/>
      <c r="P14" s="125"/>
      <c r="Q14" s="125"/>
    </row>
    <row r="15" spans="1:17" ht="23.25" customHeight="1">
      <c r="A15"/>
      <c r="B15" s="108"/>
      <c r="C15" s="107" t="s">
        <v>195</v>
      </c>
      <c r="D15" s="126"/>
      <c r="E15" s="126"/>
      <c r="F15" s="124" t="s">
        <v>196</v>
      </c>
      <c r="G15" s="124"/>
      <c r="H15" s="124"/>
      <c r="I15" s="125" t="s">
        <v>197</v>
      </c>
      <c r="J15" s="125"/>
      <c r="K15" s="109" t="s">
        <v>12</v>
      </c>
      <c r="L15" s="109" t="s">
        <v>366</v>
      </c>
      <c r="M15" s="125" t="s">
        <v>368</v>
      </c>
      <c r="N15" s="125"/>
      <c r="O15" s="125"/>
      <c r="P15" s="125"/>
      <c r="Q15" s="125"/>
    </row>
    <row r="16" spans="1:17" ht="26.25" customHeight="1">
      <c r="A16"/>
      <c r="B16" s="108"/>
      <c r="C16" s="3"/>
      <c r="D16" s="126"/>
      <c r="E16" s="126"/>
      <c r="F16" s="124" t="s">
        <v>11</v>
      </c>
      <c r="G16" s="124"/>
      <c r="H16" s="124"/>
      <c r="I16" s="125" t="s">
        <v>12</v>
      </c>
      <c r="J16" s="125"/>
      <c r="K16" s="109" t="s">
        <v>12</v>
      </c>
      <c r="L16" s="109" t="s">
        <v>12</v>
      </c>
      <c r="M16" s="125" t="s">
        <v>12</v>
      </c>
      <c r="N16" s="125"/>
      <c r="O16" s="125"/>
      <c r="P16" s="125"/>
      <c r="Q16" s="125"/>
    </row>
    <row r="17" spans="1:17" ht="39.75" customHeight="1">
      <c r="A17"/>
      <c r="B17" s="108"/>
      <c r="C17" s="108"/>
      <c r="D17" s="127" t="s">
        <v>198</v>
      </c>
      <c r="E17" s="127"/>
      <c r="F17" s="124" t="s">
        <v>199</v>
      </c>
      <c r="G17" s="124"/>
      <c r="H17" s="124"/>
      <c r="I17" s="125" t="s">
        <v>197</v>
      </c>
      <c r="J17" s="125"/>
      <c r="K17" s="109" t="s">
        <v>12</v>
      </c>
      <c r="L17" s="109" t="s">
        <v>366</v>
      </c>
      <c r="M17" s="125" t="s">
        <v>368</v>
      </c>
      <c r="N17" s="125"/>
      <c r="O17" s="125"/>
      <c r="P17" s="125"/>
      <c r="Q17" s="125"/>
    </row>
    <row r="18" spans="1:17" ht="18" customHeight="1">
      <c r="A18"/>
      <c r="B18" s="128" t="s">
        <v>10</v>
      </c>
      <c r="C18" s="128"/>
      <c r="D18" s="128"/>
      <c r="E18" s="128"/>
      <c r="F18" s="128"/>
      <c r="G18" s="128"/>
      <c r="H18" s="110" t="s">
        <v>13</v>
      </c>
      <c r="I18" s="123" t="s">
        <v>200</v>
      </c>
      <c r="J18" s="123"/>
      <c r="K18" s="111" t="s">
        <v>12</v>
      </c>
      <c r="L18" s="111" t="s">
        <v>369</v>
      </c>
      <c r="M18" s="123" t="s">
        <v>370</v>
      </c>
      <c r="N18" s="123"/>
      <c r="O18" s="123"/>
      <c r="P18" s="123"/>
      <c r="Q18" s="123"/>
    </row>
    <row r="19" spans="1:17" ht="27" customHeight="1">
      <c r="A19"/>
      <c r="B19" s="120"/>
      <c r="C19" s="120"/>
      <c r="D19" s="120"/>
      <c r="E19" s="120"/>
      <c r="F19" s="121" t="s">
        <v>11</v>
      </c>
      <c r="G19" s="121"/>
      <c r="H19" s="121"/>
      <c r="I19" s="119" t="s">
        <v>201</v>
      </c>
      <c r="J19" s="119"/>
      <c r="K19" s="112" t="s">
        <v>12</v>
      </c>
      <c r="L19" s="112" t="s">
        <v>12</v>
      </c>
      <c r="M19" s="119" t="s">
        <v>201</v>
      </c>
      <c r="N19" s="119"/>
      <c r="O19" s="119"/>
      <c r="P19" s="119"/>
      <c r="Q19" s="119"/>
    </row>
    <row r="20" spans="1:17" ht="19.5" customHeight="1">
      <c r="A20"/>
      <c r="B20" s="122" t="s">
        <v>14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7" ht="24.75" customHeight="1">
      <c r="A21"/>
      <c r="B21" s="128" t="s">
        <v>14</v>
      </c>
      <c r="C21" s="128"/>
      <c r="D21" s="128"/>
      <c r="E21" s="128"/>
      <c r="F21" s="128"/>
      <c r="G21" s="128"/>
      <c r="H21" s="110" t="s">
        <v>13</v>
      </c>
      <c r="I21" s="123" t="s">
        <v>115</v>
      </c>
      <c r="J21" s="123"/>
      <c r="K21" s="111" t="s">
        <v>12</v>
      </c>
      <c r="L21" s="111" t="s">
        <v>12</v>
      </c>
      <c r="M21" s="123" t="s">
        <v>115</v>
      </c>
      <c r="N21" s="123"/>
      <c r="O21" s="123"/>
      <c r="P21" s="123"/>
      <c r="Q21" s="123"/>
    </row>
    <row r="22" spans="1:17" ht="28.5" customHeight="1">
      <c r="A22"/>
      <c r="B22" s="120"/>
      <c r="C22" s="120"/>
      <c r="D22" s="120"/>
      <c r="E22" s="120"/>
      <c r="F22" s="121" t="s">
        <v>11</v>
      </c>
      <c r="G22" s="121"/>
      <c r="H22" s="121"/>
      <c r="I22" s="119" t="s">
        <v>114</v>
      </c>
      <c r="J22" s="119"/>
      <c r="K22" s="112" t="s">
        <v>12</v>
      </c>
      <c r="L22" s="112" t="s">
        <v>12</v>
      </c>
      <c r="M22" s="119" t="s">
        <v>114</v>
      </c>
      <c r="N22" s="119"/>
      <c r="O22" s="119"/>
      <c r="P22" s="119"/>
      <c r="Q22" s="119"/>
    </row>
    <row r="23" spans="1:17" ht="21" customHeight="1">
      <c r="A23"/>
      <c r="B23" s="122" t="s">
        <v>15</v>
      </c>
      <c r="C23" s="122"/>
      <c r="D23" s="122"/>
      <c r="E23" s="122"/>
      <c r="F23" s="122"/>
      <c r="G23" s="122"/>
      <c r="H23" s="122"/>
      <c r="I23" s="123" t="s">
        <v>202</v>
      </c>
      <c r="J23" s="123"/>
      <c r="K23" s="111" t="s">
        <v>12</v>
      </c>
      <c r="L23" s="111" t="s">
        <v>369</v>
      </c>
      <c r="M23" s="123" t="s">
        <v>371</v>
      </c>
      <c r="N23" s="123"/>
      <c r="O23" s="123"/>
      <c r="P23" s="123"/>
      <c r="Q23" s="123"/>
    </row>
    <row r="24" spans="1:17" ht="34.5" customHeight="1">
      <c r="A24"/>
      <c r="B24" s="122"/>
      <c r="C24" s="122"/>
      <c r="D24" s="122"/>
      <c r="E24" s="122"/>
      <c r="F24" s="134" t="s">
        <v>11</v>
      </c>
      <c r="G24" s="134"/>
      <c r="H24" s="134"/>
      <c r="I24" s="133" t="s">
        <v>203</v>
      </c>
      <c r="J24" s="133"/>
      <c r="K24" s="113" t="s">
        <v>12</v>
      </c>
      <c r="L24" s="113" t="s">
        <v>12</v>
      </c>
      <c r="M24" s="133" t="s">
        <v>203</v>
      </c>
      <c r="N24" s="133"/>
      <c r="O24" s="133"/>
      <c r="P24" s="133"/>
      <c r="Q24" s="133"/>
    </row>
    <row r="25" spans="1:17" ht="28.5" customHeight="1">
      <c r="A25"/>
      <c r="B25" s="117" t="s">
        <v>29</v>
      </c>
      <c r="C25" s="117"/>
      <c r="D25" s="117"/>
      <c r="E25" s="117"/>
      <c r="F25" s="117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</sheetData>
  <sheetProtection/>
  <mergeCells count="76">
    <mergeCell ref="M14:Q14"/>
    <mergeCell ref="B21:G21"/>
    <mergeCell ref="M22:Q22"/>
    <mergeCell ref="I24:J24"/>
    <mergeCell ref="M24:Q24"/>
    <mergeCell ref="M21:Q21"/>
    <mergeCell ref="I21:J21"/>
    <mergeCell ref="B24:E24"/>
    <mergeCell ref="F24:H24"/>
    <mergeCell ref="D16:E16"/>
    <mergeCell ref="D12:E12"/>
    <mergeCell ref="I10:J10"/>
    <mergeCell ref="F14:H14"/>
    <mergeCell ref="D13:E13"/>
    <mergeCell ref="F13:H13"/>
    <mergeCell ref="M8:Q8"/>
    <mergeCell ref="M10:Q10"/>
    <mergeCell ref="D14:E14"/>
    <mergeCell ref="I11:J11"/>
    <mergeCell ref="M13:Q13"/>
    <mergeCell ref="D9:E9"/>
    <mergeCell ref="D10:E10"/>
    <mergeCell ref="F10:H10"/>
    <mergeCell ref="M11:Q11"/>
    <mergeCell ref="I9:J9"/>
    <mergeCell ref="F9:H9"/>
    <mergeCell ref="M9:Q9"/>
    <mergeCell ref="D11:E11"/>
    <mergeCell ref="K1:P1"/>
    <mergeCell ref="A2:P2"/>
    <mergeCell ref="I8:J8"/>
    <mergeCell ref="D5:E5"/>
    <mergeCell ref="M5:Q5"/>
    <mergeCell ref="D6:E6"/>
    <mergeCell ref="D8:E8"/>
    <mergeCell ref="I5:J5"/>
    <mergeCell ref="I6:J6"/>
    <mergeCell ref="M6:Q6"/>
    <mergeCell ref="F5:H5"/>
    <mergeCell ref="O3:P3"/>
    <mergeCell ref="M18:Q18"/>
    <mergeCell ref="I18:J18"/>
    <mergeCell ref="F6:H6"/>
    <mergeCell ref="F8:H8"/>
    <mergeCell ref="M17:Q17"/>
    <mergeCell ref="F11:H11"/>
    <mergeCell ref="B7:Q7"/>
    <mergeCell ref="M12:Q12"/>
    <mergeCell ref="F16:H16"/>
    <mergeCell ref="F19:H19"/>
    <mergeCell ref="D15:E15"/>
    <mergeCell ref="D17:E17"/>
    <mergeCell ref="F17:H17"/>
    <mergeCell ref="B18:G18"/>
    <mergeCell ref="B19:E19"/>
    <mergeCell ref="F15:H15"/>
    <mergeCell ref="F12:H12"/>
    <mergeCell ref="I13:J13"/>
    <mergeCell ref="I14:J14"/>
    <mergeCell ref="I12:J12"/>
    <mergeCell ref="M16:Q16"/>
    <mergeCell ref="M23:Q23"/>
    <mergeCell ref="I17:J17"/>
    <mergeCell ref="I16:J16"/>
    <mergeCell ref="I15:J15"/>
    <mergeCell ref="M15:Q15"/>
    <mergeCell ref="B25:F25"/>
    <mergeCell ref="G25:Q25"/>
    <mergeCell ref="M19:Q19"/>
    <mergeCell ref="I19:J19"/>
    <mergeCell ref="B22:E22"/>
    <mergeCell ref="F22:H22"/>
    <mergeCell ref="I22:J22"/>
    <mergeCell ref="B20:Q20"/>
    <mergeCell ref="B23:H23"/>
    <mergeCell ref="I23:J2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28"/>
  <sheetViews>
    <sheetView showGridLines="0" zoomScalePageLayoutView="0" workbookViewId="0" topLeftCell="A1">
      <selection activeCell="AB7" sqref="AB7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8" width="11" style="1" customWidth="1"/>
    <col min="9" max="9" width="11.33203125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39" t="s">
        <v>397</v>
      </c>
      <c r="O1" s="139"/>
      <c r="P1" s="139"/>
      <c r="Q1" s="139"/>
      <c r="R1" s="139"/>
      <c r="S1" s="139"/>
      <c r="T1" s="139"/>
      <c r="U1" s="7"/>
      <c r="V1" s="7"/>
      <c r="W1" s="6"/>
    </row>
    <row r="2" spans="1:23" ht="21.75" customHeight="1">
      <c r="A2" s="140" t="s">
        <v>102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6"/>
    </row>
    <row r="3" ht="6.75" customHeight="1"/>
    <row r="4" spans="1:23" ht="12.75" customHeight="1">
      <c r="A4" s="137" t="s">
        <v>1</v>
      </c>
      <c r="B4" s="137" t="s">
        <v>2</v>
      </c>
      <c r="C4" s="137" t="s">
        <v>59</v>
      </c>
      <c r="D4" s="137" t="s">
        <v>4</v>
      </c>
      <c r="E4" s="137"/>
      <c r="F4" s="137"/>
      <c r="G4" s="137"/>
      <c r="H4" s="137" t="s">
        <v>26</v>
      </c>
      <c r="I4" s="137" t="s">
        <v>30</v>
      </c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</row>
    <row r="5" spans="1:23" ht="12.75" customHeight="1">
      <c r="A5" s="137"/>
      <c r="B5" s="137"/>
      <c r="C5" s="137"/>
      <c r="D5" s="137"/>
      <c r="E5" s="137"/>
      <c r="F5" s="137"/>
      <c r="G5" s="137"/>
      <c r="H5" s="137"/>
      <c r="I5" s="137" t="s">
        <v>28</v>
      </c>
      <c r="J5" s="137" t="s">
        <v>22</v>
      </c>
      <c r="K5" s="137"/>
      <c r="L5" s="137"/>
      <c r="M5" s="137"/>
      <c r="N5" s="137"/>
      <c r="O5" s="137"/>
      <c r="P5" s="137"/>
      <c r="Q5" s="137"/>
      <c r="R5" s="137" t="s">
        <v>25</v>
      </c>
      <c r="S5" s="137" t="s">
        <v>22</v>
      </c>
      <c r="T5" s="137"/>
      <c r="U5" s="137"/>
      <c r="V5" s="137"/>
      <c r="W5" s="137"/>
    </row>
    <row r="6" spans="1:23" ht="12.75" customHeight="1">
      <c r="A6" s="137"/>
      <c r="B6" s="137"/>
      <c r="C6" s="137"/>
      <c r="D6" s="137"/>
      <c r="E6" s="137"/>
      <c r="F6" s="137"/>
      <c r="G6" s="137"/>
      <c r="H6" s="137"/>
      <c r="I6" s="137"/>
      <c r="J6" s="137" t="s">
        <v>58</v>
      </c>
      <c r="K6" s="137" t="s">
        <v>22</v>
      </c>
      <c r="L6" s="137"/>
      <c r="M6" s="137" t="s">
        <v>21</v>
      </c>
      <c r="N6" s="137" t="s">
        <v>20</v>
      </c>
      <c r="O6" s="137" t="s">
        <v>19</v>
      </c>
      <c r="P6" s="137" t="s">
        <v>34</v>
      </c>
      <c r="Q6" s="137" t="s">
        <v>31</v>
      </c>
      <c r="R6" s="137"/>
      <c r="S6" s="137" t="s">
        <v>24</v>
      </c>
      <c r="T6" s="137" t="s">
        <v>23</v>
      </c>
      <c r="U6" s="137"/>
      <c r="V6" s="137" t="s">
        <v>27</v>
      </c>
      <c r="W6" s="137" t="s">
        <v>32</v>
      </c>
    </row>
    <row r="7" spans="1:23" ht="61.5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92" t="s">
        <v>17</v>
      </c>
      <c r="L7" s="92" t="s">
        <v>57</v>
      </c>
      <c r="M7" s="137"/>
      <c r="N7" s="137"/>
      <c r="O7" s="137"/>
      <c r="P7" s="137"/>
      <c r="Q7" s="137"/>
      <c r="R7" s="137"/>
      <c r="S7" s="137"/>
      <c r="T7" s="137" t="s">
        <v>18</v>
      </c>
      <c r="U7" s="137"/>
      <c r="V7" s="137"/>
      <c r="W7" s="137"/>
    </row>
    <row r="8" spans="1:23" ht="12.75">
      <c r="A8" s="93" t="s">
        <v>5</v>
      </c>
      <c r="B8" s="93" t="s">
        <v>6</v>
      </c>
      <c r="C8" s="93" t="s">
        <v>7</v>
      </c>
      <c r="D8" s="138" t="s">
        <v>8</v>
      </c>
      <c r="E8" s="138"/>
      <c r="F8" s="138"/>
      <c r="G8" s="138"/>
      <c r="H8" s="93" t="s">
        <v>9</v>
      </c>
      <c r="I8" s="93" t="s">
        <v>37</v>
      </c>
      <c r="J8" s="93" t="s">
        <v>36</v>
      </c>
      <c r="K8" s="93" t="s">
        <v>35</v>
      </c>
      <c r="L8" s="93" t="s">
        <v>56</v>
      </c>
      <c r="M8" s="93" t="s">
        <v>55</v>
      </c>
      <c r="N8" s="93" t="s">
        <v>54</v>
      </c>
      <c r="O8" s="93" t="s">
        <v>53</v>
      </c>
      <c r="P8" s="93" t="s">
        <v>52</v>
      </c>
      <c r="Q8" s="93" t="s">
        <v>51</v>
      </c>
      <c r="R8" s="93" t="s">
        <v>50</v>
      </c>
      <c r="S8" s="93" t="s">
        <v>49</v>
      </c>
      <c r="T8" s="138" t="s">
        <v>48</v>
      </c>
      <c r="U8" s="138"/>
      <c r="V8" s="93" t="s">
        <v>47</v>
      </c>
      <c r="W8" s="93" t="s">
        <v>46</v>
      </c>
    </row>
    <row r="9" spans="1:23" ht="12.75" customHeight="1">
      <c r="A9" s="137" t="s">
        <v>372</v>
      </c>
      <c r="B9" s="137" t="s">
        <v>33</v>
      </c>
      <c r="C9" s="137" t="s">
        <v>33</v>
      </c>
      <c r="D9" s="135" t="s">
        <v>373</v>
      </c>
      <c r="E9" s="135"/>
      <c r="F9" s="135" t="s">
        <v>45</v>
      </c>
      <c r="G9" s="135"/>
      <c r="H9" s="115">
        <v>10473055</v>
      </c>
      <c r="I9" s="115">
        <v>7804195</v>
      </c>
      <c r="J9" s="115">
        <v>7223640</v>
      </c>
      <c r="K9" s="115">
        <v>1698748</v>
      </c>
      <c r="L9" s="115">
        <v>5524892</v>
      </c>
      <c r="M9" s="115">
        <v>554151</v>
      </c>
      <c r="N9" s="115">
        <v>26404</v>
      </c>
      <c r="O9" s="115">
        <v>0</v>
      </c>
      <c r="P9" s="115">
        <v>0</v>
      </c>
      <c r="Q9" s="115">
        <v>0</v>
      </c>
      <c r="R9" s="115">
        <v>2668860</v>
      </c>
      <c r="S9" s="115">
        <v>2668860</v>
      </c>
      <c r="T9" s="136">
        <v>0</v>
      </c>
      <c r="U9" s="136"/>
      <c r="V9" s="115">
        <v>0</v>
      </c>
      <c r="W9" s="115">
        <v>0</v>
      </c>
    </row>
    <row r="10" spans="1:23" ht="12.75" customHeight="1">
      <c r="A10" s="137"/>
      <c r="B10" s="137"/>
      <c r="C10" s="137"/>
      <c r="D10" s="135"/>
      <c r="E10" s="135"/>
      <c r="F10" s="135" t="s">
        <v>44</v>
      </c>
      <c r="G10" s="135"/>
      <c r="H10" s="115">
        <v>-6596</v>
      </c>
      <c r="I10" s="115">
        <v>-6596</v>
      </c>
      <c r="J10" s="115">
        <v>-6596</v>
      </c>
      <c r="K10" s="115">
        <v>0</v>
      </c>
      <c r="L10" s="115">
        <v>-6596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36">
        <v>0</v>
      </c>
      <c r="U10" s="136"/>
      <c r="V10" s="115">
        <v>0</v>
      </c>
      <c r="W10" s="115">
        <v>0</v>
      </c>
    </row>
    <row r="11" spans="1:23" ht="12.75" customHeight="1">
      <c r="A11" s="137"/>
      <c r="B11" s="137"/>
      <c r="C11" s="137"/>
      <c r="D11" s="135"/>
      <c r="E11" s="135"/>
      <c r="F11" s="135" t="s">
        <v>43</v>
      </c>
      <c r="G11" s="135"/>
      <c r="H11" s="115">
        <v>6596</v>
      </c>
      <c r="I11" s="115">
        <v>6596</v>
      </c>
      <c r="J11" s="115">
        <v>0</v>
      </c>
      <c r="K11" s="115">
        <v>0</v>
      </c>
      <c r="L11" s="115">
        <v>0</v>
      </c>
      <c r="M11" s="115">
        <v>0</v>
      </c>
      <c r="N11" s="115">
        <v>6596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36">
        <v>0</v>
      </c>
      <c r="U11" s="136"/>
      <c r="V11" s="115">
        <v>0</v>
      </c>
      <c r="W11" s="115">
        <v>0</v>
      </c>
    </row>
    <row r="12" spans="1:23" ht="12.75" customHeight="1">
      <c r="A12" s="137"/>
      <c r="B12" s="137"/>
      <c r="C12" s="137"/>
      <c r="D12" s="135"/>
      <c r="E12" s="135"/>
      <c r="F12" s="135" t="s">
        <v>42</v>
      </c>
      <c r="G12" s="135"/>
      <c r="H12" s="115">
        <v>10473055</v>
      </c>
      <c r="I12" s="115">
        <v>7804195</v>
      </c>
      <c r="J12" s="115">
        <v>7217044</v>
      </c>
      <c r="K12" s="115">
        <v>1698748</v>
      </c>
      <c r="L12" s="115">
        <v>5518296</v>
      </c>
      <c r="M12" s="115">
        <v>554151</v>
      </c>
      <c r="N12" s="115">
        <v>33000</v>
      </c>
      <c r="O12" s="115">
        <v>0</v>
      </c>
      <c r="P12" s="115">
        <v>0</v>
      </c>
      <c r="Q12" s="115">
        <v>0</v>
      </c>
      <c r="R12" s="115">
        <v>2668860</v>
      </c>
      <c r="S12" s="115">
        <v>2668860</v>
      </c>
      <c r="T12" s="136">
        <v>0</v>
      </c>
      <c r="U12" s="136"/>
      <c r="V12" s="115">
        <v>0</v>
      </c>
      <c r="W12" s="115">
        <v>0</v>
      </c>
    </row>
    <row r="13" spans="1:23" ht="12.75" customHeight="1">
      <c r="A13" s="137" t="s">
        <v>33</v>
      </c>
      <c r="B13" s="137" t="s">
        <v>374</v>
      </c>
      <c r="C13" s="137" t="s">
        <v>33</v>
      </c>
      <c r="D13" s="135" t="s">
        <v>375</v>
      </c>
      <c r="E13" s="135"/>
      <c r="F13" s="135" t="s">
        <v>45</v>
      </c>
      <c r="G13" s="135"/>
      <c r="H13" s="115">
        <v>8048567</v>
      </c>
      <c r="I13" s="115">
        <v>5379707</v>
      </c>
      <c r="J13" s="115">
        <v>5353303</v>
      </c>
      <c r="K13" s="115">
        <v>1697465</v>
      </c>
      <c r="L13" s="115">
        <v>3655838</v>
      </c>
      <c r="M13" s="115">
        <v>0</v>
      </c>
      <c r="N13" s="115">
        <v>26404</v>
      </c>
      <c r="O13" s="115">
        <v>0</v>
      </c>
      <c r="P13" s="115">
        <v>0</v>
      </c>
      <c r="Q13" s="115">
        <v>0</v>
      </c>
      <c r="R13" s="115">
        <v>2668860</v>
      </c>
      <c r="S13" s="115">
        <v>2668860</v>
      </c>
      <c r="T13" s="136">
        <v>0</v>
      </c>
      <c r="U13" s="136"/>
      <c r="V13" s="115">
        <v>0</v>
      </c>
      <c r="W13" s="115">
        <v>0</v>
      </c>
    </row>
    <row r="14" spans="1:23" ht="12.75" customHeight="1">
      <c r="A14" s="137"/>
      <c r="B14" s="137"/>
      <c r="C14" s="137"/>
      <c r="D14" s="135"/>
      <c r="E14" s="135"/>
      <c r="F14" s="135" t="s">
        <v>44</v>
      </c>
      <c r="G14" s="135"/>
      <c r="H14" s="115">
        <v>-6596</v>
      </c>
      <c r="I14" s="115">
        <v>-6596</v>
      </c>
      <c r="J14" s="115">
        <v>-6596</v>
      </c>
      <c r="K14" s="115">
        <v>0</v>
      </c>
      <c r="L14" s="115">
        <v>-6596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36">
        <v>0</v>
      </c>
      <c r="U14" s="136"/>
      <c r="V14" s="115">
        <v>0</v>
      </c>
      <c r="W14" s="115">
        <v>0</v>
      </c>
    </row>
    <row r="15" spans="1:23" ht="12.75" customHeight="1">
      <c r="A15" s="137"/>
      <c r="B15" s="137"/>
      <c r="C15" s="137"/>
      <c r="D15" s="135"/>
      <c r="E15" s="135"/>
      <c r="F15" s="135" t="s">
        <v>43</v>
      </c>
      <c r="G15" s="135"/>
      <c r="H15" s="115">
        <v>6596</v>
      </c>
      <c r="I15" s="115">
        <v>6596</v>
      </c>
      <c r="J15" s="115">
        <v>0</v>
      </c>
      <c r="K15" s="115">
        <v>0</v>
      </c>
      <c r="L15" s="115">
        <v>0</v>
      </c>
      <c r="M15" s="115">
        <v>0</v>
      </c>
      <c r="N15" s="115">
        <v>6596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36">
        <v>0</v>
      </c>
      <c r="U15" s="136"/>
      <c r="V15" s="115">
        <v>0</v>
      </c>
      <c r="W15" s="115">
        <v>0</v>
      </c>
    </row>
    <row r="16" spans="1:23" ht="12.75" customHeight="1">
      <c r="A16" s="137"/>
      <c r="B16" s="137"/>
      <c r="C16" s="137"/>
      <c r="D16" s="135"/>
      <c r="E16" s="135"/>
      <c r="F16" s="135" t="s">
        <v>42</v>
      </c>
      <c r="G16" s="135"/>
      <c r="H16" s="115">
        <v>8048567</v>
      </c>
      <c r="I16" s="115">
        <v>5379707</v>
      </c>
      <c r="J16" s="115">
        <v>5346707</v>
      </c>
      <c r="K16" s="115">
        <v>1697465</v>
      </c>
      <c r="L16" s="115">
        <v>3649242</v>
      </c>
      <c r="M16" s="115">
        <v>0</v>
      </c>
      <c r="N16" s="115">
        <v>33000</v>
      </c>
      <c r="O16" s="115">
        <v>0</v>
      </c>
      <c r="P16" s="115">
        <v>0</v>
      </c>
      <c r="Q16" s="115">
        <v>0</v>
      </c>
      <c r="R16" s="115">
        <v>2668860</v>
      </c>
      <c r="S16" s="115">
        <v>2668860</v>
      </c>
      <c r="T16" s="136">
        <v>0</v>
      </c>
      <c r="U16" s="136"/>
      <c r="V16" s="115">
        <v>0</v>
      </c>
      <c r="W16" s="115">
        <v>0</v>
      </c>
    </row>
    <row r="17" spans="1:23" ht="12.75" customHeight="1">
      <c r="A17" s="137" t="s">
        <v>190</v>
      </c>
      <c r="B17" s="137" t="s">
        <v>33</v>
      </c>
      <c r="C17" s="137" t="s">
        <v>33</v>
      </c>
      <c r="D17" s="135" t="s">
        <v>268</v>
      </c>
      <c r="E17" s="135"/>
      <c r="F17" s="135" t="s">
        <v>45</v>
      </c>
      <c r="G17" s="135"/>
      <c r="H17" s="115">
        <v>2760317</v>
      </c>
      <c r="I17" s="115">
        <v>776930</v>
      </c>
      <c r="J17" s="115">
        <v>758930</v>
      </c>
      <c r="K17" s="115">
        <v>518628</v>
      </c>
      <c r="L17" s="115">
        <v>240302</v>
      </c>
      <c r="M17" s="115">
        <v>0</v>
      </c>
      <c r="N17" s="115">
        <v>0</v>
      </c>
      <c r="O17" s="115">
        <v>18000</v>
      </c>
      <c r="P17" s="115">
        <v>0</v>
      </c>
      <c r="Q17" s="115">
        <v>0</v>
      </c>
      <c r="R17" s="115">
        <v>1983387</v>
      </c>
      <c r="S17" s="115">
        <v>1983387</v>
      </c>
      <c r="T17" s="136">
        <v>1972317</v>
      </c>
      <c r="U17" s="136"/>
      <c r="V17" s="115">
        <v>0</v>
      </c>
      <c r="W17" s="115">
        <v>0</v>
      </c>
    </row>
    <row r="18" spans="1:23" ht="12.75" customHeight="1">
      <c r="A18" s="137"/>
      <c r="B18" s="137"/>
      <c r="C18" s="137"/>
      <c r="D18" s="135"/>
      <c r="E18" s="135"/>
      <c r="F18" s="135" t="s">
        <v>44</v>
      </c>
      <c r="G18" s="135"/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36">
        <v>0</v>
      </c>
      <c r="U18" s="136"/>
      <c r="V18" s="115">
        <v>0</v>
      </c>
      <c r="W18" s="115">
        <v>0</v>
      </c>
    </row>
    <row r="19" spans="1:23" ht="12.75" customHeight="1">
      <c r="A19" s="137"/>
      <c r="B19" s="137"/>
      <c r="C19" s="137"/>
      <c r="D19" s="135"/>
      <c r="E19" s="135"/>
      <c r="F19" s="135" t="s">
        <v>43</v>
      </c>
      <c r="G19" s="135"/>
      <c r="H19" s="115">
        <v>12000</v>
      </c>
      <c r="I19" s="115">
        <v>12000</v>
      </c>
      <c r="J19" s="115">
        <v>12000</v>
      </c>
      <c r="K19" s="115">
        <v>0</v>
      </c>
      <c r="L19" s="115">
        <v>12000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36">
        <v>0</v>
      </c>
      <c r="U19" s="136"/>
      <c r="V19" s="115">
        <v>0</v>
      </c>
      <c r="W19" s="115">
        <v>0</v>
      </c>
    </row>
    <row r="20" spans="1:23" ht="12.75" customHeight="1">
      <c r="A20" s="137"/>
      <c r="B20" s="137"/>
      <c r="C20" s="137"/>
      <c r="D20" s="135"/>
      <c r="E20" s="135"/>
      <c r="F20" s="135" t="s">
        <v>42</v>
      </c>
      <c r="G20" s="135"/>
      <c r="H20" s="115">
        <v>2772317</v>
      </c>
      <c r="I20" s="115">
        <v>788930</v>
      </c>
      <c r="J20" s="115">
        <v>770930</v>
      </c>
      <c r="K20" s="115">
        <v>518628</v>
      </c>
      <c r="L20" s="115">
        <v>252302</v>
      </c>
      <c r="M20" s="115">
        <v>0</v>
      </c>
      <c r="N20" s="115">
        <v>0</v>
      </c>
      <c r="O20" s="115">
        <v>18000</v>
      </c>
      <c r="P20" s="115">
        <v>0</v>
      </c>
      <c r="Q20" s="115">
        <v>0</v>
      </c>
      <c r="R20" s="115">
        <v>1983387</v>
      </c>
      <c r="S20" s="115">
        <v>1983387</v>
      </c>
      <c r="T20" s="136">
        <v>1972317</v>
      </c>
      <c r="U20" s="136"/>
      <c r="V20" s="115">
        <v>0</v>
      </c>
      <c r="W20" s="115">
        <v>0</v>
      </c>
    </row>
    <row r="21" spans="1:23" ht="12.75" customHeight="1">
      <c r="A21" s="137" t="s">
        <v>33</v>
      </c>
      <c r="B21" s="137" t="s">
        <v>273</v>
      </c>
      <c r="C21" s="137" t="s">
        <v>33</v>
      </c>
      <c r="D21" s="135" t="s">
        <v>274</v>
      </c>
      <c r="E21" s="135"/>
      <c r="F21" s="135" t="s">
        <v>45</v>
      </c>
      <c r="G21" s="135"/>
      <c r="H21" s="115">
        <v>360000</v>
      </c>
      <c r="I21" s="115">
        <v>360000</v>
      </c>
      <c r="J21" s="115">
        <v>360000</v>
      </c>
      <c r="K21" s="115">
        <v>308628</v>
      </c>
      <c r="L21" s="115">
        <v>51372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36">
        <v>0</v>
      </c>
      <c r="U21" s="136"/>
      <c r="V21" s="115">
        <v>0</v>
      </c>
      <c r="W21" s="115">
        <v>0</v>
      </c>
    </row>
    <row r="22" spans="1:23" ht="12.75" customHeight="1">
      <c r="A22" s="137"/>
      <c r="B22" s="137"/>
      <c r="C22" s="137"/>
      <c r="D22" s="135"/>
      <c r="E22" s="135"/>
      <c r="F22" s="135" t="s">
        <v>44</v>
      </c>
      <c r="G22" s="135"/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36">
        <v>0</v>
      </c>
      <c r="U22" s="136"/>
      <c r="V22" s="115">
        <v>0</v>
      </c>
      <c r="W22" s="115">
        <v>0</v>
      </c>
    </row>
    <row r="23" spans="1:23" ht="12.75" customHeight="1">
      <c r="A23" s="137"/>
      <c r="B23" s="137"/>
      <c r="C23" s="137"/>
      <c r="D23" s="135"/>
      <c r="E23" s="135"/>
      <c r="F23" s="135" t="s">
        <v>43</v>
      </c>
      <c r="G23" s="135"/>
      <c r="H23" s="115">
        <v>12000</v>
      </c>
      <c r="I23" s="115">
        <v>12000</v>
      </c>
      <c r="J23" s="115">
        <v>12000</v>
      </c>
      <c r="K23" s="115">
        <v>0</v>
      </c>
      <c r="L23" s="115">
        <v>12000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36">
        <v>0</v>
      </c>
      <c r="U23" s="136"/>
      <c r="V23" s="115">
        <v>0</v>
      </c>
      <c r="W23" s="115">
        <v>0</v>
      </c>
    </row>
    <row r="24" spans="1:23" ht="12.75" customHeight="1">
      <c r="A24" s="137"/>
      <c r="B24" s="137"/>
      <c r="C24" s="137"/>
      <c r="D24" s="135"/>
      <c r="E24" s="135"/>
      <c r="F24" s="135" t="s">
        <v>42</v>
      </c>
      <c r="G24" s="135"/>
      <c r="H24" s="115">
        <v>372000</v>
      </c>
      <c r="I24" s="115">
        <v>372000</v>
      </c>
      <c r="J24" s="115">
        <v>372000</v>
      </c>
      <c r="K24" s="115">
        <v>308628</v>
      </c>
      <c r="L24" s="115">
        <v>63372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36">
        <v>0</v>
      </c>
      <c r="U24" s="136"/>
      <c r="V24" s="115">
        <v>0</v>
      </c>
      <c r="W24" s="115">
        <v>0</v>
      </c>
    </row>
    <row r="25" spans="1:23" ht="12.75" customHeight="1">
      <c r="A25" s="137" t="s">
        <v>277</v>
      </c>
      <c r="B25" s="137" t="s">
        <v>33</v>
      </c>
      <c r="C25" s="137" t="s">
        <v>33</v>
      </c>
      <c r="D25" s="135" t="s">
        <v>278</v>
      </c>
      <c r="E25" s="135"/>
      <c r="F25" s="135" t="s">
        <v>45</v>
      </c>
      <c r="G25" s="135"/>
      <c r="H25" s="115">
        <v>9711625</v>
      </c>
      <c r="I25" s="115">
        <v>9582541</v>
      </c>
      <c r="J25" s="115">
        <v>9281241</v>
      </c>
      <c r="K25" s="115">
        <v>6469874.97</v>
      </c>
      <c r="L25" s="115">
        <v>2811366.03</v>
      </c>
      <c r="M25" s="115">
        <v>0</v>
      </c>
      <c r="N25" s="115">
        <v>301300</v>
      </c>
      <c r="O25" s="115">
        <v>0</v>
      </c>
      <c r="P25" s="115">
        <v>0</v>
      </c>
      <c r="Q25" s="115">
        <v>0</v>
      </c>
      <c r="R25" s="115">
        <v>129084</v>
      </c>
      <c r="S25" s="115">
        <v>129084</v>
      </c>
      <c r="T25" s="136">
        <v>0</v>
      </c>
      <c r="U25" s="136"/>
      <c r="V25" s="115">
        <v>0</v>
      </c>
      <c r="W25" s="115">
        <v>0</v>
      </c>
    </row>
    <row r="26" spans="1:23" ht="12.75" customHeight="1">
      <c r="A26" s="137"/>
      <c r="B26" s="137"/>
      <c r="C26" s="137"/>
      <c r="D26" s="135"/>
      <c r="E26" s="135"/>
      <c r="F26" s="135" t="s">
        <v>44</v>
      </c>
      <c r="G26" s="135"/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36">
        <v>0</v>
      </c>
      <c r="U26" s="136"/>
      <c r="V26" s="115">
        <v>0</v>
      </c>
      <c r="W26" s="115">
        <v>0</v>
      </c>
    </row>
    <row r="27" spans="1:23" ht="12.75" customHeight="1">
      <c r="A27" s="137"/>
      <c r="B27" s="137"/>
      <c r="C27" s="137"/>
      <c r="D27" s="135"/>
      <c r="E27" s="135"/>
      <c r="F27" s="135" t="s">
        <v>43</v>
      </c>
      <c r="G27" s="135"/>
      <c r="H27" s="115">
        <v>86896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86896</v>
      </c>
      <c r="S27" s="115">
        <v>86896</v>
      </c>
      <c r="T27" s="136">
        <v>0</v>
      </c>
      <c r="U27" s="136"/>
      <c r="V27" s="115">
        <v>0</v>
      </c>
      <c r="W27" s="115">
        <v>0</v>
      </c>
    </row>
    <row r="28" spans="1:23" ht="12.75" customHeight="1">
      <c r="A28" s="137"/>
      <c r="B28" s="137"/>
      <c r="C28" s="137"/>
      <c r="D28" s="135"/>
      <c r="E28" s="135"/>
      <c r="F28" s="135" t="s">
        <v>42</v>
      </c>
      <c r="G28" s="135"/>
      <c r="H28" s="115">
        <v>9798521</v>
      </c>
      <c r="I28" s="115">
        <v>9582541</v>
      </c>
      <c r="J28" s="115">
        <v>9281241</v>
      </c>
      <c r="K28" s="115">
        <v>6469874.97</v>
      </c>
      <c r="L28" s="115">
        <v>2811366.03</v>
      </c>
      <c r="M28" s="115">
        <v>0</v>
      </c>
      <c r="N28" s="115">
        <v>301300</v>
      </c>
      <c r="O28" s="115">
        <v>0</v>
      </c>
      <c r="P28" s="115">
        <v>0</v>
      </c>
      <c r="Q28" s="115">
        <v>0</v>
      </c>
      <c r="R28" s="115">
        <v>215980</v>
      </c>
      <c r="S28" s="115">
        <v>215980</v>
      </c>
      <c r="T28" s="136">
        <v>0</v>
      </c>
      <c r="U28" s="136"/>
      <c r="V28" s="115">
        <v>0</v>
      </c>
      <c r="W28" s="115">
        <v>0</v>
      </c>
    </row>
    <row r="29" spans="1:23" ht="12.75" customHeight="1">
      <c r="A29" s="137" t="s">
        <v>33</v>
      </c>
      <c r="B29" s="137" t="s">
        <v>279</v>
      </c>
      <c r="C29" s="137" t="s">
        <v>33</v>
      </c>
      <c r="D29" s="135" t="s">
        <v>280</v>
      </c>
      <c r="E29" s="135"/>
      <c r="F29" s="135" t="s">
        <v>45</v>
      </c>
      <c r="G29" s="135"/>
      <c r="H29" s="115">
        <v>9261069</v>
      </c>
      <c r="I29" s="115">
        <v>9131985</v>
      </c>
      <c r="J29" s="115">
        <v>9123985</v>
      </c>
      <c r="K29" s="115">
        <v>6454025</v>
      </c>
      <c r="L29" s="115">
        <v>2669960</v>
      </c>
      <c r="M29" s="115">
        <v>0</v>
      </c>
      <c r="N29" s="115">
        <v>8000</v>
      </c>
      <c r="O29" s="115">
        <v>0</v>
      </c>
      <c r="P29" s="115">
        <v>0</v>
      </c>
      <c r="Q29" s="115">
        <v>0</v>
      </c>
      <c r="R29" s="115">
        <v>129084</v>
      </c>
      <c r="S29" s="115">
        <v>129084</v>
      </c>
      <c r="T29" s="136">
        <v>0</v>
      </c>
      <c r="U29" s="136"/>
      <c r="V29" s="115">
        <v>0</v>
      </c>
      <c r="W29" s="115">
        <v>0</v>
      </c>
    </row>
    <row r="30" spans="1:23" ht="12.75" customHeight="1">
      <c r="A30" s="137"/>
      <c r="B30" s="137"/>
      <c r="C30" s="137"/>
      <c r="D30" s="135"/>
      <c r="E30" s="135"/>
      <c r="F30" s="135" t="s">
        <v>44</v>
      </c>
      <c r="G30" s="135"/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36">
        <v>0</v>
      </c>
      <c r="U30" s="136"/>
      <c r="V30" s="115">
        <v>0</v>
      </c>
      <c r="W30" s="115">
        <v>0</v>
      </c>
    </row>
    <row r="31" spans="1:23" ht="12.75" customHeight="1">
      <c r="A31" s="137"/>
      <c r="B31" s="137"/>
      <c r="C31" s="137"/>
      <c r="D31" s="135"/>
      <c r="E31" s="135"/>
      <c r="F31" s="135" t="s">
        <v>43</v>
      </c>
      <c r="G31" s="135"/>
      <c r="H31" s="115">
        <v>86896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86896</v>
      </c>
      <c r="S31" s="115">
        <v>86896</v>
      </c>
      <c r="T31" s="136">
        <v>0</v>
      </c>
      <c r="U31" s="136"/>
      <c r="V31" s="115">
        <v>0</v>
      </c>
      <c r="W31" s="115">
        <v>0</v>
      </c>
    </row>
    <row r="32" spans="1:23" ht="12.75" customHeight="1">
      <c r="A32" s="137"/>
      <c r="B32" s="137"/>
      <c r="C32" s="137"/>
      <c r="D32" s="135"/>
      <c r="E32" s="135"/>
      <c r="F32" s="135" t="s">
        <v>42</v>
      </c>
      <c r="G32" s="135"/>
      <c r="H32" s="115">
        <v>9347965</v>
      </c>
      <c r="I32" s="115">
        <v>9131985</v>
      </c>
      <c r="J32" s="115">
        <v>9123985</v>
      </c>
      <c r="K32" s="115">
        <v>6454025</v>
      </c>
      <c r="L32" s="115">
        <v>2669960</v>
      </c>
      <c r="M32" s="115">
        <v>0</v>
      </c>
      <c r="N32" s="115">
        <v>8000</v>
      </c>
      <c r="O32" s="115">
        <v>0</v>
      </c>
      <c r="P32" s="115">
        <v>0</v>
      </c>
      <c r="Q32" s="115">
        <v>0</v>
      </c>
      <c r="R32" s="115">
        <v>215980</v>
      </c>
      <c r="S32" s="115">
        <v>215980</v>
      </c>
      <c r="T32" s="136">
        <v>0</v>
      </c>
      <c r="U32" s="136"/>
      <c r="V32" s="115">
        <v>0</v>
      </c>
      <c r="W32" s="115">
        <v>0</v>
      </c>
    </row>
    <row r="33" spans="1:23" ht="12.75" customHeight="1">
      <c r="A33" s="137" t="s">
        <v>191</v>
      </c>
      <c r="B33" s="137" t="s">
        <v>33</v>
      </c>
      <c r="C33" s="137" t="s">
        <v>33</v>
      </c>
      <c r="D33" s="135" t="s">
        <v>192</v>
      </c>
      <c r="E33" s="135"/>
      <c r="F33" s="135" t="s">
        <v>45</v>
      </c>
      <c r="G33" s="135"/>
      <c r="H33" s="115">
        <v>7217093</v>
      </c>
      <c r="I33" s="115">
        <v>6585458</v>
      </c>
      <c r="J33" s="115">
        <v>4891476</v>
      </c>
      <c r="K33" s="115">
        <v>4375784</v>
      </c>
      <c r="L33" s="115">
        <v>515692</v>
      </c>
      <c r="M33" s="115">
        <v>0</v>
      </c>
      <c r="N33" s="115">
        <v>185000</v>
      </c>
      <c r="O33" s="115">
        <v>1508982</v>
      </c>
      <c r="P33" s="115">
        <v>0</v>
      </c>
      <c r="Q33" s="115">
        <v>0</v>
      </c>
      <c r="R33" s="115">
        <v>631635</v>
      </c>
      <c r="S33" s="115">
        <v>631635</v>
      </c>
      <c r="T33" s="136">
        <v>601635</v>
      </c>
      <c r="U33" s="136"/>
      <c r="V33" s="115">
        <v>0</v>
      </c>
      <c r="W33" s="115">
        <v>0</v>
      </c>
    </row>
    <row r="34" spans="1:23" ht="12.75" customHeight="1">
      <c r="A34" s="137"/>
      <c r="B34" s="137"/>
      <c r="C34" s="137"/>
      <c r="D34" s="135"/>
      <c r="E34" s="135"/>
      <c r="F34" s="135" t="s">
        <v>44</v>
      </c>
      <c r="G34" s="135"/>
      <c r="H34" s="115">
        <v>-3221</v>
      </c>
      <c r="I34" s="115">
        <v>-3221</v>
      </c>
      <c r="J34" s="115">
        <v>-3221</v>
      </c>
      <c r="K34" s="115">
        <v>-3221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36">
        <v>0</v>
      </c>
      <c r="U34" s="136"/>
      <c r="V34" s="115">
        <v>0</v>
      </c>
      <c r="W34" s="115">
        <v>0</v>
      </c>
    </row>
    <row r="35" spans="1:23" ht="12.75" customHeight="1">
      <c r="A35" s="137"/>
      <c r="B35" s="137"/>
      <c r="C35" s="137"/>
      <c r="D35" s="135"/>
      <c r="E35" s="135"/>
      <c r="F35" s="135" t="s">
        <v>43</v>
      </c>
      <c r="G35" s="135"/>
      <c r="H35" s="115">
        <v>46174</v>
      </c>
      <c r="I35" s="115">
        <v>46174</v>
      </c>
      <c r="J35" s="115">
        <v>46174</v>
      </c>
      <c r="K35" s="115">
        <v>46174</v>
      </c>
      <c r="L35" s="115">
        <v>0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36">
        <v>0</v>
      </c>
      <c r="U35" s="136"/>
      <c r="V35" s="115">
        <v>0</v>
      </c>
      <c r="W35" s="115">
        <v>0</v>
      </c>
    </row>
    <row r="36" spans="1:23" ht="12.75" customHeight="1">
      <c r="A36" s="137"/>
      <c r="B36" s="137"/>
      <c r="C36" s="137"/>
      <c r="D36" s="135"/>
      <c r="E36" s="135"/>
      <c r="F36" s="135" t="s">
        <v>42</v>
      </c>
      <c r="G36" s="135"/>
      <c r="H36" s="115">
        <v>7260046</v>
      </c>
      <c r="I36" s="115">
        <v>6628411</v>
      </c>
      <c r="J36" s="115">
        <v>4934429</v>
      </c>
      <c r="K36" s="115">
        <v>4418737</v>
      </c>
      <c r="L36" s="115">
        <v>515692</v>
      </c>
      <c r="M36" s="115">
        <v>0</v>
      </c>
      <c r="N36" s="115">
        <v>185000</v>
      </c>
      <c r="O36" s="115">
        <v>1508982</v>
      </c>
      <c r="P36" s="115">
        <v>0</v>
      </c>
      <c r="Q36" s="115">
        <v>0</v>
      </c>
      <c r="R36" s="115">
        <v>631635</v>
      </c>
      <c r="S36" s="115">
        <v>631635</v>
      </c>
      <c r="T36" s="136">
        <v>601635</v>
      </c>
      <c r="U36" s="136"/>
      <c r="V36" s="115">
        <v>0</v>
      </c>
      <c r="W36" s="115">
        <v>0</v>
      </c>
    </row>
    <row r="37" spans="1:23" ht="12.75" customHeight="1">
      <c r="A37" s="137" t="s">
        <v>33</v>
      </c>
      <c r="B37" s="137" t="s">
        <v>195</v>
      </c>
      <c r="C37" s="137" t="s">
        <v>33</v>
      </c>
      <c r="D37" s="135" t="s">
        <v>196</v>
      </c>
      <c r="E37" s="135"/>
      <c r="F37" s="135" t="s">
        <v>45</v>
      </c>
      <c r="G37" s="135"/>
      <c r="H37" s="115">
        <v>4877476</v>
      </c>
      <c r="I37" s="115">
        <v>4847476</v>
      </c>
      <c r="J37" s="115">
        <v>4669476</v>
      </c>
      <c r="K37" s="115">
        <v>4375784</v>
      </c>
      <c r="L37" s="115">
        <v>293692</v>
      </c>
      <c r="M37" s="115">
        <v>0</v>
      </c>
      <c r="N37" s="115">
        <v>178000</v>
      </c>
      <c r="O37" s="115">
        <v>0</v>
      </c>
      <c r="P37" s="115">
        <v>0</v>
      </c>
      <c r="Q37" s="115">
        <v>0</v>
      </c>
      <c r="R37" s="115">
        <v>30000</v>
      </c>
      <c r="S37" s="115">
        <v>30000</v>
      </c>
      <c r="T37" s="136">
        <v>0</v>
      </c>
      <c r="U37" s="136"/>
      <c r="V37" s="115">
        <v>0</v>
      </c>
      <c r="W37" s="115">
        <v>0</v>
      </c>
    </row>
    <row r="38" spans="1:23" ht="12.75" customHeight="1">
      <c r="A38" s="137"/>
      <c r="B38" s="137"/>
      <c r="C38" s="137"/>
      <c r="D38" s="135"/>
      <c r="E38" s="135"/>
      <c r="F38" s="135" t="s">
        <v>44</v>
      </c>
      <c r="G38" s="135"/>
      <c r="H38" s="115">
        <v>-3221</v>
      </c>
      <c r="I38" s="115">
        <v>-3221</v>
      </c>
      <c r="J38" s="115">
        <v>-3221</v>
      </c>
      <c r="K38" s="115">
        <v>-3221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  <c r="T38" s="136">
        <v>0</v>
      </c>
      <c r="U38" s="136"/>
      <c r="V38" s="115">
        <v>0</v>
      </c>
      <c r="W38" s="115">
        <v>0</v>
      </c>
    </row>
    <row r="39" spans="1:23" ht="12.75" customHeight="1">
      <c r="A39" s="137"/>
      <c r="B39" s="137"/>
      <c r="C39" s="137"/>
      <c r="D39" s="135"/>
      <c r="E39" s="135"/>
      <c r="F39" s="135" t="s">
        <v>43</v>
      </c>
      <c r="G39" s="135"/>
      <c r="H39" s="115">
        <v>46174</v>
      </c>
      <c r="I39" s="115">
        <v>46174</v>
      </c>
      <c r="J39" s="115">
        <v>46174</v>
      </c>
      <c r="K39" s="115">
        <v>46174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36">
        <v>0</v>
      </c>
      <c r="U39" s="136"/>
      <c r="V39" s="115">
        <v>0</v>
      </c>
      <c r="W39" s="115">
        <v>0</v>
      </c>
    </row>
    <row r="40" spans="1:23" ht="12.75" customHeight="1">
      <c r="A40" s="137"/>
      <c r="B40" s="137"/>
      <c r="C40" s="137"/>
      <c r="D40" s="135"/>
      <c r="E40" s="135"/>
      <c r="F40" s="135" t="s">
        <v>42</v>
      </c>
      <c r="G40" s="135"/>
      <c r="H40" s="115">
        <v>4920429</v>
      </c>
      <c r="I40" s="115">
        <v>4890429</v>
      </c>
      <c r="J40" s="115">
        <v>4712429</v>
      </c>
      <c r="K40" s="115">
        <v>4418737</v>
      </c>
      <c r="L40" s="115">
        <v>293692</v>
      </c>
      <c r="M40" s="115">
        <v>0</v>
      </c>
      <c r="N40" s="115">
        <v>178000</v>
      </c>
      <c r="O40" s="115">
        <v>0</v>
      </c>
      <c r="P40" s="115">
        <v>0</v>
      </c>
      <c r="Q40" s="115">
        <v>0</v>
      </c>
      <c r="R40" s="115">
        <v>30000</v>
      </c>
      <c r="S40" s="115">
        <v>30000</v>
      </c>
      <c r="T40" s="136">
        <v>0</v>
      </c>
      <c r="U40" s="136"/>
      <c r="V40" s="115">
        <v>0</v>
      </c>
      <c r="W40" s="115">
        <v>0</v>
      </c>
    </row>
    <row r="41" spans="1:23" ht="12.75" customHeight="1">
      <c r="A41" s="137" t="s">
        <v>106</v>
      </c>
      <c r="B41" s="137" t="s">
        <v>33</v>
      </c>
      <c r="C41" s="137" t="s">
        <v>33</v>
      </c>
      <c r="D41" s="135" t="s">
        <v>107</v>
      </c>
      <c r="E41" s="135"/>
      <c r="F41" s="135" t="s">
        <v>45</v>
      </c>
      <c r="G41" s="135"/>
      <c r="H41" s="115">
        <v>28386885</v>
      </c>
      <c r="I41" s="115">
        <v>26658716</v>
      </c>
      <c r="J41" s="115">
        <v>23621470</v>
      </c>
      <c r="K41" s="115">
        <v>20838883</v>
      </c>
      <c r="L41" s="115">
        <v>2782587</v>
      </c>
      <c r="M41" s="115">
        <v>1630000</v>
      </c>
      <c r="N41" s="115">
        <v>464900</v>
      </c>
      <c r="O41" s="115">
        <v>942346</v>
      </c>
      <c r="P41" s="115">
        <v>0</v>
      </c>
      <c r="Q41" s="115">
        <v>0</v>
      </c>
      <c r="R41" s="115">
        <v>1728169</v>
      </c>
      <c r="S41" s="115">
        <v>1728169</v>
      </c>
      <c r="T41" s="136">
        <v>0</v>
      </c>
      <c r="U41" s="136"/>
      <c r="V41" s="115">
        <v>0</v>
      </c>
      <c r="W41" s="115">
        <v>0</v>
      </c>
    </row>
    <row r="42" spans="1:23" ht="12.75" customHeight="1">
      <c r="A42" s="137"/>
      <c r="B42" s="137"/>
      <c r="C42" s="137"/>
      <c r="D42" s="135"/>
      <c r="E42" s="135"/>
      <c r="F42" s="135" t="s">
        <v>44</v>
      </c>
      <c r="G42" s="135"/>
      <c r="H42" s="115">
        <v>-172200</v>
      </c>
      <c r="I42" s="115">
        <v>-172200</v>
      </c>
      <c r="J42" s="115">
        <v>-172200</v>
      </c>
      <c r="K42" s="115">
        <v>-153800</v>
      </c>
      <c r="L42" s="115">
        <v>-18400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  <c r="T42" s="136">
        <v>0</v>
      </c>
      <c r="U42" s="136"/>
      <c r="V42" s="115">
        <v>0</v>
      </c>
      <c r="W42" s="115">
        <v>0</v>
      </c>
    </row>
    <row r="43" spans="1:23" ht="12.75" customHeight="1">
      <c r="A43" s="137"/>
      <c r="B43" s="137"/>
      <c r="C43" s="137"/>
      <c r="D43" s="135"/>
      <c r="E43" s="135"/>
      <c r="F43" s="135" t="s">
        <v>43</v>
      </c>
      <c r="G43" s="135"/>
      <c r="H43" s="115">
        <v>133000</v>
      </c>
      <c r="I43" s="115">
        <v>91200</v>
      </c>
      <c r="J43" s="115">
        <v>62800</v>
      </c>
      <c r="K43" s="115">
        <v>37900</v>
      </c>
      <c r="L43" s="115">
        <v>24900</v>
      </c>
      <c r="M43" s="115">
        <v>0</v>
      </c>
      <c r="N43" s="115">
        <v>28400</v>
      </c>
      <c r="O43" s="115">
        <v>0</v>
      </c>
      <c r="P43" s="115">
        <v>0</v>
      </c>
      <c r="Q43" s="115">
        <v>0</v>
      </c>
      <c r="R43" s="115">
        <v>41800</v>
      </c>
      <c r="S43" s="115">
        <v>41800</v>
      </c>
      <c r="T43" s="136">
        <v>0</v>
      </c>
      <c r="U43" s="136"/>
      <c r="V43" s="115">
        <v>0</v>
      </c>
      <c r="W43" s="115">
        <v>0</v>
      </c>
    </row>
    <row r="44" spans="1:23" ht="12.75" customHeight="1">
      <c r="A44" s="137"/>
      <c r="B44" s="137"/>
      <c r="C44" s="137"/>
      <c r="D44" s="135"/>
      <c r="E44" s="135"/>
      <c r="F44" s="135" t="s">
        <v>42</v>
      </c>
      <c r="G44" s="135"/>
      <c r="H44" s="115">
        <v>28347685</v>
      </c>
      <c r="I44" s="115">
        <v>26577716</v>
      </c>
      <c r="J44" s="115">
        <v>23512070</v>
      </c>
      <c r="K44" s="115">
        <v>20722983</v>
      </c>
      <c r="L44" s="115">
        <v>2789087</v>
      </c>
      <c r="M44" s="115">
        <v>1630000</v>
      </c>
      <c r="N44" s="115">
        <v>493300</v>
      </c>
      <c r="O44" s="115">
        <v>942346</v>
      </c>
      <c r="P44" s="115">
        <v>0</v>
      </c>
      <c r="Q44" s="115">
        <v>0</v>
      </c>
      <c r="R44" s="115">
        <v>1769969</v>
      </c>
      <c r="S44" s="115">
        <v>1769969</v>
      </c>
      <c r="T44" s="136">
        <v>0</v>
      </c>
      <c r="U44" s="136"/>
      <c r="V44" s="115">
        <v>0</v>
      </c>
      <c r="W44" s="115">
        <v>0</v>
      </c>
    </row>
    <row r="45" spans="1:23" ht="12.75" customHeight="1">
      <c r="A45" s="137" t="s">
        <v>33</v>
      </c>
      <c r="B45" s="137" t="s">
        <v>281</v>
      </c>
      <c r="C45" s="137" t="s">
        <v>33</v>
      </c>
      <c r="D45" s="135" t="s">
        <v>282</v>
      </c>
      <c r="E45" s="135"/>
      <c r="F45" s="135" t="s">
        <v>45</v>
      </c>
      <c r="G45" s="135"/>
      <c r="H45" s="115">
        <v>3486961</v>
      </c>
      <c r="I45" s="115">
        <v>3486961</v>
      </c>
      <c r="J45" s="115">
        <v>3069076</v>
      </c>
      <c r="K45" s="115">
        <v>2925076</v>
      </c>
      <c r="L45" s="115">
        <v>144000</v>
      </c>
      <c r="M45" s="115">
        <v>0</v>
      </c>
      <c r="N45" s="115">
        <v>151000</v>
      </c>
      <c r="O45" s="115">
        <v>266885</v>
      </c>
      <c r="P45" s="115">
        <v>0</v>
      </c>
      <c r="Q45" s="115">
        <v>0</v>
      </c>
      <c r="R45" s="115">
        <v>0</v>
      </c>
      <c r="S45" s="115">
        <v>0</v>
      </c>
      <c r="T45" s="136">
        <v>0</v>
      </c>
      <c r="U45" s="136"/>
      <c r="V45" s="115">
        <v>0</v>
      </c>
      <c r="W45" s="115">
        <v>0</v>
      </c>
    </row>
    <row r="46" spans="1:23" ht="12.75" customHeight="1">
      <c r="A46" s="137"/>
      <c r="B46" s="137"/>
      <c r="C46" s="137"/>
      <c r="D46" s="135"/>
      <c r="E46" s="135"/>
      <c r="F46" s="135" t="s">
        <v>44</v>
      </c>
      <c r="G46" s="135"/>
      <c r="H46" s="115">
        <v>-31000</v>
      </c>
      <c r="I46" s="115">
        <v>-31000</v>
      </c>
      <c r="J46" s="115">
        <v>-31000</v>
      </c>
      <c r="K46" s="115">
        <v>-31000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  <c r="T46" s="136">
        <v>0</v>
      </c>
      <c r="U46" s="136"/>
      <c r="V46" s="115">
        <v>0</v>
      </c>
      <c r="W46" s="115">
        <v>0</v>
      </c>
    </row>
    <row r="47" spans="1:23" ht="12.75" customHeight="1">
      <c r="A47" s="137"/>
      <c r="B47" s="137"/>
      <c r="C47" s="137"/>
      <c r="D47" s="135"/>
      <c r="E47" s="135"/>
      <c r="F47" s="135" t="s">
        <v>43</v>
      </c>
      <c r="G47" s="135"/>
      <c r="H47" s="115">
        <v>38400</v>
      </c>
      <c r="I47" s="115">
        <v>38400</v>
      </c>
      <c r="J47" s="115">
        <v>13900</v>
      </c>
      <c r="K47" s="115">
        <v>0</v>
      </c>
      <c r="L47" s="115">
        <v>13900</v>
      </c>
      <c r="M47" s="115">
        <v>0</v>
      </c>
      <c r="N47" s="115">
        <v>24500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36">
        <v>0</v>
      </c>
      <c r="U47" s="136"/>
      <c r="V47" s="115">
        <v>0</v>
      </c>
      <c r="W47" s="115">
        <v>0</v>
      </c>
    </row>
    <row r="48" spans="1:23" ht="12.75" customHeight="1">
      <c r="A48" s="137"/>
      <c r="B48" s="137"/>
      <c r="C48" s="137"/>
      <c r="D48" s="135"/>
      <c r="E48" s="135"/>
      <c r="F48" s="135" t="s">
        <v>42</v>
      </c>
      <c r="G48" s="135"/>
      <c r="H48" s="115">
        <v>3494361</v>
      </c>
      <c r="I48" s="115">
        <v>3494361</v>
      </c>
      <c r="J48" s="115">
        <v>3051976</v>
      </c>
      <c r="K48" s="115">
        <v>2894076</v>
      </c>
      <c r="L48" s="115">
        <v>157900</v>
      </c>
      <c r="M48" s="115">
        <v>0</v>
      </c>
      <c r="N48" s="115">
        <v>175500</v>
      </c>
      <c r="O48" s="115">
        <v>266885</v>
      </c>
      <c r="P48" s="115">
        <v>0</v>
      </c>
      <c r="Q48" s="115">
        <v>0</v>
      </c>
      <c r="R48" s="115">
        <v>0</v>
      </c>
      <c r="S48" s="115">
        <v>0</v>
      </c>
      <c r="T48" s="136">
        <v>0</v>
      </c>
      <c r="U48" s="136"/>
      <c r="V48" s="115">
        <v>0</v>
      </c>
      <c r="W48" s="115">
        <v>0</v>
      </c>
    </row>
    <row r="49" spans="1:23" ht="12.75" customHeight="1">
      <c r="A49" s="137" t="s">
        <v>33</v>
      </c>
      <c r="B49" s="137" t="s">
        <v>376</v>
      </c>
      <c r="C49" s="137" t="s">
        <v>33</v>
      </c>
      <c r="D49" s="135" t="s">
        <v>377</v>
      </c>
      <c r="E49" s="135"/>
      <c r="F49" s="135" t="s">
        <v>45</v>
      </c>
      <c r="G49" s="135"/>
      <c r="H49" s="115">
        <v>10279443</v>
      </c>
      <c r="I49" s="115">
        <v>10279443</v>
      </c>
      <c r="J49" s="115">
        <v>8697182</v>
      </c>
      <c r="K49" s="115">
        <v>7753682</v>
      </c>
      <c r="L49" s="115">
        <v>943500</v>
      </c>
      <c r="M49" s="115">
        <v>830000</v>
      </c>
      <c r="N49" s="115">
        <v>76800</v>
      </c>
      <c r="O49" s="115">
        <v>675461</v>
      </c>
      <c r="P49" s="115">
        <v>0</v>
      </c>
      <c r="Q49" s="115">
        <v>0</v>
      </c>
      <c r="R49" s="115">
        <v>0</v>
      </c>
      <c r="S49" s="115">
        <v>0</v>
      </c>
      <c r="T49" s="136">
        <v>0</v>
      </c>
      <c r="U49" s="136"/>
      <c r="V49" s="115">
        <v>0</v>
      </c>
      <c r="W49" s="115">
        <v>0</v>
      </c>
    </row>
    <row r="50" spans="1:23" ht="12.75" customHeight="1">
      <c r="A50" s="137"/>
      <c r="B50" s="137"/>
      <c r="C50" s="137"/>
      <c r="D50" s="135"/>
      <c r="E50" s="135"/>
      <c r="F50" s="135" t="s">
        <v>44</v>
      </c>
      <c r="G50" s="135"/>
      <c r="H50" s="115">
        <v>-85000</v>
      </c>
      <c r="I50" s="115">
        <v>-85000</v>
      </c>
      <c r="J50" s="115">
        <v>-85000</v>
      </c>
      <c r="K50" s="115">
        <v>-85000</v>
      </c>
      <c r="L50" s="115">
        <v>0</v>
      </c>
      <c r="M50" s="115">
        <v>0</v>
      </c>
      <c r="N50" s="115">
        <v>0</v>
      </c>
      <c r="O50" s="115">
        <v>0</v>
      </c>
      <c r="P50" s="115">
        <v>0</v>
      </c>
      <c r="Q50" s="115">
        <v>0</v>
      </c>
      <c r="R50" s="115">
        <v>0</v>
      </c>
      <c r="S50" s="115">
        <v>0</v>
      </c>
      <c r="T50" s="136">
        <v>0</v>
      </c>
      <c r="U50" s="136"/>
      <c r="V50" s="115">
        <v>0</v>
      </c>
      <c r="W50" s="115">
        <v>0</v>
      </c>
    </row>
    <row r="51" spans="1:23" ht="12.75" customHeight="1">
      <c r="A51" s="137"/>
      <c r="B51" s="137"/>
      <c r="C51" s="137"/>
      <c r="D51" s="135"/>
      <c r="E51" s="135"/>
      <c r="F51" s="135" t="s">
        <v>43</v>
      </c>
      <c r="G51" s="135"/>
      <c r="H51" s="115">
        <v>26650</v>
      </c>
      <c r="I51" s="115">
        <v>1650</v>
      </c>
      <c r="J51" s="115">
        <v>0</v>
      </c>
      <c r="K51" s="115">
        <v>0</v>
      </c>
      <c r="L51" s="115">
        <v>0</v>
      </c>
      <c r="M51" s="115">
        <v>0</v>
      </c>
      <c r="N51" s="115">
        <v>1650</v>
      </c>
      <c r="O51" s="115">
        <v>0</v>
      </c>
      <c r="P51" s="115">
        <v>0</v>
      </c>
      <c r="Q51" s="115">
        <v>0</v>
      </c>
      <c r="R51" s="115">
        <v>25000</v>
      </c>
      <c r="S51" s="115">
        <v>25000</v>
      </c>
      <c r="T51" s="136">
        <v>0</v>
      </c>
      <c r="U51" s="136"/>
      <c r="V51" s="115">
        <v>0</v>
      </c>
      <c r="W51" s="115">
        <v>0</v>
      </c>
    </row>
    <row r="52" spans="1:23" ht="12.75" customHeight="1">
      <c r="A52" s="137"/>
      <c r="B52" s="137"/>
      <c r="C52" s="137"/>
      <c r="D52" s="135"/>
      <c r="E52" s="135"/>
      <c r="F52" s="135" t="s">
        <v>42</v>
      </c>
      <c r="G52" s="135"/>
      <c r="H52" s="115">
        <v>10221093</v>
      </c>
      <c r="I52" s="115">
        <v>10196093</v>
      </c>
      <c r="J52" s="115">
        <v>8612182</v>
      </c>
      <c r="K52" s="115">
        <v>7668682</v>
      </c>
      <c r="L52" s="115">
        <v>943500</v>
      </c>
      <c r="M52" s="115">
        <v>830000</v>
      </c>
      <c r="N52" s="115">
        <v>78450</v>
      </c>
      <c r="O52" s="115">
        <v>675461</v>
      </c>
      <c r="P52" s="115">
        <v>0</v>
      </c>
      <c r="Q52" s="115">
        <v>0</v>
      </c>
      <c r="R52" s="115">
        <v>25000</v>
      </c>
      <c r="S52" s="115">
        <v>25000</v>
      </c>
      <c r="T52" s="136">
        <v>0</v>
      </c>
      <c r="U52" s="136"/>
      <c r="V52" s="115">
        <v>0</v>
      </c>
      <c r="W52" s="115">
        <v>0</v>
      </c>
    </row>
    <row r="53" spans="1:23" ht="12.75" customHeight="1">
      <c r="A53" s="137" t="s">
        <v>33</v>
      </c>
      <c r="B53" s="137" t="s">
        <v>378</v>
      </c>
      <c r="C53" s="137" t="s">
        <v>33</v>
      </c>
      <c r="D53" s="135" t="s">
        <v>379</v>
      </c>
      <c r="E53" s="135"/>
      <c r="F53" s="135" t="s">
        <v>45</v>
      </c>
      <c r="G53" s="135"/>
      <c r="H53" s="115">
        <v>866504</v>
      </c>
      <c r="I53" s="115">
        <v>866504</v>
      </c>
      <c r="J53" s="115">
        <v>164004</v>
      </c>
      <c r="K53" s="115">
        <v>156804</v>
      </c>
      <c r="L53" s="115">
        <v>7200</v>
      </c>
      <c r="M53" s="115">
        <v>700000</v>
      </c>
      <c r="N53" s="115">
        <v>2500</v>
      </c>
      <c r="O53" s="115">
        <v>0</v>
      </c>
      <c r="P53" s="115">
        <v>0</v>
      </c>
      <c r="Q53" s="115">
        <v>0</v>
      </c>
      <c r="R53" s="115">
        <v>0</v>
      </c>
      <c r="S53" s="115">
        <v>0</v>
      </c>
      <c r="T53" s="136">
        <v>0</v>
      </c>
      <c r="U53" s="136"/>
      <c r="V53" s="115">
        <v>0</v>
      </c>
      <c r="W53" s="115">
        <v>0</v>
      </c>
    </row>
    <row r="54" spans="1:23" ht="12.75" customHeight="1">
      <c r="A54" s="137"/>
      <c r="B54" s="137"/>
      <c r="C54" s="137"/>
      <c r="D54" s="135"/>
      <c r="E54" s="135"/>
      <c r="F54" s="135" t="s">
        <v>44</v>
      </c>
      <c r="G54" s="135"/>
      <c r="H54" s="115">
        <v>-14950</v>
      </c>
      <c r="I54" s="115">
        <v>-14950</v>
      </c>
      <c r="J54" s="115">
        <v>-14950</v>
      </c>
      <c r="K54" s="115">
        <v>-14950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15">
        <v>0</v>
      </c>
      <c r="T54" s="136">
        <v>0</v>
      </c>
      <c r="U54" s="136"/>
      <c r="V54" s="115">
        <v>0</v>
      </c>
      <c r="W54" s="115">
        <v>0</v>
      </c>
    </row>
    <row r="55" spans="1:23" ht="12.75" customHeight="1">
      <c r="A55" s="137"/>
      <c r="B55" s="137"/>
      <c r="C55" s="137"/>
      <c r="D55" s="135"/>
      <c r="E55" s="135"/>
      <c r="F55" s="135" t="s">
        <v>43</v>
      </c>
      <c r="G55" s="135"/>
      <c r="H55" s="115">
        <v>10000</v>
      </c>
      <c r="I55" s="115">
        <v>10000</v>
      </c>
      <c r="J55" s="115">
        <v>10000</v>
      </c>
      <c r="K55" s="115">
        <v>10000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15">
        <v>0</v>
      </c>
      <c r="R55" s="115">
        <v>0</v>
      </c>
      <c r="S55" s="115">
        <v>0</v>
      </c>
      <c r="T55" s="136">
        <v>0</v>
      </c>
      <c r="U55" s="136"/>
      <c r="V55" s="115">
        <v>0</v>
      </c>
      <c r="W55" s="115">
        <v>0</v>
      </c>
    </row>
    <row r="56" spans="1:23" ht="12.75" customHeight="1">
      <c r="A56" s="137"/>
      <c r="B56" s="137"/>
      <c r="C56" s="137"/>
      <c r="D56" s="135"/>
      <c r="E56" s="135"/>
      <c r="F56" s="135" t="s">
        <v>42</v>
      </c>
      <c r="G56" s="135"/>
      <c r="H56" s="115">
        <v>861554</v>
      </c>
      <c r="I56" s="115">
        <v>861554</v>
      </c>
      <c r="J56" s="115">
        <v>159054</v>
      </c>
      <c r="K56" s="115">
        <v>151854</v>
      </c>
      <c r="L56" s="115">
        <v>7200</v>
      </c>
      <c r="M56" s="115">
        <v>700000</v>
      </c>
      <c r="N56" s="115">
        <v>2500</v>
      </c>
      <c r="O56" s="115">
        <v>0</v>
      </c>
      <c r="P56" s="115">
        <v>0</v>
      </c>
      <c r="Q56" s="115">
        <v>0</v>
      </c>
      <c r="R56" s="115">
        <v>0</v>
      </c>
      <c r="S56" s="115">
        <v>0</v>
      </c>
      <c r="T56" s="136">
        <v>0</v>
      </c>
      <c r="U56" s="136"/>
      <c r="V56" s="115">
        <v>0</v>
      </c>
      <c r="W56" s="115">
        <v>0</v>
      </c>
    </row>
    <row r="57" spans="1:23" ht="12.75" customHeight="1">
      <c r="A57" s="137" t="s">
        <v>33</v>
      </c>
      <c r="B57" s="137" t="s">
        <v>380</v>
      </c>
      <c r="C57" s="137" t="s">
        <v>33</v>
      </c>
      <c r="D57" s="135" t="s">
        <v>381</v>
      </c>
      <c r="E57" s="135"/>
      <c r="F57" s="135" t="s">
        <v>45</v>
      </c>
      <c r="G57" s="135"/>
      <c r="H57" s="115">
        <v>1660333</v>
      </c>
      <c r="I57" s="115">
        <v>1660333</v>
      </c>
      <c r="J57" s="115">
        <v>1629333</v>
      </c>
      <c r="K57" s="115">
        <v>1457333</v>
      </c>
      <c r="L57" s="115">
        <v>172000</v>
      </c>
      <c r="M57" s="115">
        <v>0</v>
      </c>
      <c r="N57" s="115">
        <v>31000</v>
      </c>
      <c r="O57" s="115">
        <v>0</v>
      </c>
      <c r="P57" s="115">
        <v>0</v>
      </c>
      <c r="Q57" s="115">
        <v>0</v>
      </c>
      <c r="R57" s="115">
        <v>0</v>
      </c>
      <c r="S57" s="115">
        <v>0</v>
      </c>
      <c r="T57" s="136">
        <v>0</v>
      </c>
      <c r="U57" s="136"/>
      <c r="V57" s="115">
        <v>0</v>
      </c>
      <c r="W57" s="115">
        <v>0</v>
      </c>
    </row>
    <row r="58" spans="1:23" ht="12.75" customHeight="1">
      <c r="A58" s="137"/>
      <c r="B58" s="137"/>
      <c r="C58" s="137"/>
      <c r="D58" s="135"/>
      <c r="E58" s="135"/>
      <c r="F58" s="135" t="s">
        <v>44</v>
      </c>
      <c r="G58" s="135"/>
      <c r="H58" s="115">
        <v>-4050</v>
      </c>
      <c r="I58" s="115">
        <v>-4050</v>
      </c>
      <c r="J58" s="115">
        <v>-4050</v>
      </c>
      <c r="K58" s="115">
        <v>-4050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15">
        <v>0</v>
      </c>
      <c r="R58" s="115">
        <v>0</v>
      </c>
      <c r="S58" s="115">
        <v>0</v>
      </c>
      <c r="T58" s="136">
        <v>0</v>
      </c>
      <c r="U58" s="136"/>
      <c r="V58" s="115">
        <v>0</v>
      </c>
      <c r="W58" s="115">
        <v>0</v>
      </c>
    </row>
    <row r="59" spans="1:23" ht="12.75" customHeight="1">
      <c r="A59" s="137"/>
      <c r="B59" s="137"/>
      <c r="C59" s="137"/>
      <c r="D59" s="135"/>
      <c r="E59" s="135"/>
      <c r="F59" s="135" t="s">
        <v>43</v>
      </c>
      <c r="G59" s="135"/>
      <c r="H59" s="115">
        <v>4050</v>
      </c>
      <c r="I59" s="115">
        <v>4050</v>
      </c>
      <c r="J59" s="115">
        <v>3000</v>
      </c>
      <c r="K59" s="115">
        <v>3000</v>
      </c>
      <c r="L59" s="115">
        <v>0</v>
      </c>
      <c r="M59" s="115">
        <v>0</v>
      </c>
      <c r="N59" s="115">
        <v>1050</v>
      </c>
      <c r="O59" s="115">
        <v>0</v>
      </c>
      <c r="P59" s="115">
        <v>0</v>
      </c>
      <c r="Q59" s="115">
        <v>0</v>
      </c>
      <c r="R59" s="115">
        <v>0</v>
      </c>
      <c r="S59" s="115">
        <v>0</v>
      </c>
      <c r="T59" s="136">
        <v>0</v>
      </c>
      <c r="U59" s="136"/>
      <c r="V59" s="115">
        <v>0</v>
      </c>
      <c r="W59" s="115">
        <v>0</v>
      </c>
    </row>
    <row r="60" spans="1:23" ht="12.75" customHeight="1">
      <c r="A60" s="137"/>
      <c r="B60" s="137"/>
      <c r="C60" s="137"/>
      <c r="D60" s="135"/>
      <c r="E60" s="135"/>
      <c r="F60" s="135" t="s">
        <v>42</v>
      </c>
      <c r="G60" s="135"/>
      <c r="H60" s="115">
        <v>1660333</v>
      </c>
      <c r="I60" s="115">
        <v>1660333</v>
      </c>
      <c r="J60" s="115">
        <v>1628283</v>
      </c>
      <c r="K60" s="115">
        <v>1456283</v>
      </c>
      <c r="L60" s="115">
        <v>172000</v>
      </c>
      <c r="M60" s="115">
        <v>0</v>
      </c>
      <c r="N60" s="115">
        <v>32050</v>
      </c>
      <c r="O60" s="115">
        <v>0</v>
      </c>
      <c r="P60" s="115">
        <v>0</v>
      </c>
      <c r="Q60" s="115">
        <v>0</v>
      </c>
      <c r="R60" s="115">
        <v>0</v>
      </c>
      <c r="S60" s="115">
        <v>0</v>
      </c>
      <c r="T60" s="136">
        <v>0</v>
      </c>
      <c r="U60" s="136"/>
      <c r="V60" s="115">
        <v>0</v>
      </c>
      <c r="W60" s="115">
        <v>0</v>
      </c>
    </row>
    <row r="61" spans="1:23" ht="12.75" customHeight="1">
      <c r="A61" s="137" t="s">
        <v>33</v>
      </c>
      <c r="B61" s="137" t="s">
        <v>382</v>
      </c>
      <c r="C61" s="137" t="s">
        <v>33</v>
      </c>
      <c r="D61" s="135" t="s">
        <v>383</v>
      </c>
      <c r="E61" s="135"/>
      <c r="F61" s="135" t="s">
        <v>45</v>
      </c>
      <c r="G61" s="135"/>
      <c r="H61" s="115">
        <v>5980334</v>
      </c>
      <c r="I61" s="115">
        <v>5605694</v>
      </c>
      <c r="J61" s="115">
        <v>5468994</v>
      </c>
      <c r="K61" s="115">
        <v>5068577</v>
      </c>
      <c r="L61" s="115">
        <v>400417</v>
      </c>
      <c r="M61" s="115">
        <v>100000</v>
      </c>
      <c r="N61" s="115">
        <v>36700</v>
      </c>
      <c r="O61" s="115">
        <v>0</v>
      </c>
      <c r="P61" s="115">
        <v>0</v>
      </c>
      <c r="Q61" s="115">
        <v>0</v>
      </c>
      <c r="R61" s="115">
        <v>374640</v>
      </c>
      <c r="S61" s="115">
        <v>374640</v>
      </c>
      <c r="T61" s="136">
        <v>0</v>
      </c>
      <c r="U61" s="136"/>
      <c r="V61" s="115">
        <v>0</v>
      </c>
      <c r="W61" s="115">
        <v>0</v>
      </c>
    </row>
    <row r="62" spans="1:23" ht="12.75" customHeight="1">
      <c r="A62" s="137"/>
      <c r="B62" s="137"/>
      <c r="C62" s="137"/>
      <c r="D62" s="135"/>
      <c r="E62" s="135"/>
      <c r="F62" s="135" t="s">
        <v>44</v>
      </c>
      <c r="G62" s="135"/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  <c r="Q62" s="115">
        <v>0</v>
      </c>
      <c r="R62" s="115">
        <v>0</v>
      </c>
      <c r="S62" s="115">
        <v>0</v>
      </c>
      <c r="T62" s="136">
        <v>0</v>
      </c>
      <c r="U62" s="136"/>
      <c r="V62" s="115">
        <v>0</v>
      </c>
      <c r="W62" s="115">
        <v>0</v>
      </c>
    </row>
    <row r="63" spans="1:23" ht="12.75" customHeight="1">
      <c r="A63" s="137"/>
      <c r="B63" s="137"/>
      <c r="C63" s="137"/>
      <c r="D63" s="135"/>
      <c r="E63" s="135"/>
      <c r="F63" s="135" t="s">
        <v>43</v>
      </c>
      <c r="G63" s="135"/>
      <c r="H63" s="115">
        <v>24000</v>
      </c>
      <c r="I63" s="115">
        <v>7200</v>
      </c>
      <c r="J63" s="115">
        <v>6000</v>
      </c>
      <c r="K63" s="115">
        <v>0</v>
      </c>
      <c r="L63" s="115">
        <v>6000</v>
      </c>
      <c r="M63" s="115">
        <v>0</v>
      </c>
      <c r="N63" s="115">
        <v>1200</v>
      </c>
      <c r="O63" s="115">
        <v>0</v>
      </c>
      <c r="P63" s="115">
        <v>0</v>
      </c>
      <c r="Q63" s="115">
        <v>0</v>
      </c>
      <c r="R63" s="115">
        <v>16800</v>
      </c>
      <c r="S63" s="115">
        <v>16800</v>
      </c>
      <c r="T63" s="136">
        <v>0</v>
      </c>
      <c r="U63" s="136"/>
      <c r="V63" s="115">
        <v>0</v>
      </c>
      <c r="W63" s="115">
        <v>0</v>
      </c>
    </row>
    <row r="64" spans="1:23" ht="12.75" customHeight="1">
      <c r="A64" s="137"/>
      <c r="B64" s="137"/>
      <c r="C64" s="137"/>
      <c r="D64" s="135"/>
      <c r="E64" s="135"/>
      <c r="F64" s="135" t="s">
        <v>42</v>
      </c>
      <c r="G64" s="135"/>
      <c r="H64" s="115">
        <v>6004334</v>
      </c>
      <c r="I64" s="115">
        <v>5612894</v>
      </c>
      <c r="J64" s="115">
        <v>5474994</v>
      </c>
      <c r="K64" s="115">
        <v>5068577</v>
      </c>
      <c r="L64" s="115">
        <v>406417</v>
      </c>
      <c r="M64" s="115">
        <v>100000</v>
      </c>
      <c r="N64" s="115">
        <v>37900</v>
      </c>
      <c r="O64" s="115">
        <v>0</v>
      </c>
      <c r="P64" s="115">
        <v>0</v>
      </c>
      <c r="Q64" s="115">
        <v>0</v>
      </c>
      <c r="R64" s="115">
        <v>391440</v>
      </c>
      <c r="S64" s="115">
        <v>391440</v>
      </c>
      <c r="T64" s="136">
        <v>0</v>
      </c>
      <c r="U64" s="136"/>
      <c r="V64" s="115">
        <v>0</v>
      </c>
      <c r="W64" s="115">
        <v>0</v>
      </c>
    </row>
    <row r="65" spans="1:23" ht="12.75" customHeight="1">
      <c r="A65" s="137" t="s">
        <v>33</v>
      </c>
      <c r="B65" s="137" t="s">
        <v>384</v>
      </c>
      <c r="C65" s="137" t="s">
        <v>33</v>
      </c>
      <c r="D65" s="135" t="s">
        <v>385</v>
      </c>
      <c r="E65" s="135"/>
      <c r="F65" s="135" t="s">
        <v>45</v>
      </c>
      <c r="G65" s="135"/>
      <c r="H65" s="115">
        <v>2455900</v>
      </c>
      <c r="I65" s="115">
        <v>2455900</v>
      </c>
      <c r="J65" s="115">
        <v>2315500</v>
      </c>
      <c r="K65" s="115">
        <v>2175200</v>
      </c>
      <c r="L65" s="115">
        <v>140300</v>
      </c>
      <c r="M65" s="115">
        <v>0</v>
      </c>
      <c r="N65" s="115">
        <v>140400</v>
      </c>
      <c r="O65" s="115">
        <v>0</v>
      </c>
      <c r="P65" s="115">
        <v>0</v>
      </c>
      <c r="Q65" s="115">
        <v>0</v>
      </c>
      <c r="R65" s="115">
        <v>0</v>
      </c>
      <c r="S65" s="115">
        <v>0</v>
      </c>
      <c r="T65" s="136">
        <v>0</v>
      </c>
      <c r="U65" s="136"/>
      <c r="V65" s="115">
        <v>0</v>
      </c>
      <c r="W65" s="115">
        <v>0</v>
      </c>
    </row>
    <row r="66" spans="1:23" ht="12.75" customHeight="1">
      <c r="A66" s="137"/>
      <c r="B66" s="137"/>
      <c r="C66" s="137"/>
      <c r="D66" s="135"/>
      <c r="E66" s="135"/>
      <c r="F66" s="135" t="s">
        <v>44</v>
      </c>
      <c r="G66" s="135"/>
      <c r="H66" s="115">
        <v>-10400</v>
      </c>
      <c r="I66" s="115">
        <v>-10400</v>
      </c>
      <c r="J66" s="115">
        <v>-10400</v>
      </c>
      <c r="K66" s="115">
        <v>-3000</v>
      </c>
      <c r="L66" s="115">
        <v>-7400</v>
      </c>
      <c r="M66" s="115">
        <v>0</v>
      </c>
      <c r="N66" s="115">
        <v>0</v>
      </c>
      <c r="O66" s="115">
        <v>0</v>
      </c>
      <c r="P66" s="115">
        <v>0</v>
      </c>
      <c r="Q66" s="115">
        <v>0</v>
      </c>
      <c r="R66" s="115">
        <v>0</v>
      </c>
      <c r="S66" s="115">
        <v>0</v>
      </c>
      <c r="T66" s="136">
        <v>0</v>
      </c>
      <c r="U66" s="136"/>
      <c r="V66" s="115">
        <v>0</v>
      </c>
      <c r="W66" s="115">
        <v>0</v>
      </c>
    </row>
    <row r="67" spans="1:23" ht="12.75" customHeight="1">
      <c r="A67" s="137"/>
      <c r="B67" s="137"/>
      <c r="C67" s="137"/>
      <c r="D67" s="135"/>
      <c r="E67" s="135"/>
      <c r="F67" s="135" t="s">
        <v>43</v>
      </c>
      <c r="G67" s="135"/>
      <c r="H67" s="115">
        <v>3000</v>
      </c>
      <c r="I67" s="115">
        <v>3000</v>
      </c>
      <c r="J67" s="115">
        <v>3000</v>
      </c>
      <c r="K67" s="115">
        <v>3000</v>
      </c>
      <c r="L67" s="115">
        <v>0</v>
      </c>
      <c r="M67" s="115">
        <v>0</v>
      </c>
      <c r="N67" s="115">
        <v>0</v>
      </c>
      <c r="O67" s="115">
        <v>0</v>
      </c>
      <c r="P67" s="115">
        <v>0</v>
      </c>
      <c r="Q67" s="115">
        <v>0</v>
      </c>
      <c r="R67" s="115">
        <v>0</v>
      </c>
      <c r="S67" s="115">
        <v>0</v>
      </c>
      <c r="T67" s="136">
        <v>0</v>
      </c>
      <c r="U67" s="136"/>
      <c r="V67" s="115">
        <v>0</v>
      </c>
      <c r="W67" s="115">
        <v>0</v>
      </c>
    </row>
    <row r="68" spans="1:23" ht="12.75" customHeight="1">
      <c r="A68" s="137"/>
      <c r="B68" s="137"/>
      <c r="C68" s="137"/>
      <c r="D68" s="135"/>
      <c r="E68" s="135"/>
      <c r="F68" s="135" t="s">
        <v>42</v>
      </c>
      <c r="G68" s="135"/>
      <c r="H68" s="115">
        <v>2448500</v>
      </c>
      <c r="I68" s="115">
        <v>2448500</v>
      </c>
      <c r="J68" s="115">
        <v>2308100</v>
      </c>
      <c r="K68" s="115">
        <v>2175200</v>
      </c>
      <c r="L68" s="115">
        <v>132900</v>
      </c>
      <c r="M68" s="115">
        <v>0</v>
      </c>
      <c r="N68" s="115">
        <v>140400</v>
      </c>
      <c r="O68" s="115">
        <v>0</v>
      </c>
      <c r="P68" s="115">
        <v>0</v>
      </c>
      <c r="Q68" s="115">
        <v>0</v>
      </c>
      <c r="R68" s="115">
        <v>0</v>
      </c>
      <c r="S68" s="115">
        <v>0</v>
      </c>
      <c r="T68" s="136">
        <v>0</v>
      </c>
      <c r="U68" s="136"/>
      <c r="V68" s="115">
        <v>0</v>
      </c>
      <c r="W68" s="115">
        <v>0</v>
      </c>
    </row>
    <row r="69" spans="1:23" ht="12.75" customHeight="1">
      <c r="A69" s="137" t="s">
        <v>33</v>
      </c>
      <c r="B69" s="137" t="s">
        <v>283</v>
      </c>
      <c r="C69" s="137" t="s">
        <v>33</v>
      </c>
      <c r="D69" s="135" t="s">
        <v>284</v>
      </c>
      <c r="E69" s="135"/>
      <c r="F69" s="135" t="s">
        <v>45</v>
      </c>
      <c r="G69" s="135"/>
      <c r="H69" s="115">
        <v>15100</v>
      </c>
      <c r="I69" s="115">
        <v>15100</v>
      </c>
      <c r="J69" s="115">
        <v>15100</v>
      </c>
      <c r="K69" s="115">
        <v>0</v>
      </c>
      <c r="L69" s="115">
        <v>15100</v>
      </c>
      <c r="M69" s="115">
        <v>0</v>
      </c>
      <c r="N69" s="115">
        <v>0</v>
      </c>
      <c r="O69" s="115">
        <v>0</v>
      </c>
      <c r="P69" s="115">
        <v>0</v>
      </c>
      <c r="Q69" s="115">
        <v>0</v>
      </c>
      <c r="R69" s="115">
        <v>0</v>
      </c>
      <c r="S69" s="115">
        <v>0</v>
      </c>
      <c r="T69" s="136">
        <v>0</v>
      </c>
      <c r="U69" s="136"/>
      <c r="V69" s="115">
        <v>0</v>
      </c>
      <c r="W69" s="115">
        <v>0</v>
      </c>
    </row>
    <row r="70" spans="1:23" ht="12.75" customHeight="1">
      <c r="A70" s="137"/>
      <c r="B70" s="137"/>
      <c r="C70" s="137"/>
      <c r="D70" s="135"/>
      <c r="E70" s="135"/>
      <c r="F70" s="135" t="s">
        <v>44</v>
      </c>
      <c r="G70" s="135"/>
      <c r="H70" s="115">
        <v>0</v>
      </c>
      <c r="I70" s="115">
        <v>0</v>
      </c>
      <c r="J70" s="115">
        <v>0</v>
      </c>
      <c r="K70" s="115">
        <v>0</v>
      </c>
      <c r="L70" s="115">
        <v>0</v>
      </c>
      <c r="M70" s="115">
        <v>0</v>
      </c>
      <c r="N70" s="115">
        <v>0</v>
      </c>
      <c r="O70" s="115">
        <v>0</v>
      </c>
      <c r="P70" s="115">
        <v>0</v>
      </c>
      <c r="Q70" s="115">
        <v>0</v>
      </c>
      <c r="R70" s="115">
        <v>0</v>
      </c>
      <c r="S70" s="115">
        <v>0</v>
      </c>
      <c r="T70" s="136">
        <v>0</v>
      </c>
      <c r="U70" s="136"/>
      <c r="V70" s="115">
        <v>0</v>
      </c>
      <c r="W70" s="115">
        <v>0</v>
      </c>
    </row>
    <row r="71" spans="1:23" ht="12.75" customHeight="1">
      <c r="A71" s="137"/>
      <c r="B71" s="137"/>
      <c r="C71" s="137"/>
      <c r="D71" s="135"/>
      <c r="E71" s="135"/>
      <c r="F71" s="135" t="s">
        <v>43</v>
      </c>
      <c r="G71" s="135"/>
      <c r="H71" s="115">
        <v>5000</v>
      </c>
      <c r="I71" s="115">
        <v>5000</v>
      </c>
      <c r="J71" s="115">
        <v>5000</v>
      </c>
      <c r="K71" s="115">
        <v>0</v>
      </c>
      <c r="L71" s="115">
        <v>5000</v>
      </c>
      <c r="M71" s="115">
        <v>0</v>
      </c>
      <c r="N71" s="115">
        <v>0</v>
      </c>
      <c r="O71" s="115">
        <v>0</v>
      </c>
      <c r="P71" s="115">
        <v>0</v>
      </c>
      <c r="Q71" s="115">
        <v>0</v>
      </c>
      <c r="R71" s="115">
        <v>0</v>
      </c>
      <c r="S71" s="115">
        <v>0</v>
      </c>
      <c r="T71" s="136">
        <v>0</v>
      </c>
      <c r="U71" s="136"/>
      <c r="V71" s="115">
        <v>0</v>
      </c>
      <c r="W71" s="115">
        <v>0</v>
      </c>
    </row>
    <row r="72" spans="1:23" ht="12.75" customHeight="1">
      <c r="A72" s="137"/>
      <c r="B72" s="137"/>
      <c r="C72" s="137"/>
      <c r="D72" s="135"/>
      <c r="E72" s="135"/>
      <c r="F72" s="135" t="s">
        <v>42</v>
      </c>
      <c r="G72" s="135"/>
      <c r="H72" s="115">
        <v>20100</v>
      </c>
      <c r="I72" s="115">
        <v>20100</v>
      </c>
      <c r="J72" s="115">
        <v>20100</v>
      </c>
      <c r="K72" s="115">
        <v>0</v>
      </c>
      <c r="L72" s="115">
        <v>20100</v>
      </c>
      <c r="M72" s="115">
        <v>0</v>
      </c>
      <c r="N72" s="115">
        <v>0</v>
      </c>
      <c r="O72" s="115">
        <v>0</v>
      </c>
      <c r="P72" s="115">
        <v>0</v>
      </c>
      <c r="Q72" s="115">
        <v>0</v>
      </c>
      <c r="R72" s="115">
        <v>0</v>
      </c>
      <c r="S72" s="115">
        <v>0</v>
      </c>
      <c r="T72" s="136">
        <v>0</v>
      </c>
      <c r="U72" s="136"/>
      <c r="V72" s="115">
        <v>0</v>
      </c>
      <c r="W72" s="115">
        <v>0</v>
      </c>
    </row>
    <row r="73" spans="1:23" ht="12.75" customHeight="1">
      <c r="A73" s="137" t="s">
        <v>33</v>
      </c>
      <c r="B73" s="137" t="s">
        <v>386</v>
      </c>
      <c r="C73" s="137" t="s">
        <v>33</v>
      </c>
      <c r="D73" s="135" t="s">
        <v>387</v>
      </c>
      <c r="E73" s="135"/>
      <c r="F73" s="135" t="s">
        <v>45</v>
      </c>
      <c r="G73" s="135"/>
      <c r="H73" s="115">
        <v>447957</v>
      </c>
      <c r="I73" s="115">
        <v>447957</v>
      </c>
      <c r="J73" s="115">
        <v>445457</v>
      </c>
      <c r="K73" s="115">
        <v>285357</v>
      </c>
      <c r="L73" s="115">
        <v>160100</v>
      </c>
      <c r="M73" s="115">
        <v>0</v>
      </c>
      <c r="N73" s="115">
        <v>2500</v>
      </c>
      <c r="O73" s="115">
        <v>0</v>
      </c>
      <c r="P73" s="115">
        <v>0</v>
      </c>
      <c r="Q73" s="115">
        <v>0</v>
      </c>
      <c r="R73" s="115">
        <v>0</v>
      </c>
      <c r="S73" s="115">
        <v>0</v>
      </c>
      <c r="T73" s="136">
        <v>0</v>
      </c>
      <c r="U73" s="136"/>
      <c r="V73" s="115">
        <v>0</v>
      </c>
      <c r="W73" s="115">
        <v>0</v>
      </c>
    </row>
    <row r="74" spans="1:23" ht="12.75" customHeight="1">
      <c r="A74" s="137"/>
      <c r="B74" s="137"/>
      <c r="C74" s="137"/>
      <c r="D74" s="135"/>
      <c r="E74" s="135"/>
      <c r="F74" s="135" t="s">
        <v>44</v>
      </c>
      <c r="G74" s="135"/>
      <c r="H74" s="115">
        <v>-13000</v>
      </c>
      <c r="I74" s="115">
        <v>-13000</v>
      </c>
      <c r="J74" s="115">
        <v>-13000</v>
      </c>
      <c r="K74" s="115">
        <v>-13000</v>
      </c>
      <c r="L74" s="115">
        <v>0</v>
      </c>
      <c r="M74" s="115">
        <v>0</v>
      </c>
      <c r="N74" s="115">
        <v>0</v>
      </c>
      <c r="O74" s="115">
        <v>0</v>
      </c>
      <c r="P74" s="115">
        <v>0</v>
      </c>
      <c r="Q74" s="115">
        <v>0</v>
      </c>
      <c r="R74" s="115">
        <v>0</v>
      </c>
      <c r="S74" s="115">
        <v>0</v>
      </c>
      <c r="T74" s="136">
        <v>0</v>
      </c>
      <c r="U74" s="136"/>
      <c r="V74" s="115">
        <v>0</v>
      </c>
      <c r="W74" s="115">
        <v>0</v>
      </c>
    </row>
    <row r="75" spans="1:23" ht="12.75" customHeight="1">
      <c r="A75" s="137"/>
      <c r="B75" s="137"/>
      <c r="C75" s="137"/>
      <c r="D75" s="135"/>
      <c r="E75" s="135"/>
      <c r="F75" s="135" t="s">
        <v>43</v>
      </c>
      <c r="G75" s="135"/>
      <c r="H75" s="115">
        <v>19100</v>
      </c>
      <c r="I75" s="115">
        <v>19100</v>
      </c>
      <c r="J75" s="115">
        <v>19100</v>
      </c>
      <c r="K75" s="115">
        <v>19100</v>
      </c>
      <c r="L75" s="115">
        <v>0</v>
      </c>
      <c r="M75" s="115">
        <v>0</v>
      </c>
      <c r="N75" s="115">
        <v>0</v>
      </c>
      <c r="O75" s="115">
        <v>0</v>
      </c>
      <c r="P75" s="115">
        <v>0</v>
      </c>
      <c r="Q75" s="115">
        <v>0</v>
      </c>
      <c r="R75" s="115">
        <v>0</v>
      </c>
      <c r="S75" s="115">
        <v>0</v>
      </c>
      <c r="T75" s="136">
        <v>0</v>
      </c>
      <c r="U75" s="136"/>
      <c r="V75" s="115">
        <v>0</v>
      </c>
      <c r="W75" s="115">
        <v>0</v>
      </c>
    </row>
    <row r="76" spans="1:23" ht="12.75" customHeight="1">
      <c r="A76" s="137"/>
      <c r="B76" s="137"/>
      <c r="C76" s="137"/>
      <c r="D76" s="135"/>
      <c r="E76" s="135"/>
      <c r="F76" s="135" t="s">
        <v>42</v>
      </c>
      <c r="G76" s="135"/>
      <c r="H76" s="115">
        <v>454057</v>
      </c>
      <c r="I76" s="115">
        <v>454057</v>
      </c>
      <c r="J76" s="115">
        <v>451557</v>
      </c>
      <c r="K76" s="115">
        <v>291457</v>
      </c>
      <c r="L76" s="115">
        <v>160100</v>
      </c>
      <c r="M76" s="115">
        <v>0</v>
      </c>
      <c r="N76" s="115">
        <v>2500</v>
      </c>
      <c r="O76" s="115">
        <v>0</v>
      </c>
      <c r="P76" s="115">
        <v>0</v>
      </c>
      <c r="Q76" s="115">
        <v>0</v>
      </c>
      <c r="R76" s="115">
        <v>0</v>
      </c>
      <c r="S76" s="115">
        <v>0</v>
      </c>
      <c r="T76" s="136">
        <v>0</v>
      </c>
      <c r="U76" s="136"/>
      <c r="V76" s="115">
        <v>0</v>
      </c>
      <c r="W76" s="115">
        <v>0</v>
      </c>
    </row>
    <row r="77" spans="1:23" ht="12.75" customHeight="1">
      <c r="A77" s="137" t="s">
        <v>33</v>
      </c>
      <c r="B77" s="137" t="s">
        <v>388</v>
      </c>
      <c r="C77" s="137" t="s">
        <v>33</v>
      </c>
      <c r="D77" s="135" t="s">
        <v>389</v>
      </c>
      <c r="E77" s="135"/>
      <c r="F77" s="135" t="s">
        <v>45</v>
      </c>
      <c r="G77" s="135"/>
      <c r="H77" s="115">
        <v>131700</v>
      </c>
      <c r="I77" s="115">
        <v>131700</v>
      </c>
      <c r="J77" s="115">
        <v>130200</v>
      </c>
      <c r="K77" s="115">
        <v>123400</v>
      </c>
      <c r="L77" s="115">
        <v>6800</v>
      </c>
      <c r="M77" s="115">
        <v>0</v>
      </c>
      <c r="N77" s="115">
        <v>1500</v>
      </c>
      <c r="O77" s="115">
        <v>0</v>
      </c>
      <c r="P77" s="115">
        <v>0</v>
      </c>
      <c r="Q77" s="115">
        <v>0</v>
      </c>
      <c r="R77" s="115">
        <v>0</v>
      </c>
      <c r="S77" s="115">
        <v>0</v>
      </c>
      <c r="T77" s="136">
        <v>0</v>
      </c>
      <c r="U77" s="136"/>
      <c r="V77" s="115">
        <v>0</v>
      </c>
      <c r="W77" s="115">
        <v>0</v>
      </c>
    </row>
    <row r="78" spans="1:23" ht="12.75" customHeight="1">
      <c r="A78" s="137"/>
      <c r="B78" s="137"/>
      <c r="C78" s="137"/>
      <c r="D78" s="135"/>
      <c r="E78" s="135"/>
      <c r="F78" s="135" t="s">
        <v>44</v>
      </c>
      <c r="G78" s="135"/>
      <c r="H78" s="115">
        <v>-2800</v>
      </c>
      <c r="I78" s="115">
        <v>-2800</v>
      </c>
      <c r="J78" s="115">
        <v>-2800</v>
      </c>
      <c r="K78" s="115">
        <v>-2800</v>
      </c>
      <c r="L78" s="115">
        <v>0</v>
      </c>
      <c r="M78" s="115">
        <v>0</v>
      </c>
      <c r="N78" s="115">
        <v>0</v>
      </c>
      <c r="O78" s="115">
        <v>0</v>
      </c>
      <c r="P78" s="115">
        <v>0</v>
      </c>
      <c r="Q78" s="115">
        <v>0</v>
      </c>
      <c r="R78" s="115">
        <v>0</v>
      </c>
      <c r="S78" s="115">
        <v>0</v>
      </c>
      <c r="T78" s="136">
        <v>0</v>
      </c>
      <c r="U78" s="136"/>
      <c r="V78" s="115">
        <v>0</v>
      </c>
      <c r="W78" s="115">
        <v>0</v>
      </c>
    </row>
    <row r="79" spans="1:23" ht="12.75" customHeight="1">
      <c r="A79" s="137"/>
      <c r="B79" s="137"/>
      <c r="C79" s="137"/>
      <c r="D79" s="135"/>
      <c r="E79" s="135"/>
      <c r="F79" s="135" t="s">
        <v>43</v>
      </c>
      <c r="G79" s="135"/>
      <c r="H79" s="115">
        <v>2800</v>
      </c>
      <c r="I79" s="115">
        <v>2800</v>
      </c>
      <c r="J79" s="115">
        <v>2800</v>
      </c>
      <c r="K79" s="115">
        <v>2800</v>
      </c>
      <c r="L79" s="115">
        <v>0</v>
      </c>
      <c r="M79" s="115">
        <v>0</v>
      </c>
      <c r="N79" s="115">
        <v>0</v>
      </c>
      <c r="O79" s="115">
        <v>0</v>
      </c>
      <c r="P79" s="115">
        <v>0</v>
      </c>
      <c r="Q79" s="115">
        <v>0</v>
      </c>
      <c r="R79" s="115">
        <v>0</v>
      </c>
      <c r="S79" s="115">
        <v>0</v>
      </c>
      <c r="T79" s="136">
        <v>0</v>
      </c>
      <c r="U79" s="136"/>
      <c r="V79" s="115">
        <v>0</v>
      </c>
      <c r="W79" s="115">
        <v>0</v>
      </c>
    </row>
    <row r="80" spans="1:23" ht="12.75" customHeight="1">
      <c r="A80" s="137"/>
      <c r="B80" s="137"/>
      <c r="C80" s="137"/>
      <c r="D80" s="135"/>
      <c r="E80" s="135"/>
      <c r="F80" s="135" t="s">
        <v>42</v>
      </c>
      <c r="G80" s="135"/>
      <c r="H80" s="115">
        <v>131700</v>
      </c>
      <c r="I80" s="115">
        <v>131700</v>
      </c>
      <c r="J80" s="115">
        <v>130200</v>
      </c>
      <c r="K80" s="115">
        <v>123400</v>
      </c>
      <c r="L80" s="115">
        <v>6800</v>
      </c>
      <c r="M80" s="115">
        <v>0</v>
      </c>
      <c r="N80" s="115">
        <v>1500</v>
      </c>
      <c r="O80" s="115">
        <v>0</v>
      </c>
      <c r="P80" s="115">
        <v>0</v>
      </c>
      <c r="Q80" s="115">
        <v>0</v>
      </c>
      <c r="R80" s="115">
        <v>0</v>
      </c>
      <c r="S80" s="115">
        <v>0</v>
      </c>
      <c r="T80" s="136">
        <v>0</v>
      </c>
      <c r="U80" s="136"/>
      <c r="V80" s="115">
        <v>0</v>
      </c>
      <c r="W80" s="115">
        <v>0</v>
      </c>
    </row>
    <row r="81" spans="1:23" ht="12.75">
      <c r="A81" s="137" t="s">
        <v>33</v>
      </c>
      <c r="B81" s="137" t="s">
        <v>285</v>
      </c>
      <c r="C81" s="137" t="s">
        <v>33</v>
      </c>
      <c r="D81" s="135" t="s">
        <v>105</v>
      </c>
      <c r="E81" s="135"/>
      <c r="F81" s="135" t="s">
        <v>45</v>
      </c>
      <c r="G81" s="135"/>
      <c r="H81" s="115">
        <v>2034955</v>
      </c>
      <c r="I81" s="115">
        <v>681426</v>
      </c>
      <c r="J81" s="115">
        <v>681426</v>
      </c>
      <c r="K81" s="115">
        <v>82245</v>
      </c>
      <c r="L81" s="115">
        <v>599181</v>
      </c>
      <c r="M81" s="115">
        <v>0</v>
      </c>
      <c r="N81" s="115">
        <v>0</v>
      </c>
      <c r="O81" s="115">
        <v>0</v>
      </c>
      <c r="P81" s="115">
        <v>0</v>
      </c>
      <c r="Q81" s="115">
        <v>0</v>
      </c>
      <c r="R81" s="115">
        <v>1353529</v>
      </c>
      <c r="S81" s="115">
        <v>1353529</v>
      </c>
      <c r="T81" s="136">
        <v>0</v>
      </c>
      <c r="U81" s="136"/>
      <c r="V81" s="115">
        <v>0</v>
      </c>
      <c r="W81" s="115">
        <v>0</v>
      </c>
    </row>
    <row r="82" spans="1:23" ht="12.75">
      <c r="A82" s="137"/>
      <c r="B82" s="137"/>
      <c r="C82" s="137"/>
      <c r="D82" s="135"/>
      <c r="E82" s="135"/>
      <c r="F82" s="135" t="s">
        <v>44</v>
      </c>
      <c r="G82" s="135"/>
      <c r="H82" s="115">
        <v>-11000</v>
      </c>
      <c r="I82" s="115">
        <v>-11000</v>
      </c>
      <c r="J82" s="115">
        <v>-11000</v>
      </c>
      <c r="K82" s="115">
        <v>0</v>
      </c>
      <c r="L82" s="115">
        <v>-11000</v>
      </c>
      <c r="M82" s="115">
        <v>0</v>
      </c>
      <c r="N82" s="115">
        <v>0</v>
      </c>
      <c r="O82" s="115">
        <v>0</v>
      </c>
      <c r="P82" s="115">
        <v>0</v>
      </c>
      <c r="Q82" s="115">
        <v>0</v>
      </c>
      <c r="R82" s="115">
        <v>0</v>
      </c>
      <c r="S82" s="115">
        <v>0</v>
      </c>
      <c r="T82" s="136">
        <v>0</v>
      </c>
      <c r="U82" s="136"/>
      <c r="V82" s="115">
        <v>0</v>
      </c>
      <c r="W82" s="115">
        <v>0</v>
      </c>
    </row>
    <row r="83" spans="1:23" ht="12.75">
      <c r="A83" s="137"/>
      <c r="B83" s="137"/>
      <c r="C83" s="137"/>
      <c r="D83" s="135"/>
      <c r="E83" s="135"/>
      <c r="F83" s="135" t="s">
        <v>43</v>
      </c>
      <c r="G83" s="135"/>
      <c r="H83" s="115">
        <v>0</v>
      </c>
      <c r="I83" s="115">
        <v>0</v>
      </c>
      <c r="J83" s="115">
        <v>0</v>
      </c>
      <c r="K83" s="115">
        <v>0</v>
      </c>
      <c r="L83" s="115">
        <v>0</v>
      </c>
      <c r="M83" s="115">
        <v>0</v>
      </c>
      <c r="N83" s="115">
        <v>0</v>
      </c>
      <c r="O83" s="115">
        <v>0</v>
      </c>
      <c r="P83" s="115">
        <v>0</v>
      </c>
      <c r="Q83" s="115">
        <v>0</v>
      </c>
      <c r="R83" s="115">
        <v>0</v>
      </c>
      <c r="S83" s="115">
        <v>0</v>
      </c>
      <c r="T83" s="136">
        <v>0</v>
      </c>
      <c r="U83" s="136"/>
      <c r="V83" s="115">
        <v>0</v>
      </c>
      <c r="W83" s="115">
        <v>0</v>
      </c>
    </row>
    <row r="84" spans="1:23" ht="12.75">
      <c r="A84" s="137"/>
      <c r="B84" s="137"/>
      <c r="C84" s="137"/>
      <c r="D84" s="135"/>
      <c r="E84" s="135"/>
      <c r="F84" s="135" t="s">
        <v>42</v>
      </c>
      <c r="G84" s="135"/>
      <c r="H84" s="115">
        <v>2023955</v>
      </c>
      <c r="I84" s="115">
        <v>670426</v>
      </c>
      <c r="J84" s="115">
        <v>670426</v>
      </c>
      <c r="K84" s="115">
        <v>82245</v>
      </c>
      <c r="L84" s="115">
        <v>588181</v>
      </c>
      <c r="M84" s="115">
        <v>0</v>
      </c>
      <c r="N84" s="115">
        <v>0</v>
      </c>
      <c r="O84" s="115">
        <v>0</v>
      </c>
      <c r="P84" s="115">
        <v>0</v>
      </c>
      <c r="Q84" s="115">
        <v>0</v>
      </c>
      <c r="R84" s="115">
        <v>1353529</v>
      </c>
      <c r="S84" s="115">
        <v>1353529</v>
      </c>
      <c r="T84" s="136">
        <v>0</v>
      </c>
      <c r="U84" s="136"/>
      <c r="V84" s="115">
        <v>0</v>
      </c>
      <c r="W84" s="115">
        <v>0</v>
      </c>
    </row>
    <row r="85" spans="1:23" ht="12.75">
      <c r="A85" s="137" t="s">
        <v>292</v>
      </c>
      <c r="B85" s="137" t="s">
        <v>33</v>
      </c>
      <c r="C85" s="137" t="s">
        <v>33</v>
      </c>
      <c r="D85" s="135" t="s">
        <v>293</v>
      </c>
      <c r="E85" s="135"/>
      <c r="F85" s="135" t="s">
        <v>45</v>
      </c>
      <c r="G85" s="135"/>
      <c r="H85" s="115">
        <v>30990875.4</v>
      </c>
      <c r="I85" s="115">
        <v>26552033.4</v>
      </c>
      <c r="J85" s="115">
        <v>25842748</v>
      </c>
      <c r="K85" s="115">
        <v>19007112</v>
      </c>
      <c r="L85" s="115">
        <v>6835636</v>
      </c>
      <c r="M85" s="115">
        <v>0</v>
      </c>
      <c r="N85" s="115">
        <v>66150</v>
      </c>
      <c r="O85" s="115">
        <v>643135.4</v>
      </c>
      <c r="P85" s="115">
        <v>0</v>
      </c>
      <c r="Q85" s="115">
        <v>0</v>
      </c>
      <c r="R85" s="115">
        <v>4438842</v>
      </c>
      <c r="S85" s="115">
        <v>4438842</v>
      </c>
      <c r="T85" s="136">
        <v>0</v>
      </c>
      <c r="U85" s="136"/>
      <c r="V85" s="115">
        <v>0</v>
      </c>
      <c r="W85" s="115">
        <v>0</v>
      </c>
    </row>
    <row r="86" spans="1:23" ht="12.75">
      <c r="A86" s="137"/>
      <c r="B86" s="137"/>
      <c r="C86" s="137"/>
      <c r="D86" s="135"/>
      <c r="E86" s="135"/>
      <c r="F86" s="135" t="s">
        <v>44</v>
      </c>
      <c r="G86" s="135"/>
      <c r="H86" s="115">
        <v>-77740</v>
      </c>
      <c r="I86" s="115">
        <v>-77740</v>
      </c>
      <c r="J86" s="115">
        <v>-77740</v>
      </c>
      <c r="K86" s="115">
        <v>0</v>
      </c>
      <c r="L86" s="115">
        <v>-77740</v>
      </c>
      <c r="M86" s="115">
        <v>0</v>
      </c>
      <c r="N86" s="115">
        <v>0</v>
      </c>
      <c r="O86" s="115">
        <v>0</v>
      </c>
      <c r="P86" s="115">
        <v>0</v>
      </c>
      <c r="Q86" s="115">
        <v>0</v>
      </c>
      <c r="R86" s="115">
        <v>0</v>
      </c>
      <c r="S86" s="115">
        <v>0</v>
      </c>
      <c r="T86" s="136">
        <v>0</v>
      </c>
      <c r="U86" s="136"/>
      <c r="V86" s="115">
        <v>0</v>
      </c>
      <c r="W86" s="115">
        <v>0</v>
      </c>
    </row>
    <row r="87" spans="1:23" ht="12.75">
      <c r="A87" s="137"/>
      <c r="B87" s="137"/>
      <c r="C87" s="137"/>
      <c r="D87" s="135"/>
      <c r="E87" s="135"/>
      <c r="F87" s="135" t="s">
        <v>43</v>
      </c>
      <c r="G87" s="135"/>
      <c r="H87" s="115">
        <v>77740</v>
      </c>
      <c r="I87" s="115">
        <v>2000</v>
      </c>
      <c r="J87" s="115">
        <v>2000</v>
      </c>
      <c r="K87" s="115">
        <v>0</v>
      </c>
      <c r="L87" s="115">
        <v>2000</v>
      </c>
      <c r="M87" s="115">
        <v>0</v>
      </c>
      <c r="N87" s="115">
        <v>0</v>
      </c>
      <c r="O87" s="115">
        <v>0</v>
      </c>
      <c r="P87" s="115">
        <v>0</v>
      </c>
      <c r="Q87" s="115">
        <v>0</v>
      </c>
      <c r="R87" s="115">
        <v>75740</v>
      </c>
      <c r="S87" s="115">
        <v>75740</v>
      </c>
      <c r="T87" s="136">
        <v>0</v>
      </c>
      <c r="U87" s="136"/>
      <c r="V87" s="115">
        <v>0</v>
      </c>
      <c r="W87" s="115">
        <v>0</v>
      </c>
    </row>
    <row r="88" spans="1:23" ht="12.75">
      <c r="A88" s="137"/>
      <c r="B88" s="137"/>
      <c r="C88" s="137"/>
      <c r="D88" s="135"/>
      <c r="E88" s="135"/>
      <c r="F88" s="135" t="s">
        <v>42</v>
      </c>
      <c r="G88" s="135"/>
      <c r="H88" s="115">
        <v>30990875.4</v>
      </c>
      <c r="I88" s="115">
        <v>26476293.4</v>
      </c>
      <c r="J88" s="115">
        <v>25767008</v>
      </c>
      <c r="K88" s="115">
        <v>19007112</v>
      </c>
      <c r="L88" s="115">
        <v>6759896</v>
      </c>
      <c r="M88" s="115">
        <v>0</v>
      </c>
      <c r="N88" s="115">
        <v>66150</v>
      </c>
      <c r="O88" s="115">
        <v>643135.4</v>
      </c>
      <c r="P88" s="115">
        <v>0</v>
      </c>
      <c r="Q88" s="115">
        <v>0</v>
      </c>
      <c r="R88" s="115">
        <v>4514582</v>
      </c>
      <c r="S88" s="115">
        <v>4514582</v>
      </c>
      <c r="T88" s="136">
        <v>0</v>
      </c>
      <c r="U88" s="136"/>
      <c r="V88" s="115">
        <v>0</v>
      </c>
      <c r="W88" s="115">
        <v>0</v>
      </c>
    </row>
    <row r="89" spans="1:23" ht="12.75">
      <c r="A89" s="137" t="s">
        <v>33</v>
      </c>
      <c r="B89" s="137" t="s">
        <v>390</v>
      </c>
      <c r="C89" s="137" t="s">
        <v>33</v>
      </c>
      <c r="D89" s="135" t="s">
        <v>391</v>
      </c>
      <c r="E89" s="135"/>
      <c r="F89" s="135" t="s">
        <v>45</v>
      </c>
      <c r="G89" s="135"/>
      <c r="H89" s="115">
        <v>25276353.4</v>
      </c>
      <c r="I89" s="115">
        <v>24810504.4</v>
      </c>
      <c r="J89" s="115">
        <v>24103369</v>
      </c>
      <c r="K89" s="115">
        <v>17810464</v>
      </c>
      <c r="L89" s="115">
        <v>6292905</v>
      </c>
      <c r="M89" s="115">
        <v>0</v>
      </c>
      <c r="N89" s="115">
        <v>64000</v>
      </c>
      <c r="O89" s="115">
        <v>643135.4</v>
      </c>
      <c r="P89" s="115">
        <v>0</v>
      </c>
      <c r="Q89" s="115">
        <v>0</v>
      </c>
      <c r="R89" s="115">
        <v>465849</v>
      </c>
      <c r="S89" s="115">
        <v>465849</v>
      </c>
      <c r="T89" s="136">
        <v>0</v>
      </c>
      <c r="U89" s="136"/>
      <c r="V89" s="115">
        <v>0</v>
      </c>
      <c r="W89" s="115">
        <v>0</v>
      </c>
    </row>
    <row r="90" spans="1:23" ht="12.75">
      <c r="A90" s="137"/>
      <c r="B90" s="137"/>
      <c r="C90" s="137"/>
      <c r="D90" s="135"/>
      <c r="E90" s="135"/>
      <c r="F90" s="135" t="s">
        <v>44</v>
      </c>
      <c r="G90" s="135"/>
      <c r="H90" s="115">
        <v>-75740</v>
      </c>
      <c r="I90" s="115">
        <v>-75740</v>
      </c>
      <c r="J90" s="115">
        <v>-75740</v>
      </c>
      <c r="K90" s="115">
        <v>0</v>
      </c>
      <c r="L90" s="115">
        <v>-75740</v>
      </c>
      <c r="M90" s="115">
        <v>0</v>
      </c>
      <c r="N90" s="115">
        <v>0</v>
      </c>
      <c r="O90" s="115">
        <v>0</v>
      </c>
      <c r="P90" s="115">
        <v>0</v>
      </c>
      <c r="Q90" s="115">
        <v>0</v>
      </c>
      <c r="R90" s="115">
        <v>0</v>
      </c>
      <c r="S90" s="115">
        <v>0</v>
      </c>
      <c r="T90" s="136">
        <v>0</v>
      </c>
      <c r="U90" s="136"/>
      <c r="V90" s="115">
        <v>0</v>
      </c>
      <c r="W90" s="115">
        <v>0</v>
      </c>
    </row>
    <row r="91" spans="1:23" ht="12.75">
      <c r="A91" s="137"/>
      <c r="B91" s="137"/>
      <c r="C91" s="137"/>
      <c r="D91" s="135"/>
      <c r="E91" s="135"/>
      <c r="F91" s="135" t="s">
        <v>43</v>
      </c>
      <c r="G91" s="135"/>
      <c r="H91" s="115">
        <v>75740</v>
      </c>
      <c r="I91" s="115">
        <v>0</v>
      </c>
      <c r="J91" s="115">
        <v>0</v>
      </c>
      <c r="K91" s="115">
        <v>0</v>
      </c>
      <c r="L91" s="115">
        <v>0</v>
      </c>
      <c r="M91" s="115">
        <v>0</v>
      </c>
      <c r="N91" s="115">
        <v>0</v>
      </c>
      <c r="O91" s="115">
        <v>0</v>
      </c>
      <c r="P91" s="115">
        <v>0</v>
      </c>
      <c r="Q91" s="115">
        <v>0</v>
      </c>
      <c r="R91" s="115">
        <v>75740</v>
      </c>
      <c r="S91" s="115">
        <v>75740</v>
      </c>
      <c r="T91" s="136">
        <v>0</v>
      </c>
      <c r="U91" s="136"/>
      <c r="V91" s="115">
        <v>0</v>
      </c>
      <c r="W91" s="115">
        <v>0</v>
      </c>
    </row>
    <row r="92" spans="1:23" ht="12.75">
      <c r="A92" s="137"/>
      <c r="B92" s="137"/>
      <c r="C92" s="137"/>
      <c r="D92" s="135"/>
      <c r="E92" s="135"/>
      <c r="F92" s="135" t="s">
        <v>42</v>
      </c>
      <c r="G92" s="135"/>
      <c r="H92" s="115">
        <v>25276353.4</v>
      </c>
      <c r="I92" s="115">
        <v>24734764.4</v>
      </c>
      <c r="J92" s="115">
        <v>24027629</v>
      </c>
      <c r="K92" s="115">
        <v>17810464</v>
      </c>
      <c r="L92" s="115">
        <v>6217165</v>
      </c>
      <c r="M92" s="115">
        <v>0</v>
      </c>
      <c r="N92" s="115">
        <v>64000</v>
      </c>
      <c r="O92" s="115">
        <v>643135.4</v>
      </c>
      <c r="P92" s="115">
        <v>0</v>
      </c>
      <c r="Q92" s="115">
        <v>0</v>
      </c>
      <c r="R92" s="115">
        <v>541589</v>
      </c>
      <c r="S92" s="115">
        <v>541589</v>
      </c>
      <c r="T92" s="136">
        <v>0</v>
      </c>
      <c r="U92" s="136"/>
      <c r="V92" s="115">
        <v>0</v>
      </c>
      <c r="W92" s="115">
        <v>0</v>
      </c>
    </row>
    <row r="93" spans="1:23" ht="12.75">
      <c r="A93" s="137" t="s">
        <v>33</v>
      </c>
      <c r="B93" s="137" t="s">
        <v>294</v>
      </c>
      <c r="C93" s="137" t="s">
        <v>33</v>
      </c>
      <c r="D93" s="135" t="s">
        <v>295</v>
      </c>
      <c r="E93" s="135"/>
      <c r="F93" s="135" t="s">
        <v>45</v>
      </c>
      <c r="G93" s="135"/>
      <c r="H93" s="115">
        <v>4099173</v>
      </c>
      <c r="I93" s="115">
        <v>126180</v>
      </c>
      <c r="J93" s="115">
        <v>126180</v>
      </c>
      <c r="K93" s="115">
        <v>84885</v>
      </c>
      <c r="L93" s="115">
        <v>41295</v>
      </c>
      <c r="M93" s="115">
        <v>0</v>
      </c>
      <c r="N93" s="115">
        <v>0</v>
      </c>
      <c r="O93" s="115">
        <v>0</v>
      </c>
      <c r="P93" s="115">
        <v>0</v>
      </c>
      <c r="Q93" s="115">
        <v>0</v>
      </c>
      <c r="R93" s="115">
        <v>3972993</v>
      </c>
      <c r="S93" s="115">
        <v>3972993</v>
      </c>
      <c r="T93" s="136">
        <v>0</v>
      </c>
      <c r="U93" s="136"/>
      <c r="V93" s="115">
        <v>0</v>
      </c>
      <c r="W93" s="115">
        <v>0</v>
      </c>
    </row>
    <row r="94" spans="1:23" ht="12.75">
      <c r="A94" s="137"/>
      <c r="B94" s="137"/>
      <c r="C94" s="137"/>
      <c r="D94" s="135"/>
      <c r="E94" s="135"/>
      <c r="F94" s="135" t="s">
        <v>44</v>
      </c>
      <c r="G94" s="135"/>
      <c r="H94" s="115">
        <v>-2000</v>
      </c>
      <c r="I94" s="115">
        <v>-2000</v>
      </c>
      <c r="J94" s="115">
        <v>-2000</v>
      </c>
      <c r="K94" s="115">
        <v>0</v>
      </c>
      <c r="L94" s="115">
        <v>-2000</v>
      </c>
      <c r="M94" s="115">
        <v>0</v>
      </c>
      <c r="N94" s="115">
        <v>0</v>
      </c>
      <c r="O94" s="115">
        <v>0</v>
      </c>
      <c r="P94" s="115">
        <v>0</v>
      </c>
      <c r="Q94" s="115">
        <v>0</v>
      </c>
      <c r="R94" s="115">
        <v>0</v>
      </c>
      <c r="S94" s="115">
        <v>0</v>
      </c>
      <c r="T94" s="136">
        <v>0</v>
      </c>
      <c r="U94" s="136"/>
      <c r="V94" s="115">
        <v>0</v>
      </c>
      <c r="W94" s="115">
        <v>0</v>
      </c>
    </row>
    <row r="95" spans="1:23" ht="12.75">
      <c r="A95" s="137"/>
      <c r="B95" s="137"/>
      <c r="C95" s="137"/>
      <c r="D95" s="135"/>
      <c r="E95" s="135"/>
      <c r="F95" s="135" t="s">
        <v>43</v>
      </c>
      <c r="G95" s="135"/>
      <c r="H95" s="115">
        <v>2000</v>
      </c>
      <c r="I95" s="115">
        <v>2000</v>
      </c>
      <c r="J95" s="115">
        <v>2000</v>
      </c>
      <c r="K95" s="115">
        <v>0</v>
      </c>
      <c r="L95" s="115">
        <v>2000</v>
      </c>
      <c r="M95" s="115">
        <v>0</v>
      </c>
      <c r="N95" s="115">
        <v>0</v>
      </c>
      <c r="O95" s="115">
        <v>0</v>
      </c>
      <c r="P95" s="115">
        <v>0</v>
      </c>
      <c r="Q95" s="115">
        <v>0</v>
      </c>
      <c r="R95" s="115">
        <v>0</v>
      </c>
      <c r="S95" s="115">
        <v>0</v>
      </c>
      <c r="T95" s="136">
        <v>0</v>
      </c>
      <c r="U95" s="136"/>
      <c r="V95" s="115">
        <v>0</v>
      </c>
      <c r="W95" s="115">
        <v>0</v>
      </c>
    </row>
    <row r="96" spans="1:23" ht="12.75">
      <c r="A96" s="137"/>
      <c r="B96" s="137"/>
      <c r="C96" s="137"/>
      <c r="D96" s="135"/>
      <c r="E96" s="135"/>
      <c r="F96" s="135" t="s">
        <v>42</v>
      </c>
      <c r="G96" s="135"/>
      <c r="H96" s="115">
        <v>4099173</v>
      </c>
      <c r="I96" s="115">
        <v>126180</v>
      </c>
      <c r="J96" s="115">
        <v>126180</v>
      </c>
      <c r="K96" s="115">
        <v>84885</v>
      </c>
      <c r="L96" s="115">
        <v>41295</v>
      </c>
      <c r="M96" s="115">
        <v>0</v>
      </c>
      <c r="N96" s="115">
        <v>0</v>
      </c>
      <c r="O96" s="115">
        <v>0</v>
      </c>
      <c r="P96" s="115">
        <v>0</v>
      </c>
      <c r="Q96" s="115">
        <v>0</v>
      </c>
      <c r="R96" s="115">
        <v>3972993</v>
      </c>
      <c r="S96" s="115">
        <v>3972993</v>
      </c>
      <c r="T96" s="136">
        <v>0</v>
      </c>
      <c r="U96" s="136"/>
      <c r="V96" s="115">
        <v>0</v>
      </c>
      <c r="W96" s="115">
        <v>0</v>
      </c>
    </row>
    <row r="97" spans="1:23" ht="12.75">
      <c r="A97" s="137" t="s">
        <v>108</v>
      </c>
      <c r="B97" s="137" t="s">
        <v>33</v>
      </c>
      <c r="C97" s="137" t="s">
        <v>33</v>
      </c>
      <c r="D97" s="135" t="s">
        <v>109</v>
      </c>
      <c r="E97" s="135"/>
      <c r="F97" s="135" t="s">
        <v>45</v>
      </c>
      <c r="G97" s="135"/>
      <c r="H97" s="115">
        <v>9147294.47</v>
      </c>
      <c r="I97" s="115">
        <v>9077694.47</v>
      </c>
      <c r="J97" s="115">
        <v>8824294.47</v>
      </c>
      <c r="K97" s="115">
        <v>7443264</v>
      </c>
      <c r="L97" s="115">
        <v>1381030.47</v>
      </c>
      <c r="M97" s="115">
        <v>0</v>
      </c>
      <c r="N97" s="115">
        <v>253400</v>
      </c>
      <c r="O97" s="115">
        <v>0</v>
      </c>
      <c r="P97" s="115">
        <v>0</v>
      </c>
      <c r="Q97" s="115">
        <v>0</v>
      </c>
      <c r="R97" s="115">
        <v>69600</v>
      </c>
      <c r="S97" s="115">
        <v>69600</v>
      </c>
      <c r="T97" s="136">
        <v>0</v>
      </c>
      <c r="U97" s="136"/>
      <c r="V97" s="115">
        <v>0</v>
      </c>
      <c r="W97" s="115">
        <v>0</v>
      </c>
    </row>
    <row r="98" spans="1:23" ht="12.75">
      <c r="A98" s="137"/>
      <c r="B98" s="137"/>
      <c r="C98" s="137"/>
      <c r="D98" s="135"/>
      <c r="E98" s="135"/>
      <c r="F98" s="135" t="s">
        <v>44</v>
      </c>
      <c r="G98" s="135"/>
      <c r="H98" s="115">
        <v>-47500</v>
      </c>
      <c r="I98" s="115">
        <v>-47500</v>
      </c>
      <c r="J98" s="115">
        <v>-47500</v>
      </c>
      <c r="K98" s="115">
        <v>-29500</v>
      </c>
      <c r="L98" s="115">
        <v>-18000</v>
      </c>
      <c r="M98" s="115">
        <v>0</v>
      </c>
      <c r="N98" s="115">
        <v>0</v>
      </c>
      <c r="O98" s="115">
        <v>0</v>
      </c>
      <c r="P98" s="115">
        <v>0</v>
      </c>
      <c r="Q98" s="115">
        <v>0</v>
      </c>
      <c r="R98" s="115">
        <v>0</v>
      </c>
      <c r="S98" s="115">
        <v>0</v>
      </c>
      <c r="T98" s="136">
        <v>0</v>
      </c>
      <c r="U98" s="136"/>
      <c r="V98" s="115">
        <v>0</v>
      </c>
      <c r="W98" s="115">
        <v>0</v>
      </c>
    </row>
    <row r="99" spans="1:23" ht="12.75">
      <c r="A99" s="137"/>
      <c r="B99" s="137"/>
      <c r="C99" s="137"/>
      <c r="D99" s="135"/>
      <c r="E99" s="135"/>
      <c r="F99" s="135" t="s">
        <v>43</v>
      </c>
      <c r="G99" s="135"/>
      <c r="H99" s="115">
        <v>240214</v>
      </c>
      <c r="I99" s="115">
        <v>128500</v>
      </c>
      <c r="J99" s="115">
        <v>128500</v>
      </c>
      <c r="K99" s="115">
        <v>115000</v>
      </c>
      <c r="L99" s="115">
        <v>13500</v>
      </c>
      <c r="M99" s="115">
        <v>0</v>
      </c>
      <c r="N99" s="115">
        <v>0</v>
      </c>
      <c r="O99" s="115">
        <v>0</v>
      </c>
      <c r="P99" s="115">
        <v>0</v>
      </c>
      <c r="Q99" s="115">
        <v>0</v>
      </c>
      <c r="R99" s="115">
        <v>111714</v>
      </c>
      <c r="S99" s="115">
        <v>111714</v>
      </c>
      <c r="T99" s="136">
        <v>0</v>
      </c>
      <c r="U99" s="136"/>
      <c r="V99" s="115">
        <v>0</v>
      </c>
      <c r="W99" s="115">
        <v>0</v>
      </c>
    </row>
    <row r="100" spans="1:23" ht="12.75">
      <c r="A100" s="137"/>
      <c r="B100" s="137"/>
      <c r="C100" s="137"/>
      <c r="D100" s="135"/>
      <c r="E100" s="135"/>
      <c r="F100" s="135" t="s">
        <v>42</v>
      </c>
      <c r="G100" s="135"/>
      <c r="H100" s="115">
        <v>9340008.47</v>
      </c>
      <c r="I100" s="115">
        <v>9158694.47</v>
      </c>
      <c r="J100" s="115">
        <v>8905294.47</v>
      </c>
      <c r="K100" s="115">
        <v>7528764</v>
      </c>
      <c r="L100" s="115">
        <v>1376530.47</v>
      </c>
      <c r="M100" s="115">
        <v>0</v>
      </c>
      <c r="N100" s="115">
        <v>253400</v>
      </c>
      <c r="O100" s="115">
        <v>0</v>
      </c>
      <c r="P100" s="115">
        <v>0</v>
      </c>
      <c r="Q100" s="115">
        <v>0</v>
      </c>
      <c r="R100" s="115">
        <v>181314</v>
      </c>
      <c r="S100" s="115">
        <v>181314</v>
      </c>
      <c r="T100" s="136">
        <v>0</v>
      </c>
      <c r="U100" s="136"/>
      <c r="V100" s="115">
        <v>0</v>
      </c>
      <c r="W100" s="115">
        <v>0</v>
      </c>
    </row>
    <row r="101" spans="1:23" ht="12.75">
      <c r="A101" s="137" t="s">
        <v>33</v>
      </c>
      <c r="B101" s="137" t="s">
        <v>110</v>
      </c>
      <c r="C101" s="137" t="s">
        <v>33</v>
      </c>
      <c r="D101" s="135" t="s">
        <v>111</v>
      </c>
      <c r="E101" s="135"/>
      <c r="F101" s="135" t="s">
        <v>45</v>
      </c>
      <c r="G101" s="135"/>
      <c r="H101" s="115">
        <v>6054128.47</v>
      </c>
      <c r="I101" s="115">
        <v>6019128.47</v>
      </c>
      <c r="J101" s="115">
        <v>5841128.47</v>
      </c>
      <c r="K101" s="115">
        <v>4853758</v>
      </c>
      <c r="L101" s="115">
        <v>987370.47</v>
      </c>
      <c r="M101" s="115">
        <v>0</v>
      </c>
      <c r="N101" s="115">
        <v>178000</v>
      </c>
      <c r="O101" s="115">
        <v>0</v>
      </c>
      <c r="P101" s="115">
        <v>0</v>
      </c>
      <c r="Q101" s="115">
        <v>0</v>
      </c>
      <c r="R101" s="115">
        <v>35000</v>
      </c>
      <c r="S101" s="115">
        <v>35000</v>
      </c>
      <c r="T101" s="136">
        <v>0</v>
      </c>
      <c r="U101" s="136"/>
      <c r="V101" s="115">
        <v>0</v>
      </c>
      <c r="W101" s="115">
        <v>0</v>
      </c>
    </row>
    <row r="102" spans="1:23" ht="12.75">
      <c r="A102" s="137"/>
      <c r="B102" s="137"/>
      <c r="C102" s="137"/>
      <c r="D102" s="135"/>
      <c r="E102" s="135"/>
      <c r="F102" s="135" t="s">
        <v>44</v>
      </c>
      <c r="G102" s="135"/>
      <c r="H102" s="115">
        <v>-13500</v>
      </c>
      <c r="I102" s="115">
        <v>-13500</v>
      </c>
      <c r="J102" s="115">
        <v>-13500</v>
      </c>
      <c r="K102" s="115">
        <v>-13500</v>
      </c>
      <c r="L102" s="115">
        <v>0</v>
      </c>
      <c r="M102" s="115">
        <v>0</v>
      </c>
      <c r="N102" s="115">
        <v>0</v>
      </c>
      <c r="O102" s="115">
        <v>0</v>
      </c>
      <c r="P102" s="115">
        <v>0</v>
      </c>
      <c r="Q102" s="115">
        <v>0</v>
      </c>
      <c r="R102" s="115">
        <v>0</v>
      </c>
      <c r="S102" s="115">
        <v>0</v>
      </c>
      <c r="T102" s="136">
        <v>0</v>
      </c>
      <c r="U102" s="136"/>
      <c r="V102" s="115">
        <v>0</v>
      </c>
      <c r="W102" s="115">
        <v>0</v>
      </c>
    </row>
    <row r="103" spans="1:23" ht="12.75">
      <c r="A103" s="137"/>
      <c r="B103" s="137"/>
      <c r="C103" s="137"/>
      <c r="D103" s="135"/>
      <c r="E103" s="135"/>
      <c r="F103" s="135" t="s">
        <v>43</v>
      </c>
      <c r="G103" s="135"/>
      <c r="H103" s="115">
        <v>13500</v>
      </c>
      <c r="I103" s="115">
        <v>13500</v>
      </c>
      <c r="J103" s="115">
        <v>13500</v>
      </c>
      <c r="K103" s="115">
        <v>0</v>
      </c>
      <c r="L103" s="115">
        <v>13500</v>
      </c>
      <c r="M103" s="115">
        <v>0</v>
      </c>
      <c r="N103" s="115">
        <v>0</v>
      </c>
      <c r="O103" s="115">
        <v>0</v>
      </c>
      <c r="P103" s="115">
        <v>0</v>
      </c>
      <c r="Q103" s="115">
        <v>0</v>
      </c>
      <c r="R103" s="115">
        <v>0</v>
      </c>
      <c r="S103" s="115">
        <v>0</v>
      </c>
      <c r="T103" s="136">
        <v>0</v>
      </c>
      <c r="U103" s="136"/>
      <c r="V103" s="115">
        <v>0</v>
      </c>
      <c r="W103" s="115">
        <v>0</v>
      </c>
    </row>
    <row r="104" spans="1:23" ht="12.75">
      <c r="A104" s="137"/>
      <c r="B104" s="137"/>
      <c r="C104" s="137"/>
      <c r="D104" s="135"/>
      <c r="E104" s="135"/>
      <c r="F104" s="135" t="s">
        <v>42</v>
      </c>
      <c r="G104" s="135"/>
      <c r="H104" s="115">
        <v>6054128.47</v>
      </c>
      <c r="I104" s="115">
        <v>6019128.47</v>
      </c>
      <c r="J104" s="115">
        <v>5841128.47</v>
      </c>
      <c r="K104" s="115">
        <v>4840258</v>
      </c>
      <c r="L104" s="115">
        <v>1000870.47</v>
      </c>
      <c r="M104" s="115">
        <v>0</v>
      </c>
      <c r="N104" s="115">
        <v>178000</v>
      </c>
      <c r="O104" s="115">
        <v>0</v>
      </c>
      <c r="P104" s="115">
        <v>0</v>
      </c>
      <c r="Q104" s="115">
        <v>0</v>
      </c>
      <c r="R104" s="115">
        <v>35000</v>
      </c>
      <c r="S104" s="115">
        <v>35000</v>
      </c>
      <c r="T104" s="136">
        <v>0</v>
      </c>
      <c r="U104" s="136"/>
      <c r="V104" s="115">
        <v>0</v>
      </c>
      <c r="W104" s="115">
        <v>0</v>
      </c>
    </row>
    <row r="105" spans="1:23" ht="12.75">
      <c r="A105" s="137" t="s">
        <v>33</v>
      </c>
      <c r="B105" s="137" t="s">
        <v>286</v>
      </c>
      <c r="C105" s="137" t="s">
        <v>33</v>
      </c>
      <c r="D105" s="135" t="s">
        <v>287</v>
      </c>
      <c r="E105" s="135"/>
      <c r="F105" s="135" t="s">
        <v>45</v>
      </c>
      <c r="G105" s="135"/>
      <c r="H105" s="115">
        <v>1220350</v>
      </c>
      <c r="I105" s="115">
        <v>1185750</v>
      </c>
      <c r="J105" s="115">
        <v>1160750</v>
      </c>
      <c r="K105" s="115">
        <v>1035714</v>
      </c>
      <c r="L105" s="115">
        <v>125036</v>
      </c>
      <c r="M105" s="115">
        <v>0</v>
      </c>
      <c r="N105" s="115">
        <v>25000</v>
      </c>
      <c r="O105" s="115">
        <v>0</v>
      </c>
      <c r="P105" s="115">
        <v>0</v>
      </c>
      <c r="Q105" s="115">
        <v>0</v>
      </c>
      <c r="R105" s="115">
        <v>34600</v>
      </c>
      <c r="S105" s="115">
        <v>34600</v>
      </c>
      <c r="T105" s="136">
        <v>0</v>
      </c>
      <c r="U105" s="136"/>
      <c r="V105" s="115">
        <v>0</v>
      </c>
      <c r="W105" s="115">
        <v>0</v>
      </c>
    </row>
    <row r="106" spans="1:23" ht="12.75">
      <c r="A106" s="137"/>
      <c r="B106" s="137"/>
      <c r="C106" s="137"/>
      <c r="D106" s="135"/>
      <c r="E106" s="135"/>
      <c r="F106" s="135" t="s">
        <v>44</v>
      </c>
      <c r="G106" s="135"/>
      <c r="H106" s="115">
        <v>0</v>
      </c>
      <c r="I106" s="115">
        <v>0</v>
      </c>
      <c r="J106" s="115">
        <v>0</v>
      </c>
      <c r="K106" s="115">
        <v>0</v>
      </c>
      <c r="L106" s="115">
        <v>0</v>
      </c>
      <c r="M106" s="115">
        <v>0</v>
      </c>
      <c r="N106" s="115">
        <v>0</v>
      </c>
      <c r="O106" s="115">
        <v>0</v>
      </c>
      <c r="P106" s="115">
        <v>0</v>
      </c>
      <c r="Q106" s="115">
        <v>0</v>
      </c>
      <c r="R106" s="115">
        <v>0</v>
      </c>
      <c r="S106" s="115">
        <v>0</v>
      </c>
      <c r="T106" s="136">
        <v>0</v>
      </c>
      <c r="U106" s="136"/>
      <c r="V106" s="115">
        <v>0</v>
      </c>
      <c r="W106" s="115">
        <v>0</v>
      </c>
    </row>
    <row r="107" spans="1:23" ht="12.75">
      <c r="A107" s="137"/>
      <c r="B107" s="137"/>
      <c r="C107" s="137"/>
      <c r="D107" s="135"/>
      <c r="E107" s="135"/>
      <c r="F107" s="135" t="s">
        <v>43</v>
      </c>
      <c r="G107" s="135"/>
      <c r="H107" s="115">
        <v>111714</v>
      </c>
      <c r="I107" s="115">
        <v>0</v>
      </c>
      <c r="J107" s="115">
        <v>0</v>
      </c>
      <c r="K107" s="115">
        <v>0</v>
      </c>
      <c r="L107" s="115">
        <v>0</v>
      </c>
      <c r="M107" s="115">
        <v>0</v>
      </c>
      <c r="N107" s="115">
        <v>0</v>
      </c>
      <c r="O107" s="115">
        <v>0</v>
      </c>
      <c r="P107" s="115">
        <v>0</v>
      </c>
      <c r="Q107" s="115">
        <v>0</v>
      </c>
      <c r="R107" s="115">
        <v>111714</v>
      </c>
      <c r="S107" s="115">
        <v>111714</v>
      </c>
      <c r="T107" s="136">
        <v>0</v>
      </c>
      <c r="U107" s="136"/>
      <c r="V107" s="115">
        <v>0</v>
      </c>
      <c r="W107" s="115">
        <v>0</v>
      </c>
    </row>
    <row r="108" spans="1:23" ht="12.75">
      <c r="A108" s="137"/>
      <c r="B108" s="137"/>
      <c r="C108" s="137"/>
      <c r="D108" s="135"/>
      <c r="E108" s="135"/>
      <c r="F108" s="135" t="s">
        <v>42</v>
      </c>
      <c r="G108" s="135"/>
      <c r="H108" s="115">
        <v>1332064</v>
      </c>
      <c r="I108" s="115">
        <v>1185750</v>
      </c>
      <c r="J108" s="115">
        <v>1160750</v>
      </c>
      <c r="K108" s="115">
        <v>1035714</v>
      </c>
      <c r="L108" s="115">
        <v>125036</v>
      </c>
      <c r="M108" s="115">
        <v>0</v>
      </c>
      <c r="N108" s="115">
        <v>25000</v>
      </c>
      <c r="O108" s="115">
        <v>0</v>
      </c>
      <c r="P108" s="115">
        <v>0</v>
      </c>
      <c r="Q108" s="115">
        <v>0</v>
      </c>
      <c r="R108" s="115">
        <v>146314</v>
      </c>
      <c r="S108" s="115">
        <v>146314</v>
      </c>
      <c r="T108" s="136">
        <v>0</v>
      </c>
      <c r="U108" s="136"/>
      <c r="V108" s="115">
        <v>0</v>
      </c>
      <c r="W108" s="115">
        <v>0</v>
      </c>
    </row>
    <row r="109" spans="1:23" ht="12.75">
      <c r="A109" s="137" t="s">
        <v>33</v>
      </c>
      <c r="B109" s="137" t="s">
        <v>392</v>
      </c>
      <c r="C109" s="137" t="s">
        <v>33</v>
      </c>
      <c r="D109" s="135" t="s">
        <v>393</v>
      </c>
      <c r="E109" s="135"/>
      <c r="F109" s="135" t="s">
        <v>45</v>
      </c>
      <c r="G109" s="135"/>
      <c r="H109" s="115">
        <v>1835194</v>
      </c>
      <c r="I109" s="115">
        <v>1835194</v>
      </c>
      <c r="J109" s="115">
        <v>1794694</v>
      </c>
      <c r="K109" s="115">
        <v>1541792</v>
      </c>
      <c r="L109" s="115">
        <v>252902</v>
      </c>
      <c r="M109" s="115">
        <v>0</v>
      </c>
      <c r="N109" s="115">
        <v>40500</v>
      </c>
      <c r="O109" s="115">
        <v>0</v>
      </c>
      <c r="P109" s="115">
        <v>0</v>
      </c>
      <c r="Q109" s="115">
        <v>0</v>
      </c>
      <c r="R109" s="115">
        <v>0</v>
      </c>
      <c r="S109" s="115">
        <v>0</v>
      </c>
      <c r="T109" s="136">
        <v>0</v>
      </c>
      <c r="U109" s="136"/>
      <c r="V109" s="115">
        <v>0</v>
      </c>
      <c r="W109" s="115">
        <v>0</v>
      </c>
    </row>
    <row r="110" spans="1:23" ht="12.75">
      <c r="A110" s="137"/>
      <c r="B110" s="137"/>
      <c r="C110" s="137"/>
      <c r="D110" s="135"/>
      <c r="E110" s="135"/>
      <c r="F110" s="135" t="s">
        <v>44</v>
      </c>
      <c r="G110" s="135"/>
      <c r="H110" s="115">
        <v>-19000</v>
      </c>
      <c r="I110" s="115">
        <v>-19000</v>
      </c>
      <c r="J110" s="115">
        <v>-19000</v>
      </c>
      <c r="K110" s="115">
        <v>-4000</v>
      </c>
      <c r="L110" s="115">
        <v>-15000</v>
      </c>
      <c r="M110" s="115">
        <v>0</v>
      </c>
      <c r="N110" s="115">
        <v>0</v>
      </c>
      <c r="O110" s="115">
        <v>0</v>
      </c>
      <c r="P110" s="115">
        <v>0</v>
      </c>
      <c r="Q110" s="115">
        <v>0</v>
      </c>
      <c r="R110" s="115">
        <v>0</v>
      </c>
      <c r="S110" s="115">
        <v>0</v>
      </c>
      <c r="T110" s="136">
        <v>0</v>
      </c>
      <c r="U110" s="136"/>
      <c r="V110" s="115">
        <v>0</v>
      </c>
      <c r="W110" s="115">
        <v>0</v>
      </c>
    </row>
    <row r="111" spans="1:23" ht="12.75">
      <c r="A111" s="137"/>
      <c r="B111" s="137"/>
      <c r="C111" s="137"/>
      <c r="D111" s="135"/>
      <c r="E111" s="135"/>
      <c r="F111" s="135" t="s">
        <v>43</v>
      </c>
      <c r="G111" s="135"/>
      <c r="H111" s="115">
        <v>115000</v>
      </c>
      <c r="I111" s="115">
        <v>115000</v>
      </c>
      <c r="J111" s="115">
        <v>115000</v>
      </c>
      <c r="K111" s="115">
        <v>115000</v>
      </c>
      <c r="L111" s="115">
        <v>0</v>
      </c>
      <c r="M111" s="115">
        <v>0</v>
      </c>
      <c r="N111" s="115">
        <v>0</v>
      </c>
      <c r="O111" s="115">
        <v>0</v>
      </c>
      <c r="P111" s="115">
        <v>0</v>
      </c>
      <c r="Q111" s="115">
        <v>0</v>
      </c>
      <c r="R111" s="115">
        <v>0</v>
      </c>
      <c r="S111" s="115">
        <v>0</v>
      </c>
      <c r="T111" s="136">
        <v>0</v>
      </c>
      <c r="U111" s="136"/>
      <c r="V111" s="115">
        <v>0</v>
      </c>
      <c r="W111" s="115">
        <v>0</v>
      </c>
    </row>
    <row r="112" spans="1:23" ht="12.75">
      <c r="A112" s="137"/>
      <c r="B112" s="137"/>
      <c r="C112" s="137"/>
      <c r="D112" s="135"/>
      <c r="E112" s="135"/>
      <c r="F112" s="135" t="s">
        <v>42</v>
      </c>
      <c r="G112" s="135"/>
      <c r="H112" s="115">
        <v>1931194</v>
      </c>
      <c r="I112" s="115">
        <v>1931194</v>
      </c>
      <c r="J112" s="115">
        <v>1890694</v>
      </c>
      <c r="K112" s="115">
        <v>1652792</v>
      </c>
      <c r="L112" s="115">
        <v>237902</v>
      </c>
      <c r="M112" s="115">
        <v>0</v>
      </c>
      <c r="N112" s="115">
        <v>40500</v>
      </c>
      <c r="O112" s="115">
        <v>0</v>
      </c>
      <c r="P112" s="115">
        <v>0</v>
      </c>
      <c r="Q112" s="115">
        <v>0</v>
      </c>
      <c r="R112" s="115">
        <v>0</v>
      </c>
      <c r="S112" s="115">
        <v>0</v>
      </c>
      <c r="T112" s="136">
        <v>0</v>
      </c>
      <c r="U112" s="136"/>
      <c r="V112" s="115">
        <v>0</v>
      </c>
      <c r="W112" s="115">
        <v>0</v>
      </c>
    </row>
    <row r="113" spans="1:23" ht="12.75">
      <c r="A113" s="137" t="s">
        <v>33</v>
      </c>
      <c r="B113" s="137" t="s">
        <v>394</v>
      </c>
      <c r="C113" s="137" t="s">
        <v>33</v>
      </c>
      <c r="D113" s="135" t="s">
        <v>395</v>
      </c>
      <c r="E113" s="135"/>
      <c r="F113" s="135" t="s">
        <v>45</v>
      </c>
      <c r="G113" s="135"/>
      <c r="H113" s="115">
        <v>15000</v>
      </c>
      <c r="I113" s="115">
        <v>15000</v>
      </c>
      <c r="J113" s="115">
        <v>15000</v>
      </c>
      <c r="K113" s="115">
        <v>12000</v>
      </c>
      <c r="L113" s="115">
        <v>3000</v>
      </c>
      <c r="M113" s="115">
        <v>0</v>
      </c>
      <c r="N113" s="115">
        <v>0</v>
      </c>
      <c r="O113" s="115">
        <v>0</v>
      </c>
      <c r="P113" s="115">
        <v>0</v>
      </c>
      <c r="Q113" s="115">
        <v>0</v>
      </c>
      <c r="R113" s="115">
        <v>0</v>
      </c>
      <c r="S113" s="115">
        <v>0</v>
      </c>
      <c r="T113" s="136">
        <v>0</v>
      </c>
      <c r="U113" s="136"/>
      <c r="V113" s="115">
        <v>0</v>
      </c>
      <c r="W113" s="115">
        <v>0</v>
      </c>
    </row>
    <row r="114" spans="1:23" ht="12.75">
      <c r="A114" s="137"/>
      <c r="B114" s="137"/>
      <c r="C114" s="137"/>
      <c r="D114" s="135"/>
      <c r="E114" s="135"/>
      <c r="F114" s="135" t="s">
        <v>44</v>
      </c>
      <c r="G114" s="135"/>
      <c r="H114" s="115">
        <v>-15000</v>
      </c>
      <c r="I114" s="115">
        <v>-15000</v>
      </c>
      <c r="J114" s="115">
        <v>-15000</v>
      </c>
      <c r="K114" s="115">
        <v>-12000</v>
      </c>
      <c r="L114" s="115">
        <v>-3000</v>
      </c>
      <c r="M114" s="115">
        <v>0</v>
      </c>
      <c r="N114" s="115">
        <v>0</v>
      </c>
      <c r="O114" s="115">
        <v>0</v>
      </c>
      <c r="P114" s="115">
        <v>0</v>
      </c>
      <c r="Q114" s="115">
        <v>0</v>
      </c>
      <c r="R114" s="115">
        <v>0</v>
      </c>
      <c r="S114" s="115">
        <v>0</v>
      </c>
      <c r="T114" s="136">
        <v>0</v>
      </c>
      <c r="U114" s="136"/>
      <c r="V114" s="115">
        <v>0</v>
      </c>
      <c r="W114" s="115">
        <v>0</v>
      </c>
    </row>
    <row r="115" spans="1:23" ht="12.75">
      <c r="A115" s="137"/>
      <c r="B115" s="137"/>
      <c r="C115" s="137"/>
      <c r="D115" s="135"/>
      <c r="E115" s="135"/>
      <c r="F115" s="135" t="s">
        <v>43</v>
      </c>
      <c r="G115" s="135"/>
      <c r="H115" s="115">
        <v>0</v>
      </c>
      <c r="I115" s="115">
        <v>0</v>
      </c>
      <c r="J115" s="115">
        <v>0</v>
      </c>
      <c r="K115" s="115">
        <v>0</v>
      </c>
      <c r="L115" s="115">
        <v>0</v>
      </c>
      <c r="M115" s="115">
        <v>0</v>
      </c>
      <c r="N115" s="115">
        <v>0</v>
      </c>
      <c r="O115" s="115">
        <v>0</v>
      </c>
      <c r="P115" s="115">
        <v>0</v>
      </c>
      <c r="Q115" s="115">
        <v>0</v>
      </c>
      <c r="R115" s="115">
        <v>0</v>
      </c>
      <c r="S115" s="115">
        <v>0</v>
      </c>
      <c r="T115" s="136">
        <v>0</v>
      </c>
      <c r="U115" s="136"/>
      <c r="V115" s="115">
        <v>0</v>
      </c>
      <c r="W115" s="115">
        <v>0</v>
      </c>
    </row>
    <row r="116" spans="1:23" ht="12.75">
      <c r="A116" s="137"/>
      <c r="B116" s="137"/>
      <c r="C116" s="137"/>
      <c r="D116" s="135"/>
      <c r="E116" s="135"/>
      <c r="F116" s="135" t="s">
        <v>42</v>
      </c>
      <c r="G116" s="135"/>
      <c r="H116" s="115">
        <v>0</v>
      </c>
      <c r="I116" s="115">
        <v>0</v>
      </c>
      <c r="J116" s="115">
        <v>0</v>
      </c>
      <c r="K116" s="115">
        <v>0</v>
      </c>
      <c r="L116" s="115">
        <v>0</v>
      </c>
      <c r="M116" s="115">
        <v>0</v>
      </c>
      <c r="N116" s="115">
        <v>0</v>
      </c>
      <c r="O116" s="115">
        <v>0</v>
      </c>
      <c r="P116" s="115">
        <v>0</v>
      </c>
      <c r="Q116" s="115">
        <v>0</v>
      </c>
      <c r="R116" s="115">
        <v>0</v>
      </c>
      <c r="S116" s="115">
        <v>0</v>
      </c>
      <c r="T116" s="136">
        <v>0</v>
      </c>
      <c r="U116" s="136"/>
      <c r="V116" s="115">
        <v>0</v>
      </c>
      <c r="W116" s="115">
        <v>0</v>
      </c>
    </row>
    <row r="117" spans="1:23" ht="12.75">
      <c r="A117" s="137" t="s">
        <v>288</v>
      </c>
      <c r="B117" s="137" t="s">
        <v>33</v>
      </c>
      <c r="C117" s="137" t="s">
        <v>33</v>
      </c>
      <c r="D117" s="135" t="s">
        <v>289</v>
      </c>
      <c r="E117" s="135"/>
      <c r="F117" s="135" t="s">
        <v>45</v>
      </c>
      <c r="G117" s="135"/>
      <c r="H117" s="115">
        <v>9028826</v>
      </c>
      <c r="I117" s="115">
        <v>6630565</v>
      </c>
      <c r="J117" s="115">
        <v>4930868</v>
      </c>
      <c r="K117" s="115">
        <v>3699092</v>
      </c>
      <c r="L117" s="115">
        <v>1231776</v>
      </c>
      <c r="M117" s="115">
        <v>117549</v>
      </c>
      <c r="N117" s="115">
        <v>1582148</v>
      </c>
      <c r="O117" s="115">
        <v>0</v>
      </c>
      <c r="P117" s="115">
        <v>0</v>
      </c>
      <c r="Q117" s="115">
        <v>0</v>
      </c>
      <c r="R117" s="115">
        <v>2398261</v>
      </c>
      <c r="S117" s="115">
        <v>2398261</v>
      </c>
      <c r="T117" s="136">
        <v>0</v>
      </c>
      <c r="U117" s="136"/>
      <c r="V117" s="115">
        <v>0</v>
      </c>
      <c r="W117" s="115">
        <v>0</v>
      </c>
    </row>
    <row r="118" spans="1:23" ht="12.75">
      <c r="A118" s="137"/>
      <c r="B118" s="137"/>
      <c r="C118" s="137"/>
      <c r="D118" s="135"/>
      <c r="E118" s="135"/>
      <c r="F118" s="135" t="s">
        <v>44</v>
      </c>
      <c r="G118" s="135"/>
      <c r="H118" s="115">
        <v>-133000</v>
      </c>
      <c r="I118" s="115">
        <v>-133000</v>
      </c>
      <c r="J118" s="115">
        <v>-133000</v>
      </c>
      <c r="K118" s="115">
        <v>-133000</v>
      </c>
      <c r="L118" s="115">
        <v>0</v>
      </c>
      <c r="M118" s="115">
        <v>0</v>
      </c>
      <c r="N118" s="115">
        <v>0</v>
      </c>
      <c r="O118" s="115">
        <v>0</v>
      </c>
      <c r="P118" s="115">
        <v>0</v>
      </c>
      <c r="Q118" s="115">
        <v>0</v>
      </c>
      <c r="R118" s="115">
        <v>0</v>
      </c>
      <c r="S118" s="115">
        <v>0</v>
      </c>
      <c r="T118" s="136">
        <v>0</v>
      </c>
      <c r="U118" s="136"/>
      <c r="V118" s="115">
        <v>0</v>
      </c>
      <c r="W118" s="115">
        <v>0</v>
      </c>
    </row>
    <row r="119" spans="1:23" ht="12.75">
      <c r="A119" s="137"/>
      <c r="B119" s="137"/>
      <c r="C119" s="137"/>
      <c r="D119" s="135"/>
      <c r="E119" s="135"/>
      <c r="F119" s="135" t="s">
        <v>43</v>
      </c>
      <c r="G119" s="135"/>
      <c r="H119" s="115">
        <v>133000</v>
      </c>
      <c r="I119" s="115">
        <v>133000</v>
      </c>
      <c r="J119" s="115">
        <v>133000</v>
      </c>
      <c r="K119" s="115">
        <v>3000</v>
      </c>
      <c r="L119" s="115">
        <v>130000</v>
      </c>
      <c r="M119" s="115">
        <v>0</v>
      </c>
      <c r="N119" s="115">
        <v>0</v>
      </c>
      <c r="O119" s="115">
        <v>0</v>
      </c>
      <c r="P119" s="115">
        <v>0</v>
      </c>
      <c r="Q119" s="115">
        <v>0</v>
      </c>
      <c r="R119" s="115">
        <v>0</v>
      </c>
      <c r="S119" s="115">
        <v>0</v>
      </c>
      <c r="T119" s="136">
        <v>0</v>
      </c>
      <c r="U119" s="136"/>
      <c r="V119" s="115">
        <v>0</v>
      </c>
      <c r="W119" s="115">
        <v>0</v>
      </c>
    </row>
    <row r="120" spans="1:23" ht="12.75">
      <c r="A120" s="137"/>
      <c r="B120" s="137"/>
      <c r="C120" s="137"/>
      <c r="D120" s="135"/>
      <c r="E120" s="135"/>
      <c r="F120" s="135" t="s">
        <v>42</v>
      </c>
      <c r="G120" s="135"/>
      <c r="H120" s="115">
        <v>9028826</v>
      </c>
      <c r="I120" s="115">
        <v>6630565</v>
      </c>
      <c r="J120" s="115">
        <v>4930868</v>
      </c>
      <c r="K120" s="115">
        <v>3569092</v>
      </c>
      <c r="L120" s="115">
        <v>1361776</v>
      </c>
      <c r="M120" s="115">
        <v>117549</v>
      </c>
      <c r="N120" s="115">
        <v>1582148</v>
      </c>
      <c r="O120" s="115">
        <v>0</v>
      </c>
      <c r="P120" s="115">
        <v>0</v>
      </c>
      <c r="Q120" s="115">
        <v>0</v>
      </c>
      <c r="R120" s="115">
        <v>2398261</v>
      </c>
      <c r="S120" s="115">
        <v>2398261</v>
      </c>
      <c r="T120" s="136">
        <v>0</v>
      </c>
      <c r="U120" s="136"/>
      <c r="V120" s="115">
        <v>0</v>
      </c>
      <c r="W120" s="115">
        <v>0</v>
      </c>
    </row>
    <row r="121" spans="1:23" ht="12.75">
      <c r="A121" s="137" t="s">
        <v>33</v>
      </c>
      <c r="B121" s="137" t="s">
        <v>290</v>
      </c>
      <c r="C121" s="137" t="s">
        <v>33</v>
      </c>
      <c r="D121" s="135" t="s">
        <v>291</v>
      </c>
      <c r="E121" s="135"/>
      <c r="F121" s="135" t="s">
        <v>45</v>
      </c>
      <c r="G121" s="135"/>
      <c r="H121" s="115">
        <v>7829429</v>
      </c>
      <c r="I121" s="115">
        <v>5431168</v>
      </c>
      <c r="J121" s="115">
        <v>4882995</v>
      </c>
      <c r="K121" s="115">
        <v>3653566</v>
      </c>
      <c r="L121" s="115">
        <v>1229429</v>
      </c>
      <c r="M121" s="115">
        <v>0</v>
      </c>
      <c r="N121" s="115">
        <v>548173</v>
      </c>
      <c r="O121" s="115">
        <v>0</v>
      </c>
      <c r="P121" s="115">
        <v>0</v>
      </c>
      <c r="Q121" s="115">
        <v>0</v>
      </c>
      <c r="R121" s="115">
        <v>2398261</v>
      </c>
      <c r="S121" s="115">
        <v>2398261</v>
      </c>
      <c r="T121" s="136">
        <v>0</v>
      </c>
      <c r="U121" s="136"/>
      <c r="V121" s="115">
        <v>0</v>
      </c>
      <c r="W121" s="115">
        <v>0</v>
      </c>
    </row>
    <row r="122" spans="1:23" ht="12.75">
      <c r="A122" s="137"/>
      <c r="B122" s="137"/>
      <c r="C122" s="137"/>
      <c r="D122" s="135"/>
      <c r="E122" s="135"/>
      <c r="F122" s="135" t="s">
        <v>44</v>
      </c>
      <c r="G122" s="135"/>
      <c r="H122" s="115">
        <v>-133000</v>
      </c>
      <c r="I122" s="115">
        <v>-133000</v>
      </c>
      <c r="J122" s="115">
        <v>-133000</v>
      </c>
      <c r="K122" s="115">
        <v>-133000</v>
      </c>
      <c r="L122" s="115">
        <v>0</v>
      </c>
      <c r="M122" s="115">
        <v>0</v>
      </c>
      <c r="N122" s="115">
        <v>0</v>
      </c>
      <c r="O122" s="115">
        <v>0</v>
      </c>
      <c r="P122" s="115">
        <v>0</v>
      </c>
      <c r="Q122" s="115">
        <v>0</v>
      </c>
      <c r="R122" s="115">
        <v>0</v>
      </c>
      <c r="S122" s="115">
        <v>0</v>
      </c>
      <c r="T122" s="136">
        <v>0</v>
      </c>
      <c r="U122" s="136"/>
      <c r="V122" s="115">
        <v>0</v>
      </c>
      <c r="W122" s="115">
        <v>0</v>
      </c>
    </row>
    <row r="123" spans="1:23" ht="12.75">
      <c r="A123" s="137"/>
      <c r="B123" s="137"/>
      <c r="C123" s="137"/>
      <c r="D123" s="135"/>
      <c r="E123" s="135"/>
      <c r="F123" s="135" t="s">
        <v>43</v>
      </c>
      <c r="G123" s="135"/>
      <c r="H123" s="115">
        <v>133000</v>
      </c>
      <c r="I123" s="115">
        <v>133000</v>
      </c>
      <c r="J123" s="115">
        <v>133000</v>
      </c>
      <c r="K123" s="115">
        <v>3000</v>
      </c>
      <c r="L123" s="115">
        <v>130000</v>
      </c>
      <c r="M123" s="115">
        <v>0</v>
      </c>
      <c r="N123" s="115">
        <v>0</v>
      </c>
      <c r="O123" s="115">
        <v>0</v>
      </c>
      <c r="P123" s="115">
        <v>0</v>
      </c>
      <c r="Q123" s="115">
        <v>0</v>
      </c>
      <c r="R123" s="115">
        <v>0</v>
      </c>
      <c r="S123" s="115">
        <v>0</v>
      </c>
      <c r="T123" s="136">
        <v>0</v>
      </c>
      <c r="U123" s="136"/>
      <c r="V123" s="115">
        <v>0</v>
      </c>
      <c r="W123" s="115">
        <v>0</v>
      </c>
    </row>
    <row r="124" spans="1:23" ht="12.75">
      <c r="A124" s="137"/>
      <c r="B124" s="137"/>
      <c r="C124" s="137"/>
      <c r="D124" s="135"/>
      <c r="E124" s="135"/>
      <c r="F124" s="135" t="s">
        <v>42</v>
      </c>
      <c r="G124" s="135"/>
      <c r="H124" s="115">
        <v>7829429</v>
      </c>
      <c r="I124" s="115">
        <v>5431168</v>
      </c>
      <c r="J124" s="115">
        <v>4882995</v>
      </c>
      <c r="K124" s="115">
        <v>3523566</v>
      </c>
      <c r="L124" s="115">
        <v>1359429</v>
      </c>
      <c r="M124" s="115">
        <v>0</v>
      </c>
      <c r="N124" s="115">
        <v>548173</v>
      </c>
      <c r="O124" s="115">
        <v>0</v>
      </c>
      <c r="P124" s="115">
        <v>0</v>
      </c>
      <c r="Q124" s="115">
        <v>0</v>
      </c>
      <c r="R124" s="115">
        <v>2398261</v>
      </c>
      <c r="S124" s="115">
        <v>2398261</v>
      </c>
      <c r="T124" s="136">
        <v>0</v>
      </c>
      <c r="U124" s="136"/>
      <c r="V124" s="115">
        <v>0</v>
      </c>
      <c r="W124" s="115">
        <v>0</v>
      </c>
    </row>
    <row r="125" spans="1:23" ht="12.75">
      <c r="A125" s="141" t="s">
        <v>16</v>
      </c>
      <c r="B125" s="141"/>
      <c r="C125" s="141"/>
      <c r="D125" s="141"/>
      <c r="E125" s="141"/>
      <c r="F125" s="135" t="s">
        <v>45</v>
      </c>
      <c r="G125" s="135"/>
      <c r="H125" s="116">
        <v>127109768.87</v>
      </c>
      <c r="I125" s="114"/>
      <c r="J125" s="116">
        <v>96621765.47</v>
      </c>
      <c r="K125" s="116">
        <v>66887753.97</v>
      </c>
      <c r="L125" s="116">
        <v>29734011.5</v>
      </c>
      <c r="M125" s="116">
        <v>3174466</v>
      </c>
      <c r="N125" s="116">
        <v>3130794</v>
      </c>
      <c r="O125" s="116">
        <v>3127263.4</v>
      </c>
      <c r="P125" s="116">
        <v>827846</v>
      </c>
      <c r="Q125" s="116">
        <v>0</v>
      </c>
      <c r="R125" s="116">
        <v>20227634</v>
      </c>
      <c r="S125" s="116">
        <v>18727634</v>
      </c>
      <c r="T125" s="142">
        <v>4424530</v>
      </c>
      <c r="U125" s="142"/>
      <c r="V125" s="114"/>
      <c r="W125" s="115">
        <v>0</v>
      </c>
    </row>
    <row r="126" spans="1:23" ht="12.75">
      <c r="A126" s="141"/>
      <c r="B126" s="141"/>
      <c r="C126" s="141"/>
      <c r="D126" s="141"/>
      <c r="E126" s="141"/>
      <c r="F126" s="135" t="s">
        <v>44</v>
      </c>
      <c r="G126" s="135"/>
      <c r="H126" s="116">
        <v>-440257</v>
      </c>
      <c r="I126" s="116">
        <v>-440257</v>
      </c>
      <c r="J126" s="116">
        <v>-440257</v>
      </c>
      <c r="K126" s="116">
        <v>-319521</v>
      </c>
      <c r="L126" s="116">
        <v>-120736</v>
      </c>
      <c r="M126" s="116">
        <v>0</v>
      </c>
      <c r="N126" s="116">
        <v>0</v>
      </c>
      <c r="O126" s="116">
        <v>0</v>
      </c>
      <c r="P126" s="116">
        <v>0</v>
      </c>
      <c r="Q126" s="116">
        <v>0</v>
      </c>
      <c r="R126" s="116">
        <v>0</v>
      </c>
      <c r="S126" s="116">
        <v>0</v>
      </c>
      <c r="T126" s="142">
        <v>0</v>
      </c>
      <c r="U126" s="142"/>
      <c r="V126" s="116">
        <v>0</v>
      </c>
      <c r="W126" s="115">
        <v>0</v>
      </c>
    </row>
    <row r="127" spans="1:23" ht="12.75">
      <c r="A127" s="141"/>
      <c r="B127" s="141"/>
      <c r="C127" s="141"/>
      <c r="D127" s="141"/>
      <c r="E127" s="141"/>
      <c r="F127" s="135" t="s">
        <v>43</v>
      </c>
      <c r="G127" s="135"/>
      <c r="H127" s="116">
        <v>735620</v>
      </c>
      <c r="I127" s="116">
        <v>419470</v>
      </c>
      <c r="J127" s="116">
        <v>384474</v>
      </c>
      <c r="K127" s="116">
        <v>202074</v>
      </c>
      <c r="L127" s="116">
        <v>182400</v>
      </c>
      <c r="M127" s="116">
        <v>0</v>
      </c>
      <c r="N127" s="116">
        <v>34996</v>
      </c>
      <c r="O127" s="116">
        <v>0</v>
      </c>
      <c r="P127" s="116">
        <v>0</v>
      </c>
      <c r="Q127" s="116">
        <v>0</v>
      </c>
      <c r="R127" s="116">
        <v>316150</v>
      </c>
      <c r="S127" s="116">
        <v>316150</v>
      </c>
      <c r="T127" s="142">
        <v>0</v>
      </c>
      <c r="U127" s="142"/>
      <c r="V127" s="116">
        <v>0</v>
      </c>
      <c r="W127" s="115">
        <v>0</v>
      </c>
    </row>
    <row r="128" spans="1:23" ht="12.75">
      <c r="A128" s="141"/>
      <c r="B128" s="141"/>
      <c r="C128" s="141"/>
      <c r="D128" s="141"/>
      <c r="E128" s="141"/>
      <c r="F128" s="135" t="s">
        <v>42</v>
      </c>
      <c r="G128" s="135"/>
      <c r="H128" s="116">
        <v>127405131.87</v>
      </c>
      <c r="I128" s="114"/>
      <c r="J128" s="116">
        <v>96565982.47</v>
      </c>
      <c r="K128" s="116">
        <v>66770306.97</v>
      </c>
      <c r="L128" s="116">
        <v>29795675.5</v>
      </c>
      <c r="M128" s="116">
        <v>3174466</v>
      </c>
      <c r="N128" s="116">
        <v>3165790</v>
      </c>
      <c r="O128" s="116">
        <v>3127263.4</v>
      </c>
      <c r="P128" s="116">
        <v>827846</v>
      </c>
      <c r="Q128" s="116">
        <v>0</v>
      </c>
      <c r="R128" s="116">
        <v>20543784</v>
      </c>
      <c r="S128" s="116">
        <v>19043784</v>
      </c>
      <c r="T128" s="142">
        <v>4424530</v>
      </c>
      <c r="U128" s="142"/>
      <c r="V128" s="114"/>
      <c r="W128" s="115">
        <v>0</v>
      </c>
    </row>
  </sheetData>
  <sheetProtection/>
  <mergeCells count="383">
    <mergeCell ref="F123:G123"/>
    <mergeCell ref="T123:U123"/>
    <mergeCell ref="F124:G124"/>
    <mergeCell ref="T124:U124"/>
    <mergeCell ref="A125:E128"/>
    <mergeCell ref="F125:G125"/>
    <mergeCell ref="T125:U125"/>
    <mergeCell ref="F126:G126"/>
    <mergeCell ref="T126:U126"/>
    <mergeCell ref="F127:G127"/>
    <mergeCell ref="T127:U127"/>
    <mergeCell ref="F128:G128"/>
    <mergeCell ref="T128:U128"/>
    <mergeCell ref="F120:G120"/>
    <mergeCell ref="T120:U120"/>
    <mergeCell ref="A121:A124"/>
    <mergeCell ref="B121:B124"/>
    <mergeCell ref="C121:C124"/>
    <mergeCell ref="D121:E124"/>
    <mergeCell ref="F121:G121"/>
    <mergeCell ref="T121:U121"/>
    <mergeCell ref="F122:G122"/>
    <mergeCell ref="T122:U122"/>
    <mergeCell ref="A117:A120"/>
    <mergeCell ref="B117:B120"/>
    <mergeCell ref="C117:C120"/>
    <mergeCell ref="D117:E120"/>
    <mergeCell ref="F117:G117"/>
    <mergeCell ref="T117:U117"/>
    <mergeCell ref="F118:G118"/>
    <mergeCell ref="T118:U118"/>
    <mergeCell ref="F119:G119"/>
    <mergeCell ref="T119:U119"/>
    <mergeCell ref="F114:G114"/>
    <mergeCell ref="T114:U114"/>
    <mergeCell ref="F115:G115"/>
    <mergeCell ref="T115:U115"/>
    <mergeCell ref="F116:G116"/>
    <mergeCell ref="T116:U116"/>
    <mergeCell ref="F111:G111"/>
    <mergeCell ref="T111:U111"/>
    <mergeCell ref="F112:G112"/>
    <mergeCell ref="T112:U112"/>
    <mergeCell ref="A113:A116"/>
    <mergeCell ref="B113:B116"/>
    <mergeCell ref="C113:C116"/>
    <mergeCell ref="D113:E116"/>
    <mergeCell ref="F113:G113"/>
    <mergeCell ref="T113:U113"/>
    <mergeCell ref="F108:G108"/>
    <mergeCell ref="T108:U108"/>
    <mergeCell ref="A109:A112"/>
    <mergeCell ref="B109:B112"/>
    <mergeCell ref="C109:C112"/>
    <mergeCell ref="D109:E112"/>
    <mergeCell ref="F109:G109"/>
    <mergeCell ref="T109:U109"/>
    <mergeCell ref="F110:G110"/>
    <mergeCell ref="T110:U110"/>
    <mergeCell ref="A105:A108"/>
    <mergeCell ref="B105:B108"/>
    <mergeCell ref="C105:C108"/>
    <mergeCell ref="D105:E108"/>
    <mergeCell ref="F105:G105"/>
    <mergeCell ref="T105:U105"/>
    <mergeCell ref="F106:G106"/>
    <mergeCell ref="T106:U106"/>
    <mergeCell ref="F107:G107"/>
    <mergeCell ref="T107:U107"/>
    <mergeCell ref="F102:G102"/>
    <mergeCell ref="T102:U102"/>
    <mergeCell ref="F103:G103"/>
    <mergeCell ref="T103:U103"/>
    <mergeCell ref="F104:G104"/>
    <mergeCell ref="T104:U104"/>
    <mergeCell ref="F99:G99"/>
    <mergeCell ref="T99:U99"/>
    <mergeCell ref="F100:G100"/>
    <mergeCell ref="T100:U100"/>
    <mergeCell ref="A101:A104"/>
    <mergeCell ref="B101:B104"/>
    <mergeCell ref="C101:C104"/>
    <mergeCell ref="D101:E104"/>
    <mergeCell ref="F101:G101"/>
    <mergeCell ref="T101:U101"/>
    <mergeCell ref="F96:G96"/>
    <mergeCell ref="T96:U96"/>
    <mergeCell ref="A97:A100"/>
    <mergeCell ref="B97:B100"/>
    <mergeCell ref="C97:C100"/>
    <mergeCell ref="D97:E100"/>
    <mergeCell ref="F97:G97"/>
    <mergeCell ref="T97:U97"/>
    <mergeCell ref="F98:G98"/>
    <mergeCell ref="T98:U98"/>
    <mergeCell ref="A93:A96"/>
    <mergeCell ref="B93:B96"/>
    <mergeCell ref="C93:C96"/>
    <mergeCell ref="D93:E96"/>
    <mergeCell ref="F93:G93"/>
    <mergeCell ref="T93:U93"/>
    <mergeCell ref="F94:G94"/>
    <mergeCell ref="T94:U94"/>
    <mergeCell ref="F95:G95"/>
    <mergeCell ref="T95:U95"/>
    <mergeCell ref="F90:G90"/>
    <mergeCell ref="T90:U90"/>
    <mergeCell ref="F91:G91"/>
    <mergeCell ref="T91:U91"/>
    <mergeCell ref="F92:G92"/>
    <mergeCell ref="T92:U92"/>
    <mergeCell ref="F87:G87"/>
    <mergeCell ref="T87:U87"/>
    <mergeCell ref="F88:G88"/>
    <mergeCell ref="T88:U88"/>
    <mergeCell ref="A89:A92"/>
    <mergeCell ref="B89:B92"/>
    <mergeCell ref="C89:C92"/>
    <mergeCell ref="D89:E92"/>
    <mergeCell ref="F89:G89"/>
    <mergeCell ref="T89:U89"/>
    <mergeCell ref="F84:G84"/>
    <mergeCell ref="T84:U84"/>
    <mergeCell ref="A85:A88"/>
    <mergeCell ref="B85:B88"/>
    <mergeCell ref="C85:C88"/>
    <mergeCell ref="D85:E88"/>
    <mergeCell ref="F85:G85"/>
    <mergeCell ref="T85:U85"/>
    <mergeCell ref="F86:G86"/>
    <mergeCell ref="T86:U86"/>
    <mergeCell ref="F81:G81"/>
    <mergeCell ref="T81:U81"/>
    <mergeCell ref="F82:G82"/>
    <mergeCell ref="T82:U82"/>
    <mergeCell ref="F83:G83"/>
    <mergeCell ref="T83:U83"/>
    <mergeCell ref="C77:C80"/>
    <mergeCell ref="D77:E80"/>
    <mergeCell ref="A81:A84"/>
    <mergeCell ref="B81:B84"/>
    <mergeCell ref="C81:C84"/>
    <mergeCell ref="D81:E84"/>
    <mergeCell ref="F72:G72"/>
    <mergeCell ref="T72:U72"/>
    <mergeCell ref="F69:G69"/>
    <mergeCell ref="T69:U69"/>
    <mergeCell ref="F70:G70"/>
    <mergeCell ref="T70:U70"/>
    <mergeCell ref="F71:G71"/>
    <mergeCell ref="T71:U71"/>
    <mergeCell ref="F66:G66"/>
    <mergeCell ref="T66:U66"/>
    <mergeCell ref="F67:G67"/>
    <mergeCell ref="T67:U67"/>
    <mergeCell ref="F68:G68"/>
    <mergeCell ref="T68:U68"/>
    <mergeCell ref="F63:G63"/>
    <mergeCell ref="T63:U63"/>
    <mergeCell ref="F64:G64"/>
    <mergeCell ref="T64:U64"/>
    <mergeCell ref="A65:A68"/>
    <mergeCell ref="B65:B68"/>
    <mergeCell ref="C65:C68"/>
    <mergeCell ref="D65:E68"/>
    <mergeCell ref="F65:G65"/>
    <mergeCell ref="T65:U65"/>
    <mergeCell ref="F60:G60"/>
    <mergeCell ref="T60:U60"/>
    <mergeCell ref="A61:A64"/>
    <mergeCell ref="B61:B64"/>
    <mergeCell ref="C61:C64"/>
    <mergeCell ref="D61:E64"/>
    <mergeCell ref="F61:G61"/>
    <mergeCell ref="T61:U61"/>
    <mergeCell ref="F62:G62"/>
    <mergeCell ref="T62:U62"/>
    <mergeCell ref="F57:G57"/>
    <mergeCell ref="T57:U57"/>
    <mergeCell ref="F58:G58"/>
    <mergeCell ref="T58:U58"/>
    <mergeCell ref="F59:G59"/>
    <mergeCell ref="T59:U59"/>
    <mergeCell ref="A53:A56"/>
    <mergeCell ref="B53:B56"/>
    <mergeCell ref="C53:C56"/>
    <mergeCell ref="D53:E56"/>
    <mergeCell ref="A57:A60"/>
    <mergeCell ref="B57:B60"/>
    <mergeCell ref="C57:C60"/>
    <mergeCell ref="D57:E60"/>
    <mergeCell ref="F55:G55"/>
    <mergeCell ref="T55:U55"/>
    <mergeCell ref="F56:G56"/>
    <mergeCell ref="T56:U56"/>
    <mergeCell ref="F52:G52"/>
    <mergeCell ref="T52:U52"/>
    <mergeCell ref="F53:G53"/>
    <mergeCell ref="T53:U53"/>
    <mergeCell ref="F54:G54"/>
    <mergeCell ref="T54:U54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46:G46"/>
    <mergeCell ref="T46:U46"/>
    <mergeCell ref="F47:G47"/>
    <mergeCell ref="T47:U47"/>
    <mergeCell ref="F48:G48"/>
    <mergeCell ref="T48:U48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37:G37"/>
    <mergeCell ref="T37:U37"/>
    <mergeCell ref="F38:G38"/>
    <mergeCell ref="T38:U38"/>
    <mergeCell ref="F39:G39"/>
    <mergeCell ref="T39:U39"/>
    <mergeCell ref="A33:A36"/>
    <mergeCell ref="B33:B36"/>
    <mergeCell ref="C33:C36"/>
    <mergeCell ref="D33:E36"/>
    <mergeCell ref="A37:A40"/>
    <mergeCell ref="B37:B40"/>
    <mergeCell ref="C37:C40"/>
    <mergeCell ref="D37:E40"/>
    <mergeCell ref="F34:G34"/>
    <mergeCell ref="T34:U34"/>
    <mergeCell ref="F35:G35"/>
    <mergeCell ref="T35:U35"/>
    <mergeCell ref="F36:G36"/>
    <mergeCell ref="T36:U36"/>
    <mergeCell ref="F31:G31"/>
    <mergeCell ref="T31:U31"/>
    <mergeCell ref="F32:G32"/>
    <mergeCell ref="T32:U32"/>
    <mergeCell ref="F33:G33"/>
    <mergeCell ref="T33:U33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T21:U21"/>
    <mergeCell ref="F22:G22"/>
    <mergeCell ref="T22:U22"/>
    <mergeCell ref="F23:G23"/>
    <mergeCell ref="T23:U23"/>
    <mergeCell ref="F24:G24"/>
    <mergeCell ref="T24:U24"/>
    <mergeCell ref="A21:A24"/>
    <mergeCell ref="B21:B24"/>
    <mergeCell ref="C21:C24"/>
    <mergeCell ref="D21:E24"/>
    <mergeCell ref="F21:G21"/>
    <mergeCell ref="F19:G19"/>
    <mergeCell ref="A17:A20"/>
    <mergeCell ref="B17:B20"/>
    <mergeCell ref="C17:C20"/>
    <mergeCell ref="F17:G17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N6:N7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D17:E20"/>
    <mergeCell ref="F18:G18"/>
    <mergeCell ref="B13:B16"/>
    <mergeCell ref="C13:C16"/>
    <mergeCell ref="D13:E16"/>
    <mergeCell ref="F13:G13"/>
    <mergeCell ref="T17:U17"/>
    <mergeCell ref="T11:U11"/>
    <mergeCell ref="F12:G12"/>
    <mergeCell ref="T12:U12"/>
    <mergeCell ref="T18:U18"/>
    <mergeCell ref="T13:U13"/>
    <mergeCell ref="A13:A16"/>
    <mergeCell ref="F14:G14"/>
    <mergeCell ref="T14:U14"/>
    <mergeCell ref="F15:G15"/>
    <mergeCell ref="T19:U19"/>
    <mergeCell ref="F20:G20"/>
    <mergeCell ref="T20:U20"/>
    <mergeCell ref="F16:G16"/>
    <mergeCell ref="T16:U16"/>
    <mergeCell ref="T15:U15"/>
    <mergeCell ref="F76:G76"/>
    <mergeCell ref="T76:U76"/>
    <mergeCell ref="A69:A72"/>
    <mergeCell ref="B69:B72"/>
    <mergeCell ref="C69:C72"/>
    <mergeCell ref="D69:E72"/>
    <mergeCell ref="A73:A76"/>
    <mergeCell ref="B73:B76"/>
    <mergeCell ref="C73:C76"/>
    <mergeCell ref="D73:E76"/>
    <mergeCell ref="F73:G73"/>
    <mergeCell ref="T73:U73"/>
    <mergeCell ref="F74:G74"/>
    <mergeCell ref="T74:U74"/>
    <mergeCell ref="F75:G75"/>
    <mergeCell ref="T75:U75"/>
    <mergeCell ref="F80:G80"/>
    <mergeCell ref="T80:U80"/>
    <mergeCell ref="A77:A80"/>
    <mergeCell ref="F77:G77"/>
    <mergeCell ref="T77:U77"/>
    <mergeCell ref="F78:G78"/>
    <mergeCell ref="T78:U78"/>
    <mergeCell ref="F79:G79"/>
    <mergeCell ref="T79:U79"/>
    <mergeCell ref="B77:B80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106"/>
  <sheetViews>
    <sheetView workbookViewId="0" topLeftCell="A1">
      <selection activeCell="U6" sqref="U6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8.66015625" style="1" customWidth="1"/>
    <col min="14" max="14" width="12.83203125" style="1" customWidth="1"/>
    <col min="15" max="16384" width="9.33203125" style="1" customWidth="1"/>
  </cols>
  <sheetData>
    <row r="1" spans="1:15" ht="49.5" customHeight="1">
      <c r="A1" s="69"/>
      <c r="B1" s="69"/>
      <c r="C1" s="69"/>
      <c r="D1" s="69"/>
      <c r="E1" s="69"/>
      <c r="F1" s="69"/>
      <c r="G1" s="69"/>
      <c r="H1" s="69"/>
      <c r="I1" s="69"/>
      <c r="J1" s="154" t="s">
        <v>398</v>
      </c>
      <c r="K1" s="154"/>
      <c r="L1" s="154"/>
      <c r="M1" s="154"/>
      <c r="N1" s="154"/>
      <c r="O1" s="154"/>
    </row>
    <row r="2" spans="1:15" ht="15.75">
      <c r="A2" s="143" t="s">
        <v>189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68"/>
      <c r="O2" s="68"/>
    </row>
    <row r="3" spans="1:15" ht="27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155" t="s">
        <v>0</v>
      </c>
      <c r="N3" s="155"/>
      <c r="O3" s="155"/>
    </row>
    <row r="4" spans="1:15" ht="12.75" customHeight="1">
      <c r="A4" s="144" t="s">
        <v>98</v>
      </c>
      <c r="B4" s="144" t="s">
        <v>1</v>
      </c>
      <c r="C4" s="144" t="s">
        <v>97</v>
      </c>
      <c r="D4" s="144" t="s">
        <v>188</v>
      </c>
      <c r="E4" s="144" t="s">
        <v>187</v>
      </c>
      <c r="F4" s="145" t="s">
        <v>96</v>
      </c>
      <c r="G4" s="146"/>
      <c r="H4" s="146"/>
      <c r="I4" s="146"/>
      <c r="J4" s="146"/>
      <c r="K4" s="146"/>
      <c r="L4" s="146"/>
      <c r="M4" s="146"/>
      <c r="N4" s="147"/>
      <c r="O4" s="144" t="s">
        <v>95</v>
      </c>
    </row>
    <row r="5" spans="1:15" ht="12.75" customHeight="1">
      <c r="A5" s="144"/>
      <c r="B5" s="144"/>
      <c r="C5" s="144"/>
      <c r="D5" s="144"/>
      <c r="E5" s="144"/>
      <c r="F5" s="144" t="s">
        <v>186</v>
      </c>
      <c r="G5" s="144" t="s">
        <v>94</v>
      </c>
      <c r="H5" s="144"/>
      <c r="I5" s="144"/>
      <c r="J5" s="144"/>
      <c r="K5" s="144"/>
      <c r="L5" s="144"/>
      <c r="M5" s="144"/>
      <c r="N5" s="144"/>
      <c r="O5" s="144"/>
    </row>
    <row r="6" spans="1:15" ht="12.75" customHeight="1">
      <c r="A6" s="144"/>
      <c r="B6" s="144"/>
      <c r="C6" s="144"/>
      <c r="D6" s="144"/>
      <c r="E6" s="144"/>
      <c r="F6" s="144"/>
      <c r="G6" s="144" t="s">
        <v>93</v>
      </c>
      <c r="H6" s="148" t="s">
        <v>185</v>
      </c>
      <c r="I6" s="151" t="s">
        <v>184</v>
      </c>
      <c r="J6" s="144" t="s">
        <v>92</v>
      </c>
      <c r="K6" s="66" t="s">
        <v>23</v>
      </c>
      <c r="L6" s="144" t="s">
        <v>183</v>
      </c>
      <c r="M6" s="144"/>
      <c r="N6" s="144" t="s">
        <v>91</v>
      </c>
      <c r="O6" s="144"/>
    </row>
    <row r="7" spans="1:15" ht="12.75" customHeight="1">
      <c r="A7" s="144"/>
      <c r="B7" s="144"/>
      <c r="C7" s="144"/>
      <c r="D7" s="144"/>
      <c r="E7" s="144"/>
      <c r="F7" s="144"/>
      <c r="G7" s="144"/>
      <c r="H7" s="149"/>
      <c r="I7" s="152"/>
      <c r="J7" s="144"/>
      <c r="K7" s="159" t="s">
        <v>90</v>
      </c>
      <c r="L7" s="144"/>
      <c r="M7" s="144"/>
      <c r="N7" s="144"/>
      <c r="O7" s="144"/>
    </row>
    <row r="8" spans="1:15" ht="12.75">
      <c r="A8" s="144"/>
      <c r="B8" s="144"/>
      <c r="C8" s="144"/>
      <c r="D8" s="144"/>
      <c r="E8" s="144"/>
      <c r="F8" s="144"/>
      <c r="G8" s="144"/>
      <c r="H8" s="149"/>
      <c r="I8" s="152"/>
      <c r="J8" s="144"/>
      <c r="K8" s="159"/>
      <c r="L8" s="144"/>
      <c r="M8" s="144"/>
      <c r="N8" s="144"/>
      <c r="O8" s="144"/>
    </row>
    <row r="9" spans="1:15" ht="69" customHeight="1">
      <c r="A9" s="144"/>
      <c r="B9" s="144"/>
      <c r="C9" s="144"/>
      <c r="D9" s="144"/>
      <c r="E9" s="144"/>
      <c r="F9" s="144"/>
      <c r="G9" s="144"/>
      <c r="H9" s="150"/>
      <c r="I9" s="153"/>
      <c r="J9" s="144"/>
      <c r="K9" s="159"/>
      <c r="L9" s="144"/>
      <c r="M9" s="144"/>
      <c r="N9" s="144"/>
      <c r="O9" s="144"/>
    </row>
    <row r="10" spans="1:15" ht="12.75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160">
        <v>12</v>
      </c>
      <c r="M10" s="161"/>
      <c r="N10" s="65">
        <v>13</v>
      </c>
      <c r="O10" s="65">
        <v>14</v>
      </c>
    </row>
    <row r="11" spans="1:15" ht="78.75">
      <c r="A11" s="59" t="s">
        <v>89</v>
      </c>
      <c r="B11" s="59">
        <v>600</v>
      </c>
      <c r="C11" s="59">
        <v>60014</v>
      </c>
      <c r="D11" s="63" t="s">
        <v>182</v>
      </c>
      <c r="E11" s="57">
        <v>422470</v>
      </c>
      <c r="F11" s="57">
        <f>F12</f>
        <v>422470</v>
      </c>
      <c r="G11" s="57">
        <v>168633</v>
      </c>
      <c r="H11" s="57">
        <v>0</v>
      </c>
      <c r="I11" s="57">
        <v>0</v>
      </c>
      <c r="J11" s="57">
        <v>0</v>
      </c>
      <c r="K11" s="57">
        <v>0</v>
      </c>
      <c r="L11" s="162" t="s">
        <v>181</v>
      </c>
      <c r="M11" s="163"/>
      <c r="N11" s="57">
        <v>0</v>
      </c>
      <c r="O11" s="56" t="s">
        <v>180</v>
      </c>
    </row>
    <row r="12" spans="1:15" ht="12.75">
      <c r="A12" s="59"/>
      <c r="B12" s="59"/>
      <c r="C12" s="59"/>
      <c r="D12" s="58" t="s">
        <v>135</v>
      </c>
      <c r="E12" s="57">
        <v>422470</v>
      </c>
      <c r="F12" s="57">
        <f>G12+J12++L12+N12</f>
        <v>422470</v>
      </c>
      <c r="G12" s="57">
        <f>G11</f>
        <v>168633</v>
      </c>
      <c r="H12" s="57">
        <v>0</v>
      </c>
      <c r="I12" s="57">
        <v>0</v>
      </c>
      <c r="J12" s="57">
        <v>0</v>
      </c>
      <c r="K12" s="57">
        <v>0</v>
      </c>
      <c r="L12" s="164">
        <v>253837</v>
      </c>
      <c r="M12" s="165"/>
      <c r="N12" s="57">
        <v>0</v>
      </c>
      <c r="O12" s="56"/>
    </row>
    <row r="13" spans="1:15" ht="12.75">
      <c r="A13" s="59"/>
      <c r="B13" s="59"/>
      <c r="C13" s="59"/>
      <c r="D13" s="58" t="s">
        <v>133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64">
        <v>0</v>
      </c>
      <c r="M13" s="165"/>
      <c r="N13" s="57">
        <f>N11</f>
        <v>0</v>
      </c>
      <c r="O13" s="56"/>
    </row>
    <row r="14" spans="1:15" ht="87.75">
      <c r="A14" s="59" t="s">
        <v>88</v>
      </c>
      <c r="B14" s="59">
        <v>700</v>
      </c>
      <c r="C14" s="59">
        <v>70005</v>
      </c>
      <c r="D14" s="62" t="s">
        <v>179</v>
      </c>
      <c r="E14" s="57">
        <v>14145</v>
      </c>
      <c r="F14" s="57">
        <v>14145</v>
      </c>
      <c r="G14" s="57">
        <v>14145</v>
      </c>
      <c r="H14" s="57">
        <v>0</v>
      </c>
      <c r="I14" s="57">
        <v>0</v>
      </c>
      <c r="J14" s="57">
        <v>0</v>
      </c>
      <c r="K14" s="57">
        <v>0</v>
      </c>
      <c r="L14" s="162" t="s">
        <v>65</v>
      </c>
      <c r="M14" s="163"/>
      <c r="N14" s="57">
        <v>0</v>
      </c>
      <c r="O14" s="56" t="s">
        <v>64</v>
      </c>
    </row>
    <row r="15" spans="1:15" ht="12.75">
      <c r="A15" s="59"/>
      <c r="B15" s="59"/>
      <c r="C15" s="59"/>
      <c r="D15" s="58" t="s">
        <v>135</v>
      </c>
      <c r="E15" s="57">
        <v>0</v>
      </c>
      <c r="F15" s="57">
        <f>G15+J15++L15+N15</f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164">
        <v>0</v>
      </c>
      <c r="M15" s="165"/>
      <c r="N15" s="57">
        <v>0</v>
      </c>
      <c r="O15" s="56"/>
    </row>
    <row r="16" spans="1:15" ht="12.75">
      <c r="A16" s="59"/>
      <c r="B16" s="59"/>
      <c r="C16" s="59"/>
      <c r="D16" s="58" t="s">
        <v>133</v>
      </c>
      <c r="E16" s="57">
        <v>14145</v>
      </c>
      <c r="F16" s="57">
        <v>14145</v>
      </c>
      <c r="G16" s="57">
        <v>14145</v>
      </c>
      <c r="H16" s="57">
        <v>0</v>
      </c>
      <c r="I16" s="57">
        <v>0</v>
      </c>
      <c r="J16" s="57">
        <v>0</v>
      </c>
      <c r="K16" s="57">
        <v>0</v>
      </c>
      <c r="L16" s="164">
        <v>0</v>
      </c>
      <c r="M16" s="165"/>
      <c r="N16" s="57">
        <f>N14</f>
        <v>0</v>
      </c>
      <c r="O16" s="56"/>
    </row>
    <row r="17" spans="1:15" ht="67.5">
      <c r="A17" s="59" t="s">
        <v>87</v>
      </c>
      <c r="B17" s="59">
        <v>700</v>
      </c>
      <c r="C17" s="59">
        <v>70005</v>
      </c>
      <c r="D17" s="63" t="s">
        <v>178</v>
      </c>
      <c r="E17" s="57">
        <v>59655</v>
      </c>
      <c r="F17" s="57">
        <f>G17</f>
        <v>59655</v>
      </c>
      <c r="G17" s="57">
        <f>SUM(G18:G19)</f>
        <v>59655</v>
      </c>
      <c r="H17" s="57">
        <v>0</v>
      </c>
      <c r="I17" s="57">
        <v>0</v>
      </c>
      <c r="J17" s="57">
        <v>0</v>
      </c>
      <c r="K17" s="57">
        <v>0</v>
      </c>
      <c r="L17" s="162" t="s">
        <v>65</v>
      </c>
      <c r="M17" s="163"/>
      <c r="N17" s="57">
        <v>0</v>
      </c>
      <c r="O17" s="56" t="s">
        <v>64</v>
      </c>
    </row>
    <row r="18" spans="1:15" ht="12.75">
      <c r="A18" s="59"/>
      <c r="B18" s="59"/>
      <c r="C18" s="59"/>
      <c r="D18" s="58" t="s">
        <v>135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164">
        <v>0</v>
      </c>
      <c r="M18" s="165"/>
      <c r="N18" s="57">
        <v>0</v>
      </c>
      <c r="O18" s="56"/>
    </row>
    <row r="19" spans="1:15" ht="12.75">
      <c r="A19" s="59"/>
      <c r="B19" s="59"/>
      <c r="C19" s="59"/>
      <c r="D19" s="58" t="s">
        <v>133</v>
      </c>
      <c r="E19" s="57">
        <f>E17</f>
        <v>59655</v>
      </c>
      <c r="F19" s="57">
        <f>G19</f>
        <v>59655</v>
      </c>
      <c r="G19" s="57">
        <v>59655</v>
      </c>
      <c r="H19" s="57">
        <v>0</v>
      </c>
      <c r="I19" s="57">
        <v>0</v>
      </c>
      <c r="J19" s="57">
        <v>0</v>
      </c>
      <c r="K19" s="57">
        <v>0</v>
      </c>
      <c r="L19" s="164">
        <v>0</v>
      </c>
      <c r="M19" s="165"/>
      <c r="N19" s="57">
        <f>N17</f>
        <v>0</v>
      </c>
      <c r="O19" s="56"/>
    </row>
    <row r="20" spans="1:15" ht="56.25">
      <c r="A20" s="59" t="s">
        <v>86</v>
      </c>
      <c r="B20" s="64" t="s">
        <v>177</v>
      </c>
      <c r="C20" s="59" t="s">
        <v>176</v>
      </c>
      <c r="D20" s="58" t="s">
        <v>175</v>
      </c>
      <c r="E20" s="57">
        <f>SUM(E21:E23)</f>
        <v>4608709</v>
      </c>
      <c r="F20" s="57">
        <f>G20+J20+N20</f>
        <v>1865378</v>
      </c>
      <c r="G20" s="57">
        <f>SUM(G21:G23)</f>
        <v>279807</v>
      </c>
      <c r="H20" s="57">
        <v>0</v>
      </c>
      <c r="I20" s="57">
        <v>0</v>
      </c>
      <c r="J20" s="57">
        <v>0</v>
      </c>
      <c r="K20" s="57">
        <v>0</v>
      </c>
      <c r="L20" s="162" t="s">
        <v>65</v>
      </c>
      <c r="M20" s="163"/>
      <c r="N20" s="57">
        <f>SUM(N21:N23)</f>
        <v>1585571</v>
      </c>
      <c r="O20" s="56" t="s">
        <v>64</v>
      </c>
    </row>
    <row r="21" spans="1:15" ht="22.5">
      <c r="A21" s="59"/>
      <c r="B21" s="59"/>
      <c r="C21" s="59"/>
      <c r="D21" s="58" t="s">
        <v>174</v>
      </c>
      <c r="E21" s="57">
        <v>44403</v>
      </c>
      <c r="F21" s="57">
        <f>G21+J21+N21</f>
        <v>14800</v>
      </c>
      <c r="G21" s="57">
        <v>2220</v>
      </c>
      <c r="H21" s="57">
        <v>0</v>
      </c>
      <c r="I21" s="57">
        <v>0</v>
      </c>
      <c r="J21" s="57">
        <v>0</v>
      </c>
      <c r="K21" s="57">
        <v>0</v>
      </c>
      <c r="L21" s="164">
        <v>0</v>
      </c>
      <c r="M21" s="165"/>
      <c r="N21" s="57">
        <v>12580</v>
      </c>
      <c r="O21" s="56"/>
    </row>
    <row r="22" spans="1:15" ht="22.5">
      <c r="A22" s="59"/>
      <c r="B22" s="59"/>
      <c r="C22" s="59"/>
      <c r="D22" s="58" t="s">
        <v>173</v>
      </c>
      <c r="E22" s="57">
        <v>3879660</v>
      </c>
      <c r="F22" s="57">
        <f>G22+J22+N22</f>
        <v>1572991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164">
        <v>0</v>
      </c>
      <c r="M22" s="165"/>
      <c r="N22" s="57">
        <v>1572991</v>
      </c>
      <c r="O22" s="56"/>
    </row>
    <row r="23" spans="1:15" ht="22.5">
      <c r="A23" s="59"/>
      <c r="B23" s="59"/>
      <c r="C23" s="59"/>
      <c r="D23" s="58" t="s">
        <v>172</v>
      </c>
      <c r="E23" s="57">
        <v>684646</v>
      </c>
      <c r="F23" s="57">
        <f>G23+J23+N23</f>
        <v>277587</v>
      </c>
      <c r="G23" s="57">
        <v>277587</v>
      </c>
      <c r="H23" s="57">
        <v>0</v>
      </c>
      <c r="I23" s="57">
        <v>0</v>
      </c>
      <c r="J23" s="57">
        <v>0</v>
      </c>
      <c r="K23" s="57">
        <v>0</v>
      </c>
      <c r="L23" s="164">
        <v>0</v>
      </c>
      <c r="M23" s="165"/>
      <c r="N23" s="57">
        <v>0</v>
      </c>
      <c r="O23" s="56"/>
    </row>
    <row r="24" spans="1:15" ht="78.75">
      <c r="A24" s="59" t="s">
        <v>85</v>
      </c>
      <c r="B24" s="59">
        <v>700</v>
      </c>
      <c r="C24" s="59">
        <v>70005</v>
      </c>
      <c r="D24" s="63" t="s">
        <v>171</v>
      </c>
      <c r="E24" s="57">
        <v>155800</v>
      </c>
      <c r="F24" s="57">
        <f>G24</f>
        <v>155800</v>
      </c>
      <c r="G24" s="57">
        <f>SUM(G25:G26)</f>
        <v>155800</v>
      </c>
      <c r="H24" s="57">
        <v>0</v>
      </c>
      <c r="I24" s="57">
        <v>0</v>
      </c>
      <c r="J24" s="57">
        <v>0</v>
      </c>
      <c r="K24" s="57">
        <v>0</v>
      </c>
      <c r="L24" s="162" t="s">
        <v>65</v>
      </c>
      <c r="M24" s="163"/>
      <c r="N24" s="57">
        <v>0</v>
      </c>
      <c r="O24" s="56" t="s">
        <v>64</v>
      </c>
    </row>
    <row r="25" spans="1:15" ht="12.75">
      <c r="A25" s="59"/>
      <c r="B25" s="59"/>
      <c r="C25" s="59"/>
      <c r="D25" s="58" t="s">
        <v>135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64">
        <v>0</v>
      </c>
      <c r="M25" s="165"/>
      <c r="N25" s="57">
        <v>0</v>
      </c>
      <c r="O25" s="56"/>
    </row>
    <row r="26" spans="1:15" ht="12.75">
      <c r="A26" s="59"/>
      <c r="B26" s="59"/>
      <c r="C26" s="59"/>
      <c r="D26" s="58" t="s">
        <v>133</v>
      </c>
      <c r="E26" s="57">
        <f>E24</f>
        <v>155800</v>
      </c>
      <c r="F26" s="57">
        <f>G26</f>
        <v>155800</v>
      </c>
      <c r="G26" s="57">
        <v>155800</v>
      </c>
      <c r="H26" s="57">
        <v>0</v>
      </c>
      <c r="I26" s="57">
        <v>0</v>
      </c>
      <c r="J26" s="57">
        <v>0</v>
      </c>
      <c r="K26" s="57">
        <v>0</v>
      </c>
      <c r="L26" s="164">
        <v>0</v>
      </c>
      <c r="M26" s="165"/>
      <c r="N26" s="57">
        <f>N24</f>
        <v>0</v>
      </c>
      <c r="O26" s="56"/>
    </row>
    <row r="27" spans="1:15" ht="67.5">
      <c r="A27" s="59" t="s">
        <v>84</v>
      </c>
      <c r="B27" s="59">
        <v>700</v>
      </c>
      <c r="C27" s="59">
        <v>70005</v>
      </c>
      <c r="D27" s="63" t="s">
        <v>170</v>
      </c>
      <c r="E27" s="57">
        <v>153750</v>
      </c>
      <c r="F27" s="57">
        <f>G27</f>
        <v>102000</v>
      </c>
      <c r="G27" s="57">
        <v>102000</v>
      </c>
      <c r="H27" s="57">
        <v>0</v>
      </c>
      <c r="I27" s="57">
        <v>0</v>
      </c>
      <c r="J27" s="57">
        <v>0</v>
      </c>
      <c r="K27" s="57">
        <v>0</v>
      </c>
      <c r="L27" s="162" t="s">
        <v>65</v>
      </c>
      <c r="M27" s="163"/>
      <c r="N27" s="57">
        <v>0</v>
      </c>
      <c r="O27" s="56" t="s">
        <v>64</v>
      </c>
    </row>
    <row r="28" spans="1:15" ht="12.75">
      <c r="A28" s="59"/>
      <c r="B28" s="59"/>
      <c r="C28" s="59"/>
      <c r="D28" s="58" t="s">
        <v>135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164">
        <v>0</v>
      </c>
      <c r="M28" s="165"/>
      <c r="N28" s="57">
        <v>0</v>
      </c>
      <c r="O28" s="56"/>
    </row>
    <row r="29" spans="1:15" ht="12.75">
      <c r="A29" s="59"/>
      <c r="B29" s="59"/>
      <c r="C29" s="59"/>
      <c r="D29" s="58" t="s">
        <v>133</v>
      </c>
      <c r="E29" s="57">
        <f>E27</f>
        <v>153750</v>
      </c>
      <c r="F29" s="57">
        <f>G29</f>
        <v>102000</v>
      </c>
      <c r="G29" s="57">
        <v>102000</v>
      </c>
      <c r="H29" s="57">
        <v>0</v>
      </c>
      <c r="I29" s="57">
        <v>0</v>
      </c>
      <c r="J29" s="57">
        <v>0</v>
      </c>
      <c r="K29" s="57">
        <v>0</v>
      </c>
      <c r="L29" s="164">
        <v>0</v>
      </c>
      <c r="M29" s="165"/>
      <c r="N29" s="57">
        <f>N27</f>
        <v>0</v>
      </c>
      <c r="O29" s="56"/>
    </row>
    <row r="30" spans="1:15" ht="56.25">
      <c r="A30" s="59" t="s">
        <v>83</v>
      </c>
      <c r="B30" s="59">
        <v>700</v>
      </c>
      <c r="C30" s="59">
        <v>70005</v>
      </c>
      <c r="D30" s="63" t="s">
        <v>169</v>
      </c>
      <c r="E30" s="57">
        <v>108184</v>
      </c>
      <c r="F30" s="57">
        <v>108184</v>
      </c>
      <c r="G30" s="57">
        <v>108184</v>
      </c>
      <c r="H30" s="57">
        <v>0</v>
      </c>
      <c r="I30" s="57">
        <v>0</v>
      </c>
      <c r="J30" s="57">
        <v>0</v>
      </c>
      <c r="K30" s="57">
        <v>0</v>
      </c>
      <c r="L30" s="162" t="s">
        <v>65</v>
      </c>
      <c r="M30" s="163"/>
      <c r="N30" s="57">
        <v>0</v>
      </c>
      <c r="O30" s="56" t="s">
        <v>64</v>
      </c>
    </row>
    <row r="31" spans="1:15" ht="12.75">
      <c r="A31" s="59"/>
      <c r="B31" s="59"/>
      <c r="C31" s="59"/>
      <c r="D31" s="58" t="s">
        <v>135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164">
        <v>0</v>
      </c>
      <c r="M31" s="165"/>
      <c r="N31" s="57">
        <v>0</v>
      </c>
      <c r="O31" s="56"/>
    </row>
    <row r="32" spans="1:15" ht="12.75">
      <c r="A32" s="59"/>
      <c r="B32" s="59"/>
      <c r="C32" s="59"/>
      <c r="D32" s="58" t="s">
        <v>133</v>
      </c>
      <c r="E32" s="57">
        <f>E30</f>
        <v>108184</v>
      </c>
      <c r="F32" s="57">
        <f>F30</f>
        <v>108184</v>
      </c>
      <c r="G32" s="57">
        <f>G30</f>
        <v>108184</v>
      </c>
      <c r="H32" s="57">
        <v>0</v>
      </c>
      <c r="I32" s="57">
        <v>0</v>
      </c>
      <c r="J32" s="57">
        <v>0</v>
      </c>
      <c r="K32" s="57">
        <v>0</v>
      </c>
      <c r="L32" s="164">
        <v>0</v>
      </c>
      <c r="M32" s="165"/>
      <c r="N32" s="57">
        <f>N30</f>
        <v>0</v>
      </c>
      <c r="O32" s="56"/>
    </row>
    <row r="33" spans="1:15" ht="67.5">
      <c r="A33" s="59" t="s">
        <v>82</v>
      </c>
      <c r="B33" s="59">
        <v>710</v>
      </c>
      <c r="C33" s="59">
        <v>71095</v>
      </c>
      <c r="D33" s="58" t="s">
        <v>168</v>
      </c>
      <c r="E33" s="57">
        <f>SUM(E34:E35)</f>
        <v>3002600</v>
      </c>
      <c r="F33" s="57">
        <f>G33+J33+N33</f>
        <v>1990317</v>
      </c>
      <c r="G33" s="57">
        <f>SUM(G34:G35)</f>
        <v>298547</v>
      </c>
      <c r="H33" s="57">
        <v>0</v>
      </c>
      <c r="I33" s="57">
        <v>0</v>
      </c>
      <c r="J33" s="57">
        <v>0</v>
      </c>
      <c r="K33" s="57">
        <v>0</v>
      </c>
      <c r="L33" s="162" t="s">
        <v>65</v>
      </c>
      <c r="M33" s="163"/>
      <c r="N33" s="57">
        <f>SUM(N34:N35)</f>
        <v>1691770</v>
      </c>
      <c r="O33" s="56" t="s">
        <v>64</v>
      </c>
    </row>
    <row r="34" spans="1:15" ht="12.75">
      <c r="A34" s="59"/>
      <c r="B34" s="59"/>
      <c r="C34" s="59"/>
      <c r="D34" s="58" t="s">
        <v>135</v>
      </c>
      <c r="E34" s="57">
        <v>18000</v>
      </c>
      <c r="F34" s="57">
        <f>G34+J34+N34</f>
        <v>18000</v>
      </c>
      <c r="G34" s="57">
        <v>2700</v>
      </c>
      <c r="H34" s="57">
        <v>0</v>
      </c>
      <c r="I34" s="57">
        <v>0</v>
      </c>
      <c r="J34" s="57">
        <v>0</v>
      </c>
      <c r="K34" s="57">
        <v>0</v>
      </c>
      <c r="L34" s="164">
        <v>0</v>
      </c>
      <c r="M34" s="165"/>
      <c r="N34" s="57">
        <v>15300</v>
      </c>
      <c r="O34" s="56"/>
    </row>
    <row r="35" spans="1:15" ht="12.75">
      <c r="A35" s="59"/>
      <c r="B35" s="59"/>
      <c r="C35" s="59"/>
      <c r="D35" s="58" t="s">
        <v>133</v>
      </c>
      <c r="E35" s="57">
        <v>2984600</v>
      </c>
      <c r="F35" s="57">
        <f>G35+J35+N35</f>
        <v>1972317</v>
      </c>
      <c r="G35" s="57">
        <v>295847</v>
      </c>
      <c r="H35" s="57">
        <v>0</v>
      </c>
      <c r="I35" s="57">
        <v>0</v>
      </c>
      <c r="J35" s="57">
        <v>0</v>
      </c>
      <c r="K35" s="57">
        <v>0</v>
      </c>
      <c r="L35" s="164">
        <v>0</v>
      </c>
      <c r="M35" s="165"/>
      <c r="N35" s="57">
        <v>1676470</v>
      </c>
      <c r="O35" s="56"/>
    </row>
    <row r="36" spans="1:15" ht="56.25">
      <c r="A36" s="59" t="s">
        <v>81</v>
      </c>
      <c r="B36" s="59">
        <v>720</v>
      </c>
      <c r="C36" s="59">
        <v>72095</v>
      </c>
      <c r="D36" s="58" t="s">
        <v>167</v>
      </c>
      <c r="E36" s="57">
        <v>25215</v>
      </c>
      <c r="F36" s="57">
        <f>G36+J36+N36</f>
        <v>3075</v>
      </c>
      <c r="G36" s="57">
        <v>3075</v>
      </c>
      <c r="H36" s="57">
        <v>0</v>
      </c>
      <c r="I36" s="57">
        <v>0</v>
      </c>
      <c r="J36" s="57">
        <v>0</v>
      </c>
      <c r="K36" s="57">
        <v>0</v>
      </c>
      <c r="L36" s="162" t="s">
        <v>65</v>
      </c>
      <c r="M36" s="163"/>
      <c r="N36" s="57">
        <v>0</v>
      </c>
      <c r="O36" s="56" t="s">
        <v>64</v>
      </c>
    </row>
    <row r="37" spans="1:15" ht="12.75">
      <c r="A37" s="59"/>
      <c r="B37" s="59"/>
      <c r="C37" s="59"/>
      <c r="D37" s="58" t="s">
        <v>135</v>
      </c>
      <c r="E37" s="57">
        <f>E36</f>
        <v>25215</v>
      </c>
      <c r="F37" s="57">
        <f>F36</f>
        <v>3075</v>
      </c>
      <c r="G37" s="57">
        <f>G36</f>
        <v>3075</v>
      </c>
      <c r="H37" s="57">
        <v>0</v>
      </c>
      <c r="I37" s="57">
        <v>0</v>
      </c>
      <c r="J37" s="57">
        <v>0</v>
      </c>
      <c r="K37" s="57">
        <v>0</v>
      </c>
      <c r="L37" s="164">
        <v>0</v>
      </c>
      <c r="M37" s="165"/>
      <c r="N37" s="57">
        <v>0</v>
      </c>
      <c r="O37" s="56"/>
    </row>
    <row r="38" spans="1:15" ht="12.75">
      <c r="A38" s="59"/>
      <c r="B38" s="59"/>
      <c r="C38" s="59"/>
      <c r="D38" s="58" t="s">
        <v>133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164">
        <v>0</v>
      </c>
      <c r="M38" s="165"/>
      <c r="N38" s="57">
        <f>N36</f>
        <v>0</v>
      </c>
      <c r="O38" s="56"/>
    </row>
    <row r="39" spans="1:15" ht="33.75" customHeight="1">
      <c r="A39" s="59" t="s">
        <v>80</v>
      </c>
      <c r="B39" s="59">
        <v>750</v>
      </c>
      <c r="C39" s="59">
        <v>75020</v>
      </c>
      <c r="D39" s="58" t="s">
        <v>166</v>
      </c>
      <c r="E39" s="57">
        <v>59040</v>
      </c>
      <c r="F39" s="57">
        <f>G39+J39+N39</f>
        <v>59040</v>
      </c>
      <c r="G39" s="57">
        <v>59040</v>
      </c>
      <c r="H39" s="57">
        <v>0</v>
      </c>
      <c r="I39" s="57">
        <v>0</v>
      </c>
      <c r="J39" s="57">
        <v>0</v>
      </c>
      <c r="K39" s="57">
        <v>0</v>
      </c>
      <c r="L39" s="162" t="s">
        <v>65</v>
      </c>
      <c r="M39" s="163"/>
      <c r="N39" s="57">
        <v>0</v>
      </c>
      <c r="O39" s="56" t="s">
        <v>64</v>
      </c>
    </row>
    <row r="40" spans="1:15" ht="12.75">
      <c r="A40" s="59"/>
      <c r="B40" s="59"/>
      <c r="C40" s="59"/>
      <c r="D40" s="58" t="s">
        <v>135</v>
      </c>
      <c r="E40" s="57">
        <f>E39</f>
        <v>59040</v>
      </c>
      <c r="F40" s="57">
        <f>F39</f>
        <v>59040</v>
      </c>
      <c r="G40" s="57">
        <f>G39</f>
        <v>59040</v>
      </c>
      <c r="H40" s="57">
        <v>0</v>
      </c>
      <c r="I40" s="57">
        <v>0</v>
      </c>
      <c r="J40" s="57">
        <v>0</v>
      </c>
      <c r="K40" s="57">
        <v>0</v>
      </c>
      <c r="L40" s="164">
        <v>0</v>
      </c>
      <c r="M40" s="165"/>
      <c r="N40" s="57">
        <v>0</v>
      </c>
      <c r="O40" s="56"/>
    </row>
    <row r="41" spans="1:15" ht="12.75">
      <c r="A41" s="59"/>
      <c r="B41" s="59"/>
      <c r="C41" s="59"/>
      <c r="D41" s="58" t="s">
        <v>133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164">
        <v>0</v>
      </c>
      <c r="M41" s="165"/>
      <c r="N41" s="57">
        <f>N39</f>
        <v>0</v>
      </c>
      <c r="O41" s="56"/>
    </row>
    <row r="42" spans="1:15" ht="136.5">
      <c r="A42" s="59" t="s">
        <v>79</v>
      </c>
      <c r="B42" s="59">
        <v>750</v>
      </c>
      <c r="C42" s="59">
        <v>75020</v>
      </c>
      <c r="D42" s="61" t="s">
        <v>267</v>
      </c>
      <c r="E42" s="57">
        <v>135980</v>
      </c>
      <c r="F42" s="57">
        <f>G42</f>
        <v>135980</v>
      </c>
      <c r="G42" s="57">
        <f>SUM(G43:G44)</f>
        <v>135980</v>
      </c>
      <c r="H42" s="57">
        <v>0</v>
      </c>
      <c r="I42" s="57">
        <v>0</v>
      </c>
      <c r="J42" s="57">
        <v>0</v>
      </c>
      <c r="K42" s="57">
        <v>0</v>
      </c>
      <c r="L42" s="162" t="s">
        <v>65</v>
      </c>
      <c r="M42" s="163"/>
      <c r="N42" s="57">
        <v>0</v>
      </c>
      <c r="O42" s="56" t="s">
        <v>64</v>
      </c>
    </row>
    <row r="43" spans="1:15" ht="12.75">
      <c r="A43" s="59"/>
      <c r="B43" s="59"/>
      <c r="C43" s="59"/>
      <c r="D43" s="58" t="s">
        <v>135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164">
        <v>0</v>
      </c>
      <c r="M43" s="165"/>
      <c r="N43" s="57">
        <v>0</v>
      </c>
      <c r="O43" s="56"/>
    </row>
    <row r="44" spans="1:15" ht="12.75">
      <c r="A44" s="59"/>
      <c r="B44" s="59"/>
      <c r="C44" s="59"/>
      <c r="D44" s="58" t="s">
        <v>133</v>
      </c>
      <c r="E44" s="57">
        <f>E42</f>
        <v>135980</v>
      </c>
      <c r="F44" s="57">
        <f>G44</f>
        <v>135980</v>
      </c>
      <c r="G44" s="57">
        <v>135980</v>
      </c>
      <c r="H44" s="57">
        <v>0</v>
      </c>
      <c r="I44" s="57">
        <v>0</v>
      </c>
      <c r="J44" s="57">
        <v>0</v>
      </c>
      <c r="K44" s="57">
        <v>0</v>
      </c>
      <c r="L44" s="164">
        <v>0</v>
      </c>
      <c r="M44" s="165"/>
      <c r="N44" s="57">
        <f>N42</f>
        <v>0</v>
      </c>
      <c r="O44" s="56"/>
    </row>
    <row r="45" spans="1:15" ht="67.5">
      <c r="A45" s="59" t="s">
        <v>78</v>
      </c>
      <c r="B45" s="59">
        <v>754</v>
      </c>
      <c r="C45" s="59">
        <v>75495</v>
      </c>
      <c r="D45" s="58" t="s">
        <v>165</v>
      </c>
      <c r="E45" s="57">
        <f>SUM(E46:E47)</f>
        <v>2968341</v>
      </c>
      <c r="F45" s="57">
        <f>G45+J45+N45</f>
        <v>2110617</v>
      </c>
      <c r="G45" s="57">
        <f>SUM(G46:G47)</f>
        <v>0</v>
      </c>
      <c r="H45" s="57">
        <v>0</v>
      </c>
      <c r="I45" s="57">
        <v>0</v>
      </c>
      <c r="J45" s="57">
        <v>0</v>
      </c>
      <c r="K45" s="57">
        <v>0</v>
      </c>
      <c r="L45" s="162" t="s">
        <v>65</v>
      </c>
      <c r="M45" s="163"/>
      <c r="N45" s="57">
        <f>SUM(N46:N47)</f>
        <v>2110617</v>
      </c>
      <c r="O45" s="56" t="s">
        <v>64</v>
      </c>
    </row>
    <row r="46" spans="1:15" ht="12.75">
      <c r="A46" s="59"/>
      <c r="B46" s="59"/>
      <c r="C46" s="59"/>
      <c r="D46" s="58" t="s">
        <v>135</v>
      </c>
      <c r="E46" s="57">
        <v>2366706</v>
      </c>
      <c r="F46" s="57">
        <f>G46+J46+N46</f>
        <v>1508982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164">
        <v>0</v>
      </c>
      <c r="M46" s="165"/>
      <c r="N46" s="57">
        <v>1508982</v>
      </c>
      <c r="O46" s="56"/>
    </row>
    <row r="47" spans="1:15" ht="12.75">
      <c r="A47" s="59"/>
      <c r="B47" s="59"/>
      <c r="C47" s="59"/>
      <c r="D47" s="58" t="s">
        <v>133</v>
      </c>
      <c r="E47" s="57">
        <v>601635</v>
      </c>
      <c r="F47" s="57">
        <f>G47+J47+N47</f>
        <v>601635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164">
        <v>0</v>
      </c>
      <c r="M47" s="165"/>
      <c r="N47" s="57">
        <v>601635</v>
      </c>
      <c r="O47" s="56"/>
    </row>
    <row r="48" spans="1:15" ht="69.75" customHeight="1">
      <c r="A48" s="59" t="s">
        <v>77</v>
      </c>
      <c r="B48" s="59">
        <v>801</v>
      </c>
      <c r="C48" s="59">
        <v>80102</v>
      </c>
      <c r="D48" s="61" t="s">
        <v>164</v>
      </c>
      <c r="E48" s="57">
        <v>383804</v>
      </c>
      <c r="F48" s="57">
        <f>F49</f>
        <v>266885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162" t="s">
        <v>163</v>
      </c>
      <c r="M48" s="163"/>
      <c r="N48" s="57">
        <v>252658</v>
      </c>
      <c r="O48" s="56" t="s">
        <v>64</v>
      </c>
    </row>
    <row r="49" spans="1:15" ht="12.75">
      <c r="A49" s="59"/>
      <c r="B49" s="59"/>
      <c r="C49" s="59"/>
      <c r="D49" s="58" t="s">
        <v>135</v>
      </c>
      <c r="E49" s="57">
        <f>E48</f>
        <v>383804</v>
      </c>
      <c r="F49" s="57">
        <f>G49+J49+L49+N49</f>
        <v>266885</v>
      </c>
      <c r="G49" s="57">
        <f>G48</f>
        <v>0</v>
      </c>
      <c r="H49" s="57">
        <v>0</v>
      </c>
      <c r="I49" s="57">
        <v>0</v>
      </c>
      <c r="J49" s="57">
        <v>0</v>
      </c>
      <c r="K49" s="57">
        <v>0</v>
      </c>
      <c r="L49" s="164">
        <v>14227</v>
      </c>
      <c r="M49" s="165"/>
      <c r="N49" s="57">
        <f>N48</f>
        <v>252658</v>
      </c>
      <c r="O49" s="56"/>
    </row>
    <row r="50" spans="1:15" ht="12.75">
      <c r="A50" s="59"/>
      <c r="B50" s="59"/>
      <c r="C50" s="59"/>
      <c r="D50" s="58" t="s">
        <v>133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164">
        <v>0</v>
      </c>
      <c r="M50" s="165"/>
      <c r="N50" s="57">
        <v>0</v>
      </c>
      <c r="O50" s="56"/>
    </row>
    <row r="51" spans="1:15" ht="80.25" customHeight="1">
      <c r="A51" s="59" t="s">
        <v>76</v>
      </c>
      <c r="B51" s="59">
        <v>801</v>
      </c>
      <c r="C51" s="59">
        <v>80115</v>
      </c>
      <c r="D51" s="58" t="s">
        <v>162</v>
      </c>
      <c r="E51" s="57">
        <v>1893108</v>
      </c>
      <c r="F51" s="57">
        <f>F52</f>
        <v>675461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162" t="s">
        <v>161</v>
      </c>
      <c r="M51" s="163"/>
      <c r="N51" s="57">
        <v>606126</v>
      </c>
      <c r="O51" s="56" t="s">
        <v>64</v>
      </c>
    </row>
    <row r="52" spans="1:15" ht="16.5" customHeight="1">
      <c r="A52" s="59"/>
      <c r="B52" s="59"/>
      <c r="C52" s="59"/>
      <c r="D52" s="58" t="s">
        <v>135</v>
      </c>
      <c r="E52" s="57">
        <f>E51</f>
        <v>1893108</v>
      </c>
      <c r="F52" s="57">
        <f>G52+J52+L52+N52</f>
        <v>675461</v>
      </c>
      <c r="G52" s="57">
        <f>G51</f>
        <v>0</v>
      </c>
      <c r="H52" s="57">
        <v>0</v>
      </c>
      <c r="I52" s="57">
        <v>0</v>
      </c>
      <c r="J52" s="57">
        <v>0</v>
      </c>
      <c r="K52" s="57">
        <v>0</v>
      </c>
      <c r="L52" s="164">
        <v>69335</v>
      </c>
      <c r="M52" s="165"/>
      <c r="N52" s="57">
        <f>N51</f>
        <v>606126</v>
      </c>
      <c r="O52" s="56"/>
    </row>
    <row r="53" spans="1:15" ht="20.25" customHeight="1">
      <c r="A53" s="59"/>
      <c r="B53" s="59"/>
      <c r="C53" s="59"/>
      <c r="D53" s="58" t="s">
        <v>133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64">
        <v>0</v>
      </c>
      <c r="M53" s="165"/>
      <c r="N53" s="57">
        <v>0</v>
      </c>
      <c r="O53" s="56"/>
    </row>
    <row r="54" spans="1:15" ht="95.25" customHeight="1">
      <c r="A54" s="59" t="s">
        <v>75</v>
      </c>
      <c r="B54" s="59">
        <v>801</v>
      </c>
      <c r="C54" s="59">
        <v>80195</v>
      </c>
      <c r="D54" s="58" t="s">
        <v>160</v>
      </c>
      <c r="E54" s="57">
        <v>387640</v>
      </c>
      <c r="F54" s="57">
        <v>109200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162" t="s">
        <v>159</v>
      </c>
      <c r="M54" s="163"/>
      <c r="N54" s="57">
        <v>0</v>
      </c>
      <c r="O54" s="11" t="s">
        <v>99</v>
      </c>
    </row>
    <row r="55" spans="1:15" ht="20.25" customHeight="1">
      <c r="A55" s="59"/>
      <c r="B55" s="59"/>
      <c r="C55" s="59"/>
      <c r="D55" s="58" t="s">
        <v>135</v>
      </c>
      <c r="E55" s="57">
        <v>387640</v>
      </c>
      <c r="F55" s="57">
        <f>F54</f>
        <v>109200</v>
      </c>
      <c r="G55" s="57">
        <f>G54</f>
        <v>0</v>
      </c>
      <c r="H55" s="57">
        <v>0</v>
      </c>
      <c r="I55" s="57">
        <v>0</v>
      </c>
      <c r="J55" s="57">
        <v>0</v>
      </c>
      <c r="K55" s="57">
        <v>0</v>
      </c>
      <c r="L55" s="164">
        <v>109200</v>
      </c>
      <c r="M55" s="165"/>
      <c r="N55" s="57">
        <f>N54</f>
        <v>0</v>
      </c>
      <c r="O55" s="56"/>
    </row>
    <row r="56" spans="1:15" ht="20.25" customHeight="1">
      <c r="A56" s="59"/>
      <c r="B56" s="59"/>
      <c r="C56" s="59"/>
      <c r="D56" s="58" t="s">
        <v>133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164">
        <v>0</v>
      </c>
      <c r="M56" s="165"/>
      <c r="N56" s="57">
        <v>0</v>
      </c>
      <c r="O56" s="56"/>
    </row>
    <row r="57" spans="1:15" ht="45" customHeight="1">
      <c r="A57" s="59" t="s">
        <v>74</v>
      </c>
      <c r="B57" s="59">
        <v>801</v>
      </c>
      <c r="C57" s="59">
        <v>80195</v>
      </c>
      <c r="D57" s="63" t="s">
        <v>158</v>
      </c>
      <c r="E57" s="57">
        <v>1023529</v>
      </c>
      <c r="F57" s="57">
        <v>1023529</v>
      </c>
      <c r="G57" s="57">
        <v>518515</v>
      </c>
      <c r="H57" s="57">
        <v>0</v>
      </c>
      <c r="I57" s="57">
        <v>0</v>
      </c>
      <c r="J57" s="57">
        <v>0</v>
      </c>
      <c r="K57" s="57">
        <v>0</v>
      </c>
      <c r="L57" s="162" t="s">
        <v>157</v>
      </c>
      <c r="M57" s="163"/>
      <c r="N57" s="57">
        <v>0</v>
      </c>
      <c r="O57" s="56" t="s">
        <v>64</v>
      </c>
    </row>
    <row r="58" spans="1:15" ht="12.75">
      <c r="A58" s="59"/>
      <c r="B58" s="59"/>
      <c r="C58" s="59"/>
      <c r="D58" s="58" t="s">
        <v>135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164">
        <v>0</v>
      </c>
      <c r="M58" s="165"/>
      <c r="N58" s="57">
        <v>0</v>
      </c>
      <c r="O58" s="56"/>
    </row>
    <row r="59" spans="1:15" ht="12.75">
      <c r="A59" s="59"/>
      <c r="B59" s="59"/>
      <c r="C59" s="59"/>
      <c r="D59" s="58" t="s">
        <v>133</v>
      </c>
      <c r="E59" s="57">
        <f>E57</f>
        <v>1023529</v>
      </c>
      <c r="F59" s="57">
        <f>F57</f>
        <v>1023529</v>
      </c>
      <c r="G59" s="57">
        <f>G57</f>
        <v>518515</v>
      </c>
      <c r="H59" s="57">
        <v>0</v>
      </c>
      <c r="I59" s="57">
        <v>0</v>
      </c>
      <c r="J59" s="57">
        <v>0</v>
      </c>
      <c r="K59" s="57">
        <v>0</v>
      </c>
      <c r="L59" s="164">
        <v>505014</v>
      </c>
      <c r="M59" s="165"/>
      <c r="N59" s="57">
        <f>N57</f>
        <v>0</v>
      </c>
      <c r="O59" s="56"/>
    </row>
    <row r="60" spans="1:15" ht="56.25">
      <c r="A60" s="59" t="s">
        <v>73</v>
      </c>
      <c r="B60" s="59">
        <v>851</v>
      </c>
      <c r="C60" s="59">
        <v>85195</v>
      </c>
      <c r="D60" s="63" t="s">
        <v>156</v>
      </c>
      <c r="E60" s="57">
        <v>1118255</v>
      </c>
      <c r="F60" s="57">
        <v>637608</v>
      </c>
      <c r="G60" s="57">
        <v>637608</v>
      </c>
      <c r="H60" s="57">
        <v>436469</v>
      </c>
      <c r="I60" s="57">
        <v>0</v>
      </c>
      <c r="J60" s="57">
        <v>0</v>
      </c>
      <c r="K60" s="57">
        <v>0</v>
      </c>
      <c r="L60" s="162" t="s">
        <v>154</v>
      </c>
      <c r="M60" s="163"/>
      <c r="N60" s="57">
        <v>0</v>
      </c>
      <c r="O60" s="56" t="s">
        <v>64</v>
      </c>
    </row>
    <row r="61" spans="1:15" ht="12.75">
      <c r="A61" s="59"/>
      <c r="B61" s="59"/>
      <c r="C61" s="59"/>
      <c r="D61" s="58" t="s">
        <v>135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64">
        <v>0</v>
      </c>
      <c r="M61" s="165"/>
      <c r="N61" s="57">
        <v>0</v>
      </c>
      <c r="O61" s="56"/>
    </row>
    <row r="62" spans="1:15" ht="12.75">
      <c r="A62" s="59"/>
      <c r="B62" s="59"/>
      <c r="C62" s="59"/>
      <c r="D62" s="58" t="s">
        <v>133</v>
      </c>
      <c r="E62" s="57">
        <f>E60</f>
        <v>1118255</v>
      </c>
      <c r="F62" s="57">
        <f>F60</f>
        <v>637608</v>
      </c>
      <c r="G62" s="57">
        <f>G60</f>
        <v>637608</v>
      </c>
      <c r="H62" s="57">
        <f>H60</f>
        <v>436469</v>
      </c>
      <c r="I62" s="57">
        <v>0</v>
      </c>
      <c r="J62" s="57">
        <v>0</v>
      </c>
      <c r="K62" s="57">
        <v>0</v>
      </c>
      <c r="L62" s="164">
        <v>0</v>
      </c>
      <c r="M62" s="165"/>
      <c r="N62" s="57">
        <f>N60</f>
        <v>0</v>
      </c>
      <c r="O62" s="56"/>
    </row>
    <row r="63" spans="1:15" ht="45">
      <c r="A63" s="59" t="s">
        <v>72</v>
      </c>
      <c r="B63" s="59">
        <v>851</v>
      </c>
      <c r="C63" s="59">
        <v>85111</v>
      </c>
      <c r="D63" s="63" t="s">
        <v>155</v>
      </c>
      <c r="E63" s="57">
        <v>1314072</v>
      </c>
      <c r="F63" s="57">
        <v>538066</v>
      </c>
      <c r="G63" s="57">
        <v>538066</v>
      </c>
      <c r="H63" s="57">
        <v>0</v>
      </c>
      <c r="I63" s="57">
        <v>0</v>
      </c>
      <c r="J63" s="57">
        <v>0</v>
      </c>
      <c r="K63" s="57">
        <v>0</v>
      </c>
      <c r="L63" s="162" t="s">
        <v>154</v>
      </c>
      <c r="M63" s="163"/>
      <c r="N63" s="57">
        <v>0</v>
      </c>
      <c r="O63" s="56" t="s">
        <v>64</v>
      </c>
    </row>
    <row r="64" spans="1:15" ht="12.75">
      <c r="A64" s="59"/>
      <c r="B64" s="59"/>
      <c r="C64" s="59"/>
      <c r="D64" s="58" t="s">
        <v>135</v>
      </c>
      <c r="E64" s="57">
        <v>0</v>
      </c>
      <c r="F64" s="57">
        <v>0</v>
      </c>
      <c r="G64" s="57">
        <v>0</v>
      </c>
      <c r="H64" s="57" t="s">
        <v>153</v>
      </c>
      <c r="I64" s="57">
        <v>0</v>
      </c>
      <c r="J64" s="57">
        <v>0</v>
      </c>
      <c r="K64" s="57">
        <v>0</v>
      </c>
      <c r="L64" s="164">
        <v>0</v>
      </c>
      <c r="M64" s="165"/>
      <c r="N64" s="57">
        <v>0</v>
      </c>
      <c r="O64" s="56"/>
    </row>
    <row r="65" spans="1:15" ht="12.75">
      <c r="A65" s="59"/>
      <c r="B65" s="59"/>
      <c r="C65" s="59"/>
      <c r="D65" s="58" t="s">
        <v>133</v>
      </c>
      <c r="E65" s="57">
        <f>E63</f>
        <v>1314072</v>
      </c>
      <c r="F65" s="57">
        <f>F63</f>
        <v>538066</v>
      </c>
      <c r="G65" s="57">
        <f>G63</f>
        <v>538066</v>
      </c>
      <c r="H65" s="57">
        <v>0</v>
      </c>
      <c r="I65" s="57">
        <v>0</v>
      </c>
      <c r="J65" s="57">
        <v>0</v>
      </c>
      <c r="K65" s="57">
        <v>0</v>
      </c>
      <c r="L65" s="164">
        <v>0</v>
      </c>
      <c r="M65" s="165"/>
      <c r="N65" s="57">
        <f>N63</f>
        <v>0</v>
      </c>
      <c r="O65" s="56"/>
    </row>
    <row r="66" spans="1:15" ht="72.75" customHeight="1">
      <c r="A66" s="59" t="s">
        <v>71</v>
      </c>
      <c r="B66" s="59">
        <v>852</v>
      </c>
      <c r="C66" s="59">
        <v>85203</v>
      </c>
      <c r="D66" s="62" t="s">
        <v>152</v>
      </c>
      <c r="E66" s="57">
        <f>SUM(E67:E68)</f>
        <v>1686946</v>
      </c>
      <c r="F66" s="57">
        <f>SUM(F67:F68)</f>
        <v>560948</v>
      </c>
      <c r="G66" s="57">
        <v>43000</v>
      </c>
      <c r="H66" s="57">
        <f>SUM(H67:H68)</f>
        <v>0</v>
      </c>
      <c r="I66" s="57">
        <f>SUM(I67:I68)</f>
        <v>0</v>
      </c>
      <c r="J66" s="57">
        <f>SUM(J67:J68)</f>
        <v>0</v>
      </c>
      <c r="K66" s="57">
        <f>SUM(K67:K68)</f>
        <v>0</v>
      </c>
      <c r="L66" s="162" t="s">
        <v>151</v>
      </c>
      <c r="M66" s="163"/>
      <c r="N66" s="57">
        <f>SUM(N67:N68)</f>
        <v>0</v>
      </c>
      <c r="O66" s="56" t="s">
        <v>64</v>
      </c>
    </row>
    <row r="67" spans="1:15" ht="12.75">
      <c r="A67" s="59"/>
      <c r="B67" s="59"/>
      <c r="C67" s="59"/>
      <c r="D67" s="58" t="s">
        <v>135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164">
        <v>0</v>
      </c>
      <c r="M67" s="165"/>
      <c r="N67" s="57">
        <v>0</v>
      </c>
      <c r="O67" s="56"/>
    </row>
    <row r="68" spans="1:15" ht="12.75">
      <c r="A68" s="59"/>
      <c r="B68" s="59"/>
      <c r="C68" s="59"/>
      <c r="D68" s="58" t="s">
        <v>133</v>
      </c>
      <c r="E68" s="57">
        <v>1686946</v>
      </c>
      <c r="F68" s="57">
        <v>560948</v>
      </c>
      <c r="G68" s="57">
        <v>31980</v>
      </c>
      <c r="H68" s="57">
        <v>0</v>
      </c>
      <c r="I68" s="57">
        <v>0</v>
      </c>
      <c r="J68" s="57">
        <v>0</v>
      </c>
      <c r="K68" s="57">
        <v>0</v>
      </c>
      <c r="L68" s="164">
        <v>528968</v>
      </c>
      <c r="M68" s="165"/>
      <c r="N68" s="57">
        <v>0</v>
      </c>
      <c r="O68" s="56"/>
    </row>
    <row r="69" spans="1:15" ht="63" customHeight="1">
      <c r="A69" s="59" t="s">
        <v>70</v>
      </c>
      <c r="B69" s="59">
        <v>852</v>
      </c>
      <c r="C69" s="59">
        <v>85295</v>
      </c>
      <c r="D69" s="58" t="s">
        <v>150</v>
      </c>
      <c r="E69" s="57">
        <f>SUM(E70:E71)</f>
        <v>440318</v>
      </c>
      <c r="F69" s="57">
        <f>F70</f>
        <v>152318</v>
      </c>
      <c r="G69" s="57">
        <v>152318</v>
      </c>
      <c r="H69" s="57">
        <v>0</v>
      </c>
      <c r="I69" s="57">
        <v>0</v>
      </c>
      <c r="J69" s="57">
        <v>0</v>
      </c>
      <c r="K69" s="57">
        <v>0</v>
      </c>
      <c r="L69" s="162" t="s">
        <v>149</v>
      </c>
      <c r="M69" s="163"/>
      <c r="N69" s="57">
        <v>0</v>
      </c>
      <c r="O69" s="56" t="s">
        <v>148</v>
      </c>
    </row>
    <row r="70" spans="1:15" ht="12.75">
      <c r="A70" s="59"/>
      <c r="B70" s="59"/>
      <c r="C70" s="59"/>
      <c r="D70" s="58" t="s">
        <v>135</v>
      </c>
      <c r="E70" s="57">
        <v>440318</v>
      </c>
      <c r="F70" s="57">
        <f>G70+J70+L70+N70</f>
        <v>152318</v>
      </c>
      <c r="G70" s="57">
        <f>G69</f>
        <v>152318</v>
      </c>
      <c r="H70" s="57">
        <v>0</v>
      </c>
      <c r="I70" s="57">
        <v>0</v>
      </c>
      <c r="J70" s="57">
        <v>0</v>
      </c>
      <c r="K70" s="57">
        <v>0</v>
      </c>
      <c r="L70" s="164">
        <v>0</v>
      </c>
      <c r="M70" s="165"/>
      <c r="N70" s="57">
        <f>N69</f>
        <v>0</v>
      </c>
      <c r="O70" s="56"/>
    </row>
    <row r="71" spans="1:15" ht="12.75">
      <c r="A71" s="59"/>
      <c r="B71" s="59"/>
      <c r="C71" s="59"/>
      <c r="D71" s="58" t="s">
        <v>133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164">
        <v>0</v>
      </c>
      <c r="M71" s="165"/>
      <c r="N71" s="57">
        <v>0</v>
      </c>
      <c r="O71" s="56"/>
    </row>
    <row r="72" spans="1:15" ht="60" customHeight="1">
      <c r="A72" s="59" t="s">
        <v>69</v>
      </c>
      <c r="B72" s="59">
        <v>852</v>
      </c>
      <c r="C72" s="59">
        <v>85295</v>
      </c>
      <c r="D72" s="58" t="s">
        <v>147</v>
      </c>
      <c r="E72" s="57">
        <f>SUM(E73:E74)</f>
        <v>1341923.2</v>
      </c>
      <c r="F72" s="57">
        <f>SUM(F73:F74)</f>
        <v>185574</v>
      </c>
      <c r="G72" s="57">
        <f>SUM(G73:G74)</f>
        <v>121494</v>
      </c>
      <c r="H72" s="57">
        <v>0</v>
      </c>
      <c r="I72" s="57">
        <v>0</v>
      </c>
      <c r="J72" s="57">
        <v>0</v>
      </c>
      <c r="K72" s="57">
        <v>0</v>
      </c>
      <c r="L72" s="162" t="s">
        <v>146</v>
      </c>
      <c r="M72" s="163"/>
      <c r="N72" s="57">
        <v>0</v>
      </c>
      <c r="O72" s="56" t="s">
        <v>145</v>
      </c>
    </row>
    <row r="73" spans="1:15" ht="12.75">
      <c r="A73" s="59"/>
      <c r="B73" s="59"/>
      <c r="C73" s="59"/>
      <c r="D73" s="58" t="s">
        <v>135</v>
      </c>
      <c r="E73" s="57">
        <v>986871.4</v>
      </c>
      <c r="F73" s="57">
        <f>G73+J73+L73+N73</f>
        <v>185574</v>
      </c>
      <c r="G73" s="57">
        <v>121494</v>
      </c>
      <c r="H73" s="57">
        <v>0</v>
      </c>
      <c r="I73" s="57">
        <v>0</v>
      </c>
      <c r="J73" s="57">
        <v>0</v>
      </c>
      <c r="K73" s="57">
        <v>0</v>
      </c>
      <c r="L73" s="164">
        <v>64080</v>
      </c>
      <c r="M73" s="165"/>
      <c r="N73" s="57">
        <f>N72</f>
        <v>0</v>
      </c>
      <c r="O73" s="56"/>
    </row>
    <row r="74" spans="1:15" ht="12.75">
      <c r="A74" s="59"/>
      <c r="B74" s="59"/>
      <c r="C74" s="59"/>
      <c r="D74" s="58" t="s">
        <v>133</v>
      </c>
      <c r="E74" s="57">
        <v>355051.8</v>
      </c>
      <c r="F74" s="57">
        <f>G74+J74+L74+N74</f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164">
        <v>0</v>
      </c>
      <c r="M74" s="165"/>
      <c r="N74" s="57">
        <v>0</v>
      </c>
      <c r="O74" s="56"/>
    </row>
    <row r="75" spans="1:15" ht="45" customHeight="1">
      <c r="A75" s="59" t="s">
        <v>68</v>
      </c>
      <c r="B75" s="59">
        <v>852</v>
      </c>
      <c r="C75" s="59">
        <v>85295</v>
      </c>
      <c r="D75" s="58" t="s">
        <v>144</v>
      </c>
      <c r="E75" s="57">
        <f>SUM(E76:E77)</f>
        <v>1382342.6</v>
      </c>
      <c r="F75" s="57">
        <f>SUM(F76:F77)</f>
        <v>225330</v>
      </c>
      <c r="G75" s="57">
        <f>SUM(G76:G77)</f>
        <v>156978</v>
      </c>
      <c r="H75" s="57">
        <v>0</v>
      </c>
      <c r="I75" s="57">
        <v>0</v>
      </c>
      <c r="J75" s="57">
        <v>0</v>
      </c>
      <c r="K75" s="57">
        <v>0</v>
      </c>
      <c r="L75" s="162" t="s">
        <v>143</v>
      </c>
      <c r="M75" s="163"/>
      <c r="N75" s="57">
        <v>0</v>
      </c>
      <c r="O75" s="56" t="s">
        <v>142</v>
      </c>
    </row>
    <row r="76" spans="1:15" ht="12.75">
      <c r="A76" s="59"/>
      <c r="B76" s="59"/>
      <c r="C76" s="59"/>
      <c r="D76" s="58" t="s">
        <v>135</v>
      </c>
      <c r="E76" s="57">
        <v>1223090</v>
      </c>
      <c r="F76" s="57">
        <f>G76+J76+L76+N76</f>
        <v>225330</v>
      </c>
      <c r="G76" s="57">
        <v>156978</v>
      </c>
      <c r="H76" s="57">
        <v>0</v>
      </c>
      <c r="I76" s="57">
        <v>0</v>
      </c>
      <c r="J76" s="57">
        <v>0</v>
      </c>
      <c r="K76" s="57">
        <v>0</v>
      </c>
      <c r="L76" s="164">
        <v>68352</v>
      </c>
      <c r="M76" s="165"/>
      <c r="N76" s="57">
        <f>N75</f>
        <v>0</v>
      </c>
      <c r="O76" s="56"/>
    </row>
    <row r="77" spans="1:15" ht="12.75">
      <c r="A77" s="59"/>
      <c r="B77" s="59"/>
      <c r="C77" s="59"/>
      <c r="D77" s="58" t="s">
        <v>133</v>
      </c>
      <c r="E77" s="57">
        <v>159252.6</v>
      </c>
      <c r="F77" s="57">
        <f>G77+J77+L77+N77</f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64">
        <v>0</v>
      </c>
      <c r="M77" s="165"/>
      <c r="N77" s="57">
        <v>0</v>
      </c>
      <c r="O77" s="56"/>
    </row>
    <row r="78" spans="1:15" ht="67.5">
      <c r="A78" s="59" t="s">
        <v>67</v>
      </c>
      <c r="B78" s="59">
        <v>854</v>
      </c>
      <c r="C78" s="59">
        <v>85406</v>
      </c>
      <c r="D78" s="58" t="s">
        <v>141</v>
      </c>
      <c r="E78" s="57">
        <v>34600</v>
      </c>
      <c r="F78" s="57">
        <f>G78</f>
        <v>34600</v>
      </c>
      <c r="G78" s="57">
        <f>SUM(G79:G80)</f>
        <v>34600</v>
      </c>
      <c r="H78" s="57">
        <v>0</v>
      </c>
      <c r="I78" s="57">
        <v>0</v>
      </c>
      <c r="J78" s="57">
        <v>0</v>
      </c>
      <c r="K78" s="57">
        <v>0</v>
      </c>
      <c r="L78" s="162" t="s">
        <v>65</v>
      </c>
      <c r="M78" s="163"/>
      <c r="N78" s="57">
        <v>0</v>
      </c>
      <c r="O78" s="56" t="s">
        <v>64</v>
      </c>
    </row>
    <row r="79" spans="1:15" ht="12.75">
      <c r="A79" s="59"/>
      <c r="B79" s="59"/>
      <c r="C79" s="59"/>
      <c r="D79" s="58" t="s">
        <v>135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164">
        <v>0</v>
      </c>
      <c r="M79" s="165"/>
      <c r="N79" s="57">
        <v>0</v>
      </c>
      <c r="O79" s="56"/>
    </row>
    <row r="80" spans="1:15" ht="12.75">
      <c r="A80" s="59"/>
      <c r="B80" s="59"/>
      <c r="C80" s="59"/>
      <c r="D80" s="58" t="s">
        <v>133</v>
      </c>
      <c r="E80" s="57">
        <f>E78</f>
        <v>34600</v>
      </c>
      <c r="F80" s="57">
        <f>G80</f>
        <v>34600</v>
      </c>
      <c r="G80" s="57">
        <v>34600</v>
      </c>
      <c r="H80" s="57">
        <v>0</v>
      </c>
      <c r="I80" s="57">
        <v>0</v>
      </c>
      <c r="J80" s="57">
        <v>0</v>
      </c>
      <c r="K80" s="57">
        <v>0</v>
      </c>
      <c r="L80" s="164">
        <v>0</v>
      </c>
      <c r="M80" s="165"/>
      <c r="N80" s="57">
        <f>N78</f>
        <v>0</v>
      </c>
      <c r="O80" s="56"/>
    </row>
    <row r="81" spans="1:15" ht="78.75">
      <c r="A81" s="59" t="s">
        <v>66</v>
      </c>
      <c r="B81" s="59">
        <v>854</v>
      </c>
      <c r="C81" s="59">
        <v>85406</v>
      </c>
      <c r="D81" s="58" t="s">
        <v>266</v>
      </c>
      <c r="E81" s="57">
        <v>287284</v>
      </c>
      <c r="F81" s="57">
        <f>G81</f>
        <v>111714</v>
      </c>
      <c r="G81" s="57">
        <f>SUM(G82:G83)</f>
        <v>111714</v>
      </c>
      <c r="H81" s="57">
        <v>0</v>
      </c>
      <c r="I81" s="57">
        <v>0</v>
      </c>
      <c r="J81" s="57">
        <v>0</v>
      </c>
      <c r="K81" s="57">
        <v>0</v>
      </c>
      <c r="L81" s="162" t="s">
        <v>65</v>
      </c>
      <c r="M81" s="163"/>
      <c r="N81" s="57">
        <v>0</v>
      </c>
      <c r="O81" s="56" t="s">
        <v>64</v>
      </c>
    </row>
    <row r="82" spans="1:15" ht="12.75">
      <c r="A82" s="59"/>
      <c r="B82" s="59"/>
      <c r="C82" s="59"/>
      <c r="D82" s="58" t="s">
        <v>135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164">
        <v>0</v>
      </c>
      <c r="M82" s="165"/>
      <c r="N82" s="57">
        <v>0</v>
      </c>
      <c r="O82" s="56"/>
    </row>
    <row r="83" spans="1:15" ht="12.75">
      <c r="A83" s="59"/>
      <c r="B83" s="59"/>
      <c r="C83" s="59"/>
      <c r="D83" s="58" t="s">
        <v>133</v>
      </c>
      <c r="E83" s="57">
        <f>E81</f>
        <v>287284</v>
      </c>
      <c r="F83" s="57">
        <f>G83</f>
        <v>111714</v>
      </c>
      <c r="G83" s="57">
        <v>111714</v>
      </c>
      <c r="H83" s="57">
        <v>0</v>
      </c>
      <c r="I83" s="57">
        <v>0</v>
      </c>
      <c r="J83" s="57">
        <v>0</v>
      </c>
      <c r="K83" s="57">
        <v>0</v>
      </c>
      <c r="L83" s="164">
        <v>0</v>
      </c>
      <c r="M83" s="165"/>
      <c r="N83" s="57">
        <f>N81</f>
        <v>0</v>
      </c>
      <c r="O83" s="56"/>
    </row>
    <row r="84" spans="1:15" ht="89.25" customHeight="1">
      <c r="A84" s="59" t="s">
        <v>103</v>
      </c>
      <c r="B84" s="9">
        <v>900</v>
      </c>
      <c r="C84" s="9">
        <v>90095</v>
      </c>
      <c r="D84" s="61" t="s">
        <v>140</v>
      </c>
      <c r="E84" s="57">
        <v>137450</v>
      </c>
      <c r="F84" s="57">
        <f>G84+J84+N84</f>
        <v>90150</v>
      </c>
      <c r="G84" s="57">
        <v>90150</v>
      </c>
      <c r="H84" s="57">
        <v>0</v>
      </c>
      <c r="I84" s="57">
        <v>0</v>
      </c>
      <c r="J84" s="57">
        <v>0</v>
      </c>
      <c r="K84" s="57">
        <v>0</v>
      </c>
      <c r="L84" s="162" t="s">
        <v>65</v>
      </c>
      <c r="M84" s="163"/>
      <c r="N84" s="57">
        <v>0</v>
      </c>
      <c r="O84" s="56" t="s">
        <v>64</v>
      </c>
    </row>
    <row r="85" spans="1:15" ht="12.75">
      <c r="A85" s="59"/>
      <c r="B85" s="59"/>
      <c r="C85" s="59"/>
      <c r="D85" s="58" t="s">
        <v>135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64">
        <v>0</v>
      </c>
      <c r="M85" s="165"/>
      <c r="N85" s="57">
        <v>0</v>
      </c>
      <c r="O85" s="56"/>
    </row>
    <row r="86" spans="1:15" ht="12.75">
      <c r="A86" s="59"/>
      <c r="B86" s="59"/>
      <c r="C86" s="59"/>
      <c r="D86" s="58" t="s">
        <v>133</v>
      </c>
      <c r="E86" s="57">
        <f>E84</f>
        <v>137450</v>
      </c>
      <c r="F86" s="57">
        <v>90150</v>
      </c>
      <c r="G86" s="57">
        <v>90150</v>
      </c>
      <c r="H86" s="57">
        <v>0</v>
      </c>
      <c r="I86" s="57">
        <v>0</v>
      </c>
      <c r="J86" s="57">
        <v>0</v>
      </c>
      <c r="K86" s="57">
        <v>0</v>
      </c>
      <c r="L86" s="164">
        <v>0</v>
      </c>
      <c r="M86" s="165"/>
      <c r="N86" s="57">
        <f>N84</f>
        <v>0</v>
      </c>
      <c r="O86" s="56"/>
    </row>
    <row r="87" spans="1:15" ht="56.25">
      <c r="A87" s="59" t="s">
        <v>104</v>
      </c>
      <c r="B87" s="9">
        <v>926</v>
      </c>
      <c r="C87" s="9">
        <v>92695</v>
      </c>
      <c r="D87" s="60" t="s">
        <v>139</v>
      </c>
      <c r="E87" s="57">
        <f>(E88+E89)</f>
        <v>7000</v>
      </c>
      <c r="F87" s="57">
        <f>(F88+F89)</f>
        <v>1000</v>
      </c>
      <c r="G87" s="57">
        <v>1000</v>
      </c>
      <c r="H87" s="57">
        <v>0</v>
      </c>
      <c r="I87" s="57">
        <v>0</v>
      </c>
      <c r="J87" s="57">
        <v>0</v>
      </c>
      <c r="K87" s="57">
        <v>0</v>
      </c>
      <c r="L87" s="162" t="s">
        <v>136</v>
      </c>
      <c r="M87" s="163"/>
      <c r="N87" s="57">
        <f>(N88+N89)</f>
        <v>0</v>
      </c>
      <c r="O87" s="56" t="s">
        <v>64</v>
      </c>
    </row>
    <row r="88" spans="1:15" ht="12.75">
      <c r="A88" s="59"/>
      <c r="B88" s="59"/>
      <c r="C88" s="59"/>
      <c r="D88" s="58" t="s">
        <v>135</v>
      </c>
      <c r="E88" s="57">
        <v>7000</v>
      </c>
      <c r="F88" s="57">
        <f>G88+J88++L88+N88</f>
        <v>1000</v>
      </c>
      <c r="G88" s="57">
        <f>G87</f>
        <v>1000</v>
      </c>
      <c r="H88" s="57">
        <v>0</v>
      </c>
      <c r="I88" s="57">
        <v>0</v>
      </c>
      <c r="J88" s="57">
        <v>0</v>
      </c>
      <c r="K88" s="57">
        <v>0</v>
      </c>
      <c r="L88" s="164">
        <v>0</v>
      </c>
      <c r="M88" s="165"/>
      <c r="N88" s="57">
        <v>0</v>
      </c>
      <c r="O88" s="56"/>
    </row>
    <row r="89" spans="1:15" ht="12.75">
      <c r="A89" s="59"/>
      <c r="B89" s="59"/>
      <c r="C89" s="59"/>
      <c r="D89" s="58" t="s">
        <v>133</v>
      </c>
      <c r="E89" s="57">
        <v>0</v>
      </c>
      <c r="F89" s="57">
        <f>G89+J89+L89+N89</f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64">
        <v>0</v>
      </c>
      <c r="M89" s="165"/>
      <c r="N89" s="57">
        <v>0</v>
      </c>
      <c r="O89" s="56"/>
    </row>
    <row r="90" spans="1:15" ht="54.75" customHeight="1">
      <c r="A90" s="59" t="s">
        <v>112</v>
      </c>
      <c r="B90" s="9">
        <v>926</v>
      </c>
      <c r="C90" s="9">
        <v>92695</v>
      </c>
      <c r="D90" s="60" t="s">
        <v>138</v>
      </c>
      <c r="E90" s="57">
        <f>(E91+E92)</f>
        <v>7000</v>
      </c>
      <c r="F90" s="57">
        <f>(F91+F92)</f>
        <v>1000</v>
      </c>
      <c r="G90" s="57">
        <v>1000</v>
      </c>
      <c r="H90" s="57">
        <v>0</v>
      </c>
      <c r="I90" s="57">
        <v>0</v>
      </c>
      <c r="J90" s="57">
        <v>0</v>
      </c>
      <c r="K90" s="57">
        <v>0</v>
      </c>
      <c r="L90" s="162" t="s">
        <v>136</v>
      </c>
      <c r="M90" s="163"/>
      <c r="N90" s="57">
        <f>(N91+N92)</f>
        <v>0</v>
      </c>
      <c r="O90" s="56" t="s">
        <v>64</v>
      </c>
    </row>
    <row r="91" spans="1:15" ht="12.75">
      <c r="A91" s="59"/>
      <c r="B91" s="59"/>
      <c r="C91" s="59"/>
      <c r="D91" s="58" t="s">
        <v>135</v>
      </c>
      <c r="E91" s="57">
        <v>7000</v>
      </c>
      <c r="F91" s="57">
        <f>G91+J91++L91+N91</f>
        <v>1000</v>
      </c>
      <c r="G91" s="57">
        <f>G90</f>
        <v>1000</v>
      </c>
      <c r="H91" s="57">
        <v>0</v>
      </c>
      <c r="I91" s="57">
        <v>0</v>
      </c>
      <c r="J91" s="57">
        <v>0</v>
      </c>
      <c r="K91" s="57">
        <v>0</v>
      </c>
      <c r="L91" s="164">
        <v>0</v>
      </c>
      <c r="M91" s="165"/>
      <c r="N91" s="57">
        <v>0</v>
      </c>
      <c r="O91" s="56"/>
    </row>
    <row r="92" spans="1:15" ht="12.75">
      <c r="A92" s="59"/>
      <c r="B92" s="59"/>
      <c r="C92" s="59"/>
      <c r="D92" s="58" t="s">
        <v>133</v>
      </c>
      <c r="E92" s="57">
        <v>0</v>
      </c>
      <c r="F92" s="57">
        <f>G92+J92+L92+N92</f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164">
        <v>0</v>
      </c>
      <c r="M92" s="165"/>
      <c r="N92" s="57">
        <v>0</v>
      </c>
      <c r="O92" s="56"/>
    </row>
    <row r="93" spans="1:15" ht="56.25">
      <c r="A93" s="59" t="s">
        <v>113</v>
      </c>
      <c r="B93" s="9">
        <v>926</v>
      </c>
      <c r="C93" s="9">
        <v>92695</v>
      </c>
      <c r="D93" s="60" t="s">
        <v>137</v>
      </c>
      <c r="E93" s="57">
        <f>(E94+E95)</f>
        <v>7000</v>
      </c>
      <c r="F93" s="57">
        <f>(F94+F95)</f>
        <v>1000</v>
      </c>
      <c r="G93" s="57">
        <v>1000</v>
      </c>
      <c r="H93" s="57">
        <v>0</v>
      </c>
      <c r="I93" s="57">
        <v>0</v>
      </c>
      <c r="J93" s="57">
        <v>0</v>
      </c>
      <c r="K93" s="57">
        <v>0</v>
      </c>
      <c r="L93" s="162" t="s">
        <v>136</v>
      </c>
      <c r="M93" s="163"/>
      <c r="N93" s="57">
        <f>(N94+N95)</f>
        <v>0</v>
      </c>
      <c r="O93" s="56" t="s">
        <v>64</v>
      </c>
    </row>
    <row r="94" spans="1:15" ht="12.75">
      <c r="A94" s="59"/>
      <c r="B94" s="59"/>
      <c r="C94" s="59"/>
      <c r="D94" s="58" t="s">
        <v>135</v>
      </c>
      <c r="E94" s="57">
        <v>7000</v>
      </c>
      <c r="F94" s="57">
        <f>G94+J94++L94+N94</f>
        <v>1000</v>
      </c>
      <c r="G94" s="57">
        <f>G93</f>
        <v>1000</v>
      </c>
      <c r="H94" s="57">
        <v>0</v>
      </c>
      <c r="I94" s="57">
        <v>0</v>
      </c>
      <c r="J94" s="57">
        <v>0</v>
      </c>
      <c r="K94" s="57">
        <v>0</v>
      </c>
      <c r="L94" s="164">
        <v>0</v>
      </c>
      <c r="M94" s="165"/>
      <c r="N94" s="57">
        <v>0</v>
      </c>
      <c r="O94" s="56"/>
    </row>
    <row r="95" spans="1:15" ht="12.75">
      <c r="A95" s="59"/>
      <c r="B95" s="59"/>
      <c r="C95" s="59"/>
      <c r="D95" s="58" t="s">
        <v>133</v>
      </c>
      <c r="E95" s="57">
        <v>0</v>
      </c>
      <c r="F95" s="57">
        <f>G95+J95+L95+N95</f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164">
        <v>0</v>
      </c>
      <c r="M95" s="165"/>
      <c r="N95" s="57">
        <v>0</v>
      </c>
      <c r="O95" s="56"/>
    </row>
    <row r="96" spans="1:15" ht="21" customHeight="1">
      <c r="A96" s="145" t="s">
        <v>116</v>
      </c>
      <c r="B96" s="146"/>
      <c r="C96" s="146"/>
      <c r="D96" s="147"/>
      <c r="E96" s="53">
        <f>SUM(E11+E14+E17+E20+E24+E30+E33+E36+E39+E42+E45+E48+E51+E54+E57+E60+E63+E66+E69+E72+E75+E78+E81+E84+E87+E90+E93+E27)</f>
        <v>23166160.8</v>
      </c>
      <c r="F96" s="53">
        <f aca="true" t="shared" si="0" ref="F96:K96">SUM(F11+F14+F17+F20+F24+F30+F33+F36+F39+F42+F45+F48+F51+F54+F57+F60+F63+F66+F69+F72+F75+F78+F81+F84+F87+F90+F93+F27)</f>
        <v>11641044</v>
      </c>
      <c r="G96" s="53">
        <f t="shared" si="0"/>
        <v>3792309</v>
      </c>
      <c r="H96" s="53">
        <f t="shared" si="0"/>
        <v>436469</v>
      </c>
      <c r="I96" s="53">
        <f t="shared" si="0"/>
        <v>0</v>
      </c>
      <c r="J96" s="53">
        <f t="shared" si="0"/>
        <v>0</v>
      </c>
      <c r="K96" s="53">
        <f t="shared" si="0"/>
        <v>0</v>
      </c>
      <c r="L96" s="168">
        <v>1602761</v>
      </c>
      <c r="M96" s="169"/>
      <c r="N96" s="53">
        <f>SUM(N11+N14+N17+N20+N24+N30+N33+N36+N39+N42+N45+N48+N51+N54+N57+N60+N63+N66+N69+N72+N75+N78+N81+N84+N87+N90+N93+N27)</f>
        <v>6246742</v>
      </c>
      <c r="O96" s="55" t="s">
        <v>63</v>
      </c>
    </row>
    <row r="97" spans="1:15" ht="21" customHeight="1">
      <c r="A97" s="156" t="s">
        <v>116</v>
      </c>
      <c r="B97" s="157"/>
      <c r="C97" s="158"/>
      <c r="D97" s="54" t="s">
        <v>135</v>
      </c>
      <c r="E97" s="53">
        <f>SUM(E12+E15+E18+E21+E25+E31+E34+E37+E40+E43+E46+E49+E52+E55+E58+E61+E64+E67+E70+E73+E76+E79+E82+E85+E88+E91+E94+E28)</f>
        <v>8271665.4</v>
      </c>
      <c r="F97" s="53">
        <f>SUM(F12+F15+F18+F21+F25+F31+F34+F37+F40+F43+F46+F49+F52+F55+F58+F61+F64+F67+F70+F73+F76+F79+F82+F85+F88+F91+F94+F28)</f>
        <v>3644135</v>
      </c>
      <c r="G97" s="53">
        <f>SUM(G12+G15+G18+G21+G25+G31+G34+G37+G40+G43+G46+G49+G52+G55+G58+G61+G64+G67+G70+G73+G76+G79+G82+G85+G88+G91+G94+G28)</f>
        <v>669458</v>
      </c>
      <c r="H97" s="53" t="s">
        <v>134</v>
      </c>
      <c r="I97" s="53">
        <f aca="true" t="shared" si="1" ref="I97:K98">SUM(I12+I15+I18+I21+I25+I31+I34+I37+I40+I43+I46+I49+I52+I55+I58+I61+I64+I67+I70+I73+I76+I79+I82+I85+I88+I91+I94+I28)</f>
        <v>0</v>
      </c>
      <c r="J97" s="53">
        <f t="shared" si="1"/>
        <v>0</v>
      </c>
      <c r="K97" s="53">
        <f t="shared" si="1"/>
        <v>0</v>
      </c>
      <c r="L97" s="170">
        <v>568779</v>
      </c>
      <c r="M97" s="171"/>
      <c r="N97" s="53">
        <f>SUM(N12+N15+N18+N21+N25+N31+N34+N37+N40+N43+N46+N49+N52+N55+N58+N61+N64+N67+N70+N73+N76+N79+N82+N85+N88+N91+N94+N28)</f>
        <v>2395646</v>
      </c>
      <c r="O97" s="52" t="s">
        <v>63</v>
      </c>
    </row>
    <row r="98" spans="1:15" ht="21" customHeight="1">
      <c r="A98" s="156" t="s">
        <v>116</v>
      </c>
      <c r="B98" s="157"/>
      <c r="C98" s="158"/>
      <c r="D98" s="54" t="s">
        <v>133</v>
      </c>
      <c r="E98" s="53">
        <f>SUM(E13+E16+E19+E22+E26+E32+E35+E38+E41+E44+E47+E50+E53+E56+E59+E62+E65+E68+E71+E74+E77+E80+E83+E86+E89+E92+E95+E29)</f>
        <v>14209849.4</v>
      </c>
      <c r="F98" s="53">
        <f>SUM(F13+F16+F19+F22+F26+F32+F35+F38+F41+F44+F47+F50+F53+F56+F59+F62+F65+F68+F71+F74+F77+F80+F83+F86+F89+F92+F95+F29)</f>
        <v>7719322</v>
      </c>
      <c r="G98" s="53">
        <f>SUM(G13+G16+G19+G22+G26+G32+G35+G38+G41+G44+G47+G50+G53+G56+G59+G62+G65+G68+G71+G74+G77+G80+G83+G86+G89+G92+G95+G29)</f>
        <v>2834244</v>
      </c>
      <c r="H98" s="53">
        <f>SUM(H13+H16+H19+H22+H23+H26+H32+H35+H38+H41+H44+H47+H50+H53+H56+H59+H62+H65+H68+H71+H74+H77+H80+H86+H89+H92+H95+H29)</f>
        <v>436469</v>
      </c>
      <c r="I98" s="53">
        <f t="shared" si="1"/>
        <v>0</v>
      </c>
      <c r="J98" s="53">
        <f t="shared" si="1"/>
        <v>0</v>
      </c>
      <c r="K98" s="53">
        <f t="shared" si="1"/>
        <v>0</v>
      </c>
      <c r="L98" s="170">
        <v>1033982</v>
      </c>
      <c r="M98" s="171"/>
      <c r="N98" s="53">
        <f>SUM(N13+N16+N19+N22+N26+N32+N35+N38+N41+N44+N47+N50+N53+N56+N59+N62+N65+N68+N71+N74+N77+N80+N83+N86+N89+N92+N95+N29)</f>
        <v>3851096</v>
      </c>
      <c r="O98" s="52" t="s">
        <v>63</v>
      </c>
    </row>
    <row r="99" spans="1:15" ht="4.5" customHeight="1">
      <c r="A99" s="90"/>
      <c r="B99" s="90"/>
      <c r="C99" s="90"/>
      <c r="D99" s="90"/>
      <c r="E99" s="90"/>
      <c r="F99" s="90"/>
      <c r="G99" s="51"/>
      <c r="H99" s="51"/>
      <c r="I99" s="51"/>
      <c r="J99" s="90"/>
      <c r="K99" s="90"/>
      <c r="L99" s="172"/>
      <c r="M99" s="172"/>
      <c r="N99" s="90"/>
      <c r="O99" s="90"/>
    </row>
    <row r="100" spans="1:15" ht="12.75" customHeight="1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</row>
    <row r="101" spans="1:15" ht="12.75" customHeight="1">
      <c r="A101" s="167" t="s">
        <v>132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</row>
    <row r="102" spans="1:15" ht="12.75" customHeight="1">
      <c r="A102" s="166" t="s">
        <v>131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</row>
    <row r="103" spans="1:15" ht="12.75" customHeight="1">
      <c r="A103" s="166" t="s">
        <v>62</v>
      </c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</row>
    <row r="104" spans="1:15" ht="12.75" customHeight="1">
      <c r="A104" s="166" t="s">
        <v>61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</row>
    <row r="105" spans="1:15" ht="7.5" customHeight="1">
      <c r="A105" s="166" t="s">
        <v>130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</row>
    <row r="106" spans="1:15" ht="21" customHeight="1">
      <c r="A106" s="166" t="s">
        <v>60</v>
      </c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</row>
  </sheetData>
  <sheetProtection/>
  <mergeCells count="119">
    <mergeCell ref="A104:O104"/>
    <mergeCell ref="A105:O105"/>
    <mergeCell ref="L95:M95"/>
    <mergeCell ref="L96:M96"/>
    <mergeCell ref="L97:M97"/>
    <mergeCell ref="L98:M98"/>
    <mergeCell ref="L99:M99"/>
    <mergeCell ref="A106:O106"/>
    <mergeCell ref="A100:O100"/>
    <mergeCell ref="A101:O101"/>
    <mergeCell ref="A102:O102"/>
    <mergeCell ref="A103:O103"/>
    <mergeCell ref="L89:M89"/>
    <mergeCell ref="L90:M90"/>
    <mergeCell ref="L91:M91"/>
    <mergeCell ref="L92:M92"/>
    <mergeCell ref="L93:M93"/>
    <mergeCell ref="L94:M94"/>
    <mergeCell ref="L80:M80"/>
    <mergeCell ref="L84:M84"/>
    <mergeCell ref="L85:M85"/>
    <mergeCell ref="L86:M86"/>
    <mergeCell ref="L87:M87"/>
    <mergeCell ref="L88:M88"/>
    <mergeCell ref="L81:M81"/>
    <mergeCell ref="L82:M82"/>
    <mergeCell ref="L83:M83"/>
    <mergeCell ref="L74:M74"/>
    <mergeCell ref="L75:M75"/>
    <mergeCell ref="L76:M76"/>
    <mergeCell ref="L77:M77"/>
    <mergeCell ref="L78:M78"/>
    <mergeCell ref="L79:M79"/>
    <mergeCell ref="L68:M68"/>
    <mergeCell ref="L69:M69"/>
    <mergeCell ref="L70:M70"/>
    <mergeCell ref="L71:M71"/>
    <mergeCell ref="L72:M72"/>
    <mergeCell ref="L73:M73"/>
    <mergeCell ref="L62:M62"/>
    <mergeCell ref="L63:M63"/>
    <mergeCell ref="L64:M64"/>
    <mergeCell ref="L65:M65"/>
    <mergeCell ref="L66:M66"/>
    <mergeCell ref="L67:M67"/>
    <mergeCell ref="L56:M56"/>
    <mergeCell ref="L57:M57"/>
    <mergeCell ref="L58:M58"/>
    <mergeCell ref="L59:M59"/>
    <mergeCell ref="L60:M60"/>
    <mergeCell ref="L61:M61"/>
    <mergeCell ref="L50:M50"/>
    <mergeCell ref="L51:M51"/>
    <mergeCell ref="L52:M52"/>
    <mergeCell ref="L53:M53"/>
    <mergeCell ref="L54:M54"/>
    <mergeCell ref="L55:M55"/>
    <mergeCell ref="L44:M44"/>
    <mergeCell ref="L45:M45"/>
    <mergeCell ref="L46:M46"/>
    <mergeCell ref="L47:M47"/>
    <mergeCell ref="L48:M48"/>
    <mergeCell ref="L49:M49"/>
    <mergeCell ref="L38:M38"/>
    <mergeCell ref="L39:M39"/>
    <mergeCell ref="L40:M40"/>
    <mergeCell ref="L41:M41"/>
    <mergeCell ref="L42:M42"/>
    <mergeCell ref="L43:M43"/>
    <mergeCell ref="L32:M32"/>
    <mergeCell ref="L33:M33"/>
    <mergeCell ref="L34:M34"/>
    <mergeCell ref="L35:M35"/>
    <mergeCell ref="L36:M36"/>
    <mergeCell ref="L37:M37"/>
    <mergeCell ref="L26:M26"/>
    <mergeCell ref="L30:M30"/>
    <mergeCell ref="L27:M27"/>
    <mergeCell ref="L28:M28"/>
    <mergeCell ref="L29:M29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N6:N9"/>
    <mergeCell ref="K7:K9"/>
    <mergeCell ref="L10:M10"/>
    <mergeCell ref="L11:M11"/>
    <mergeCell ref="L12:M12"/>
    <mergeCell ref="L13:M13"/>
    <mergeCell ref="J1:O1"/>
    <mergeCell ref="M3:O3"/>
    <mergeCell ref="A97:C97"/>
    <mergeCell ref="A98:C98"/>
    <mergeCell ref="A96:D96"/>
    <mergeCell ref="B4:B9"/>
    <mergeCell ref="C4:C9"/>
    <mergeCell ref="G6:G9"/>
    <mergeCell ref="E4:E9"/>
    <mergeCell ref="O4:O9"/>
    <mergeCell ref="A2:M2"/>
    <mergeCell ref="A4:A9"/>
    <mergeCell ref="D4:D9"/>
    <mergeCell ref="F5:F9"/>
    <mergeCell ref="F4:N4"/>
    <mergeCell ref="H6:H9"/>
    <mergeCell ref="G5:N5"/>
    <mergeCell ref="I6:I9"/>
    <mergeCell ref="J6:J9"/>
    <mergeCell ref="L6:M9"/>
  </mergeCells>
  <printOptions/>
  <pageMargins left="0.7086614173228347" right="0.7086614173228347" top="0.7480314960629921" bottom="0.7480314960629921" header="0.31496062992125984" footer="0.31496062992125984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61"/>
  <sheetViews>
    <sheetView view="pageLayout" workbookViewId="0" topLeftCell="A1">
      <selection activeCell="K10" sqref="K10"/>
    </sheetView>
  </sheetViews>
  <sheetFormatPr defaultColWidth="9.33203125" defaultRowHeight="12.75"/>
  <cols>
    <col min="1" max="1" width="4.83203125" style="8" customWidth="1"/>
    <col min="2" max="2" width="6.5" style="8" customWidth="1"/>
    <col min="3" max="3" width="7.5" style="8" customWidth="1"/>
    <col min="4" max="4" width="20.83203125" style="8" customWidth="1"/>
    <col min="5" max="5" width="12" style="8" customWidth="1"/>
    <col min="6" max="6" width="11.16015625" style="8" customWidth="1"/>
    <col min="7" max="7" width="12.33203125" style="8" customWidth="1"/>
    <col min="8" max="8" width="8.83203125" style="8" customWidth="1"/>
    <col min="9" max="9" width="7" style="8" customWidth="1"/>
    <col min="10" max="10" width="11.5" style="8" customWidth="1"/>
    <col min="11" max="11" width="9.66015625" style="8" customWidth="1"/>
    <col min="12" max="12" width="9.83203125" style="8" customWidth="1"/>
    <col min="13" max="16384" width="9.33203125" style="8" customWidth="1"/>
  </cols>
  <sheetData>
    <row r="1" spans="1:11" ht="18">
      <c r="A1" s="175" t="s">
        <v>357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8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76" t="s">
        <v>0</v>
      </c>
      <c r="L2" s="176"/>
    </row>
    <row r="3" spans="1:12" ht="10.5" customHeight="1">
      <c r="A3" s="173" t="s">
        <v>98</v>
      </c>
      <c r="B3" s="173" t="s">
        <v>1</v>
      </c>
      <c r="C3" s="173" t="s">
        <v>97</v>
      </c>
      <c r="D3" s="174" t="s">
        <v>356</v>
      </c>
      <c r="E3" s="174" t="s">
        <v>96</v>
      </c>
      <c r="F3" s="174"/>
      <c r="G3" s="174"/>
      <c r="H3" s="174"/>
      <c r="I3" s="174"/>
      <c r="J3" s="174"/>
      <c r="K3" s="174"/>
      <c r="L3" s="174" t="s">
        <v>95</v>
      </c>
    </row>
    <row r="4" spans="1:12" s="94" customFormat="1" ht="19.5" customHeight="1">
      <c r="A4" s="173"/>
      <c r="B4" s="173"/>
      <c r="C4" s="173"/>
      <c r="D4" s="174"/>
      <c r="E4" s="174" t="s">
        <v>355</v>
      </c>
      <c r="F4" s="174" t="s">
        <v>94</v>
      </c>
      <c r="G4" s="174"/>
      <c r="H4" s="174"/>
      <c r="I4" s="174"/>
      <c r="J4" s="174"/>
      <c r="K4" s="174"/>
      <c r="L4" s="174"/>
    </row>
    <row r="5" spans="1:12" s="94" customFormat="1" ht="19.5" customHeight="1">
      <c r="A5" s="173"/>
      <c r="B5" s="173"/>
      <c r="C5" s="173"/>
      <c r="D5" s="174"/>
      <c r="E5" s="174"/>
      <c r="F5" s="180" t="s">
        <v>93</v>
      </c>
      <c r="G5" s="148" t="s">
        <v>354</v>
      </c>
      <c r="H5" s="183" t="s">
        <v>92</v>
      </c>
      <c r="I5" s="91" t="s">
        <v>23</v>
      </c>
      <c r="J5" s="180" t="s">
        <v>353</v>
      </c>
      <c r="K5" s="183" t="s">
        <v>91</v>
      </c>
      <c r="L5" s="174"/>
    </row>
    <row r="6" spans="1:12" s="94" customFormat="1" ht="19.5" customHeight="1">
      <c r="A6" s="173"/>
      <c r="B6" s="173"/>
      <c r="C6" s="173"/>
      <c r="D6" s="174"/>
      <c r="E6" s="174"/>
      <c r="F6" s="181"/>
      <c r="G6" s="149"/>
      <c r="H6" s="181"/>
      <c r="I6" s="184" t="s">
        <v>90</v>
      </c>
      <c r="J6" s="181"/>
      <c r="K6" s="181"/>
      <c r="L6" s="174"/>
    </row>
    <row r="7" spans="1:12" s="94" customFormat="1" ht="29.25" customHeight="1">
      <c r="A7" s="173"/>
      <c r="B7" s="173"/>
      <c r="C7" s="173"/>
      <c r="D7" s="174"/>
      <c r="E7" s="174"/>
      <c r="F7" s="181"/>
      <c r="G7" s="149"/>
      <c r="H7" s="181"/>
      <c r="I7" s="184"/>
      <c r="J7" s="181"/>
      <c r="K7" s="181"/>
      <c r="L7" s="174"/>
    </row>
    <row r="8" spans="1:12" s="94" customFormat="1" ht="29.25" customHeight="1">
      <c r="A8" s="173"/>
      <c r="B8" s="173"/>
      <c r="C8" s="173"/>
      <c r="D8" s="174"/>
      <c r="E8" s="174"/>
      <c r="F8" s="182"/>
      <c r="G8" s="150"/>
      <c r="H8" s="182"/>
      <c r="I8" s="184"/>
      <c r="J8" s="182"/>
      <c r="K8" s="182"/>
      <c r="L8" s="174"/>
    </row>
    <row r="9" spans="1:12" s="94" customFormat="1" ht="15.75" customHeight="1">
      <c r="A9" s="105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</row>
    <row r="10" spans="1:12" ht="57" customHeight="1">
      <c r="A10" s="9" t="s">
        <v>89</v>
      </c>
      <c r="B10" s="9">
        <v>600</v>
      </c>
      <c r="C10" s="9">
        <v>60014</v>
      </c>
      <c r="D10" s="102" t="s">
        <v>352</v>
      </c>
      <c r="E10" s="103">
        <v>80000</v>
      </c>
      <c r="F10" s="103">
        <v>80000</v>
      </c>
      <c r="G10" s="103">
        <v>0</v>
      </c>
      <c r="H10" s="103">
        <v>0</v>
      </c>
      <c r="I10" s="103">
        <v>0</v>
      </c>
      <c r="J10" s="102" t="s">
        <v>302</v>
      </c>
      <c r="K10" s="101">
        <v>0</v>
      </c>
      <c r="L10" s="100" t="s">
        <v>338</v>
      </c>
    </row>
    <row r="11" spans="1:12" ht="57" customHeight="1">
      <c r="A11" s="9" t="s">
        <v>88</v>
      </c>
      <c r="B11" s="9">
        <v>600</v>
      </c>
      <c r="C11" s="9">
        <v>60014</v>
      </c>
      <c r="D11" s="102" t="s">
        <v>351</v>
      </c>
      <c r="E11" s="103">
        <v>236101</v>
      </c>
      <c r="F11" s="103">
        <v>236101</v>
      </c>
      <c r="G11" s="103">
        <v>0</v>
      </c>
      <c r="H11" s="103">
        <v>0</v>
      </c>
      <c r="I11" s="103">
        <v>0</v>
      </c>
      <c r="J11" s="102" t="s">
        <v>302</v>
      </c>
      <c r="K11" s="101">
        <v>0</v>
      </c>
      <c r="L11" s="100" t="s">
        <v>338</v>
      </c>
    </row>
    <row r="12" spans="1:12" ht="51" customHeight="1">
      <c r="A12" s="9" t="s">
        <v>87</v>
      </c>
      <c r="B12" s="9">
        <v>600</v>
      </c>
      <c r="C12" s="9">
        <v>60014</v>
      </c>
      <c r="D12" s="102" t="s">
        <v>350</v>
      </c>
      <c r="E12" s="103">
        <v>13899</v>
      </c>
      <c r="F12" s="103">
        <v>13899</v>
      </c>
      <c r="G12" s="103">
        <v>0</v>
      </c>
      <c r="H12" s="103">
        <v>0</v>
      </c>
      <c r="I12" s="103">
        <v>0</v>
      </c>
      <c r="J12" s="102" t="s">
        <v>302</v>
      </c>
      <c r="K12" s="101">
        <v>0</v>
      </c>
      <c r="L12" s="100" t="s">
        <v>338</v>
      </c>
    </row>
    <row r="13" spans="1:12" ht="80.25" customHeight="1">
      <c r="A13" s="9" t="s">
        <v>86</v>
      </c>
      <c r="B13" s="9">
        <v>600</v>
      </c>
      <c r="C13" s="9">
        <v>60014</v>
      </c>
      <c r="D13" s="104" t="s">
        <v>349</v>
      </c>
      <c r="E13" s="103">
        <v>648170</v>
      </c>
      <c r="F13" s="103">
        <v>390862</v>
      </c>
      <c r="G13" s="103">
        <v>257308</v>
      </c>
      <c r="H13" s="103">
        <v>0</v>
      </c>
      <c r="I13" s="103">
        <v>0</v>
      </c>
      <c r="J13" s="102" t="s">
        <v>347</v>
      </c>
      <c r="K13" s="101">
        <v>0</v>
      </c>
      <c r="L13" s="100" t="s">
        <v>338</v>
      </c>
    </row>
    <row r="14" spans="1:12" ht="105" customHeight="1">
      <c r="A14" s="9" t="s">
        <v>85</v>
      </c>
      <c r="B14" s="9">
        <v>600</v>
      </c>
      <c r="C14" s="9">
        <v>60014</v>
      </c>
      <c r="D14" s="104" t="s">
        <v>348</v>
      </c>
      <c r="E14" s="103">
        <v>722714</v>
      </c>
      <c r="F14" s="103">
        <v>434888</v>
      </c>
      <c r="G14" s="103">
        <v>287826</v>
      </c>
      <c r="H14" s="103">
        <v>0</v>
      </c>
      <c r="I14" s="103">
        <v>0</v>
      </c>
      <c r="J14" s="102" t="s">
        <v>347</v>
      </c>
      <c r="K14" s="101">
        <v>0</v>
      </c>
      <c r="L14" s="100" t="s">
        <v>338</v>
      </c>
    </row>
    <row r="15" spans="1:12" ht="96" customHeight="1">
      <c r="A15" s="9" t="s">
        <v>84</v>
      </c>
      <c r="B15" s="9">
        <v>600</v>
      </c>
      <c r="C15" s="9">
        <v>60014</v>
      </c>
      <c r="D15" s="102" t="s">
        <v>346</v>
      </c>
      <c r="E15" s="103">
        <v>689441</v>
      </c>
      <c r="F15" s="103">
        <v>190781</v>
      </c>
      <c r="G15" s="103">
        <v>127187</v>
      </c>
      <c r="H15" s="103">
        <v>0</v>
      </c>
      <c r="I15" s="103">
        <v>0</v>
      </c>
      <c r="J15" s="102" t="s">
        <v>345</v>
      </c>
      <c r="K15" s="101">
        <v>0</v>
      </c>
      <c r="L15" s="100" t="s">
        <v>338</v>
      </c>
    </row>
    <row r="16" spans="1:12" ht="99" customHeight="1">
      <c r="A16" s="9" t="s">
        <v>83</v>
      </c>
      <c r="B16" s="9">
        <v>600</v>
      </c>
      <c r="C16" s="9">
        <v>60014</v>
      </c>
      <c r="D16" s="104" t="s">
        <v>344</v>
      </c>
      <c r="E16" s="103">
        <v>9840</v>
      </c>
      <c r="F16" s="103">
        <v>9840</v>
      </c>
      <c r="G16" s="103">
        <v>0</v>
      </c>
      <c r="H16" s="103">
        <v>0</v>
      </c>
      <c r="I16" s="103">
        <v>0</v>
      </c>
      <c r="J16" s="102" t="s">
        <v>302</v>
      </c>
      <c r="K16" s="101">
        <v>0</v>
      </c>
      <c r="L16" s="100" t="s">
        <v>338</v>
      </c>
    </row>
    <row r="17" spans="1:12" ht="84.75" customHeight="1">
      <c r="A17" s="9" t="s">
        <v>82</v>
      </c>
      <c r="B17" s="9">
        <v>600</v>
      </c>
      <c r="C17" s="9">
        <v>60014</v>
      </c>
      <c r="D17" s="102" t="s">
        <v>343</v>
      </c>
      <c r="E17" s="103">
        <v>64575</v>
      </c>
      <c r="F17" s="103">
        <v>64575</v>
      </c>
      <c r="G17" s="103">
        <v>0</v>
      </c>
      <c r="H17" s="103">
        <v>0</v>
      </c>
      <c r="I17" s="103">
        <v>0</v>
      </c>
      <c r="J17" s="102" t="s">
        <v>302</v>
      </c>
      <c r="K17" s="101">
        <v>0</v>
      </c>
      <c r="L17" s="100" t="s">
        <v>338</v>
      </c>
    </row>
    <row r="18" spans="1:12" ht="101.25" customHeight="1">
      <c r="A18" s="9" t="s">
        <v>81</v>
      </c>
      <c r="B18" s="9">
        <v>600</v>
      </c>
      <c r="C18" s="9">
        <v>60014</v>
      </c>
      <c r="D18" s="102" t="s">
        <v>342</v>
      </c>
      <c r="E18" s="103">
        <v>54120</v>
      </c>
      <c r="F18" s="103">
        <v>54120</v>
      </c>
      <c r="G18" s="103">
        <v>0</v>
      </c>
      <c r="H18" s="103">
        <v>0</v>
      </c>
      <c r="I18" s="103">
        <v>0</v>
      </c>
      <c r="J18" s="102" t="s">
        <v>302</v>
      </c>
      <c r="K18" s="101">
        <v>0</v>
      </c>
      <c r="L18" s="100" t="s">
        <v>338</v>
      </c>
    </row>
    <row r="19" spans="1:12" ht="114.75" customHeight="1">
      <c r="A19" s="9" t="s">
        <v>80</v>
      </c>
      <c r="B19" s="9">
        <v>600</v>
      </c>
      <c r="C19" s="9">
        <v>60014</v>
      </c>
      <c r="D19" s="102" t="s">
        <v>341</v>
      </c>
      <c r="E19" s="103">
        <v>50000</v>
      </c>
      <c r="F19" s="103">
        <v>50000</v>
      </c>
      <c r="G19" s="103">
        <v>0</v>
      </c>
      <c r="H19" s="103">
        <v>0</v>
      </c>
      <c r="I19" s="103">
        <v>0</v>
      </c>
      <c r="J19" s="102" t="s">
        <v>302</v>
      </c>
      <c r="K19" s="101">
        <v>0</v>
      </c>
      <c r="L19" s="100" t="s">
        <v>338</v>
      </c>
    </row>
    <row r="20" spans="1:12" ht="87" customHeight="1">
      <c r="A20" s="9" t="s">
        <v>79</v>
      </c>
      <c r="B20" s="9">
        <v>600</v>
      </c>
      <c r="C20" s="9">
        <v>60014</v>
      </c>
      <c r="D20" s="102" t="s">
        <v>340</v>
      </c>
      <c r="E20" s="103">
        <v>50000</v>
      </c>
      <c r="F20" s="103">
        <v>50000</v>
      </c>
      <c r="G20" s="103">
        <v>0</v>
      </c>
      <c r="H20" s="103">
        <v>0</v>
      </c>
      <c r="I20" s="103">
        <v>0</v>
      </c>
      <c r="J20" s="102" t="s">
        <v>302</v>
      </c>
      <c r="K20" s="101">
        <v>0</v>
      </c>
      <c r="L20" s="100" t="s">
        <v>338</v>
      </c>
    </row>
    <row r="21" spans="1:12" ht="63.75" customHeight="1">
      <c r="A21" s="9" t="s">
        <v>78</v>
      </c>
      <c r="B21" s="9">
        <v>600</v>
      </c>
      <c r="C21" s="9">
        <v>60014</v>
      </c>
      <c r="D21" s="102" t="s">
        <v>339</v>
      </c>
      <c r="E21" s="103">
        <v>50000</v>
      </c>
      <c r="F21" s="103">
        <v>50000</v>
      </c>
      <c r="G21" s="103">
        <v>0</v>
      </c>
      <c r="H21" s="103">
        <v>0</v>
      </c>
      <c r="I21" s="103">
        <v>0</v>
      </c>
      <c r="J21" s="102" t="s">
        <v>302</v>
      </c>
      <c r="K21" s="101">
        <v>0</v>
      </c>
      <c r="L21" s="100" t="s">
        <v>338</v>
      </c>
    </row>
    <row r="22" spans="1:12" ht="75" customHeight="1">
      <c r="A22" s="9" t="s">
        <v>77</v>
      </c>
      <c r="B22" s="9">
        <v>700</v>
      </c>
      <c r="C22" s="9">
        <v>70005</v>
      </c>
      <c r="D22" s="102" t="s">
        <v>337</v>
      </c>
      <c r="E22" s="103">
        <f>F22</f>
        <v>147600</v>
      </c>
      <c r="F22" s="103">
        <v>147600</v>
      </c>
      <c r="G22" s="103">
        <v>0</v>
      </c>
      <c r="H22" s="103">
        <v>0</v>
      </c>
      <c r="I22" s="103">
        <v>0</v>
      </c>
      <c r="J22" s="102" t="s">
        <v>65</v>
      </c>
      <c r="K22" s="101">
        <v>0</v>
      </c>
      <c r="L22" s="100" t="s">
        <v>64</v>
      </c>
    </row>
    <row r="23" spans="1:12" ht="75" customHeight="1">
      <c r="A23" s="9" t="s">
        <v>76</v>
      </c>
      <c r="B23" s="9">
        <v>700</v>
      </c>
      <c r="C23" s="9">
        <v>70005</v>
      </c>
      <c r="D23" s="102" t="s">
        <v>336</v>
      </c>
      <c r="E23" s="103">
        <f>F23</f>
        <v>153750</v>
      </c>
      <c r="F23" s="103">
        <v>153750</v>
      </c>
      <c r="G23" s="103">
        <v>0</v>
      </c>
      <c r="H23" s="103">
        <v>0</v>
      </c>
      <c r="I23" s="103">
        <v>0</v>
      </c>
      <c r="J23" s="102" t="s">
        <v>65</v>
      </c>
      <c r="K23" s="101">
        <v>0</v>
      </c>
      <c r="L23" s="100" t="s">
        <v>64</v>
      </c>
    </row>
    <row r="24" spans="1:12" ht="75" customHeight="1">
      <c r="A24" s="9" t="s">
        <v>75</v>
      </c>
      <c r="B24" s="9">
        <v>700</v>
      </c>
      <c r="C24" s="9">
        <v>70005</v>
      </c>
      <c r="D24" s="102" t="s">
        <v>335</v>
      </c>
      <c r="E24" s="103">
        <f>F24</f>
        <v>11100</v>
      </c>
      <c r="F24" s="103">
        <v>11100</v>
      </c>
      <c r="G24" s="103">
        <v>0</v>
      </c>
      <c r="H24" s="103">
        <v>0</v>
      </c>
      <c r="I24" s="103">
        <v>0</v>
      </c>
      <c r="J24" s="102" t="s">
        <v>65</v>
      </c>
      <c r="K24" s="101">
        <v>0</v>
      </c>
      <c r="L24" s="100" t="s">
        <v>64</v>
      </c>
    </row>
    <row r="25" spans="1:12" ht="60" customHeight="1">
      <c r="A25" s="9" t="s">
        <v>74</v>
      </c>
      <c r="B25" s="9">
        <v>710</v>
      </c>
      <c r="C25" s="9">
        <v>71012</v>
      </c>
      <c r="D25" s="102" t="s">
        <v>334</v>
      </c>
      <c r="E25" s="103">
        <v>11070</v>
      </c>
      <c r="F25" s="103">
        <v>11070</v>
      </c>
      <c r="G25" s="103">
        <v>0</v>
      </c>
      <c r="H25" s="103">
        <v>0</v>
      </c>
      <c r="I25" s="103">
        <v>0</v>
      </c>
      <c r="J25" s="102" t="s">
        <v>65</v>
      </c>
      <c r="K25" s="101">
        <v>0</v>
      </c>
      <c r="L25" s="100" t="s">
        <v>64</v>
      </c>
    </row>
    <row r="26" spans="1:12" ht="60" customHeight="1">
      <c r="A26" s="9" t="s">
        <v>73</v>
      </c>
      <c r="B26" s="9">
        <v>750</v>
      </c>
      <c r="C26" s="9">
        <v>75020</v>
      </c>
      <c r="D26" s="102" t="s">
        <v>333</v>
      </c>
      <c r="E26" s="103">
        <f>F26</f>
        <v>50000</v>
      </c>
      <c r="F26" s="103">
        <v>50000</v>
      </c>
      <c r="G26" s="103">
        <v>0</v>
      </c>
      <c r="H26" s="103">
        <v>0</v>
      </c>
      <c r="I26" s="103">
        <v>0</v>
      </c>
      <c r="J26" s="102" t="s">
        <v>65</v>
      </c>
      <c r="K26" s="101">
        <v>0</v>
      </c>
      <c r="L26" s="100" t="s">
        <v>64</v>
      </c>
    </row>
    <row r="27" spans="1:12" ht="51" customHeight="1">
      <c r="A27" s="9" t="s">
        <v>72</v>
      </c>
      <c r="B27" s="9">
        <v>750</v>
      </c>
      <c r="C27" s="9">
        <v>75020</v>
      </c>
      <c r="D27" s="102" t="s">
        <v>332</v>
      </c>
      <c r="E27" s="103">
        <f>F27</f>
        <v>30000</v>
      </c>
      <c r="F27" s="103">
        <v>30000</v>
      </c>
      <c r="G27" s="103">
        <v>0</v>
      </c>
      <c r="H27" s="103">
        <v>0</v>
      </c>
      <c r="I27" s="103">
        <v>0</v>
      </c>
      <c r="J27" s="102" t="s">
        <v>65</v>
      </c>
      <c r="K27" s="101">
        <v>0</v>
      </c>
      <c r="L27" s="100" t="s">
        <v>64</v>
      </c>
    </row>
    <row r="28" spans="1:12" ht="69" customHeight="1">
      <c r="A28" s="9" t="s">
        <v>71</v>
      </c>
      <c r="B28" s="9">
        <v>801</v>
      </c>
      <c r="C28" s="9">
        <v>80195</v>
      </c>
      <c r="D28" s="102" t="s">
        <v>331</v>
      </c>
      <c r="E28" s="103">
        <v>330000</v>
      </c>
      <c r="F28" s="103">
        <v>180000</v>
      </c>
      <c r="G28" s="103">
        <v>0</v>
      </c>
      <c r="H28" s="103">
        <v>0</v>
      </c>
      <c r="I28" s="103">
        <v>0</v>
      </c>
      <c r="J28" s="102" t="s">
        <v>330</v>
      </c>
      <c r="K28" s="101">
        <v>0</v>
      </c>
      <c r="L28" s="100" t="s">
        <v>329</v>
      </c>
    </row>
    <row r="29" spans="1:12" ht="47.25" customHeight="1">
      <c r="A29" s="9" t="s">
        <v>70</v>
      </c>
      <c r="B29" s="9">
        <v>801</v>
      </c>
      <c r="C29" s="9">
        <v>80115</v>
      </c>
      <c r="D29" s="102" t="s">
        <v>360</v>
      </c>
      <c r="E29" s="103">
        <v>25000</v>
      </c>
      <c r="F29" s="103">
        <v>25000</v>
      </c>
      <c r="G29" s="103">
        <v>0</v>
      </c>
      <c r="H29" s="103">
        <v>0</v>
      </c>
      <c r="I29" s="103">
        <v>0</v>
      </c>
      <c r="J29" s="102" t="s">
        <v>65</v>
      </c>
      <c r="K29" s="101">
        <v>0</v>
      </c>
      <c r="L29" s="100" t="s">
        <v>359</v>
      </c>
    </row>
    <row r="30" spans="1:12" ht="39">
      <c r="A30" s="9" t="s">
        <v>69</v>
      </c>
      <c r="B30" s="9">
        <v>801</v>
      </c>
      <c r="C30" s="9">
        <v>80120</v>
      </c>
      <c r="D30" s="102" t="s">
        <v>328</v>
      </c>
      <c r="E30" s="103">
        <f>F30</f>
        <v>284640</v>
      </c>
      <c r="F30" s="103">
        <v>284640</v>
      </c>
      <c r="G30" s="103">
        <v>0</v>
      </c>
      <c r="H30" s="103">
        <v>0</v>
      </c>
      <c r="I30" s="103">
        <v>0</v>
      </c>
      <c r="J30" s="102" t="s">
        <v>65</v>
      </c>
      <c r="K30" s="101">
        <v>0</v>
      </c>
      <c r="L30" s="100" t="s">
        <v>64</v>
      </c>
    </row>
    <row r="31" spans="1:12" ht="78">
      <c r="A31" s="9" t="s">
        <v>68</v>
      </c>
      <c r="B31" s="9">
        <v>801</v>
      </c>
      <c r="C31" s="9">
        <v>80120</v>
      </c>
      <c r="D31" s="102" t="s">
        <v>362</v>
      </c>
      <c r="E31" s="103">
        <f>F31</f>
        <v>90000</v>
      </c>
      <c r="F31" s="103">
        <v>90000</v>
      </c>
      <c r="G31" s="103">
        <v>0</v>
      </c>
      <c r="H31" s="103">
        <v>0</v>
      </c>
      <c r="I31" s="103">
        <v>0</v>
      </c>
      <c r="J31" s="102" t="s">
        <v>65</v>
      </c>
      <c r="K31" s="101">
        <v>0</v>
      </c>
      <c r="L31" s="100" t="s">
        <v>361</v>
      </c>
    </row>
    <row r="32" spans="1:12" ht="80.25" customHeight="1">
      <c r="A32" s="9" t="s">
        <v>67</v>
      </c>
      <c r="B32" s="9">
        <v>801</v>
      </c>
      <c r="C32" s="9">
        <v>80120</v>
      </c>
      <c r="D32" s="102" t="s">
        <v>327</v>
      </c>
      <c r="E32" s="103">
        <f>F32</f>
        <v>90000</v>
      </c>
      <c r="F32" s="103">
        <v>90000</v>
      </c>
      <c r="G32" s="103">
        <v>0</v>
      </c>
      <c r="H32" s="103">
        <v>0</v>
      </c>
      <c r="I32" s="103">
        <v>0</v>
      </c>
      <c r="J32" s="102" t="s">
        <v>65</v>
      </c>
      <c r="K32" s="101">
        <v>0</v>
      </c>
      <c r="L32" s="100" t="s">
        <v>64</v>
      </c>
    </row>
    <row r="33" spans="1:12" ht="115.5" customHeight="1">
      <c r="A33" s="9" t="s">
        <v>66</v>
      </c>
      <c r="B33" s="9">
        <v>851</v>
      </c>
      <c r="C33" s="9">
        <v>85195</v>
      </c>
      <c r="D33" s="102" t="s">
        <v>326</v>
      </c>
      <c r="E33" s="103">
        <f>F33</f>
        <v>119310</v>
      </c>
      <c r="F33" s="103">
        <v>119310</v>
      </c>
      <c r="G33" s="103">
        <v>0</v>
      </c>
      <c r="H33" s="103">
        <v>0</v>
      </c>
      <c r="I33" s="103">
        <v>0</v>
      </c>
      <c r="J33" s="102" t="s">
        <v>65</v>
      </c>
      <c r="K33" s="101">
        <v>0</v>
      </c>
      <c r="L33" s="100" t="s">
        <v>64</v>
      </c>
    </row>
    <row r="34" spans="1:12" ht="53.25" customHeight="1">
      <c r="A34" s="9" t="s">
        <v>103</v>
      </c>
      <c r="B34" s="9">
        <v>851</v>
      </c>
      <c r="C34" s="9">
        <v>85195</v>
      </c>
      <c r="D34" s="102" t="s">
        <v>325</v>
      </c>
      <c r="E34" s="103">
        <f>F34</f>
        <v>1500000</v>
      </c>
      <c r="F34" s="103">
        <v>1500000</v>
      </c>
      <c r="G34" s="103">
        <v>0</v>
      </c>
      <c r="H34" s="103">
        <v>0</v>
      </c>
      <c r="I34" s="103">
        <v>0</v>
      </c>
      <c r="J34" s="102" t="s">
        <v>65</v>
      </c>
      <c r="K34" s="101">
        <v>0</v>
      </c>
      <c r="L34" s="100" t="s">
        <v>64</v>
      </c>
    </row>
    <row r="35" spans="1:12" ht="65.25" customHeight="1">
      <c r="A35" s="9" t="s">
        <v>104</v>
      </c>
      <c r="B35" s="9">
        <v>852</v>
      </c>
      <c r="C35" s="9">
        <v>85202</v>
      </c>
      <c r="D35" s="102" t="s">
        <v>324</v>
      </c>
      <c r="E35" s="103">
        <v>258000</v>
      </c>
      <c r="F35" s="103">
        <v>258000</v>
      </c>
      <c r="G35" s="103">
        <v>0</v>
      </c>
      <c r="H35" s="103">
        <v>0</v>
      </c>
      <c r="I35" s="103">
        <v>0</v>
      </c>
      <c r="J35" s="102" t="s">
        <v>307</v>
      </c>
      <c r="K35" s="101">
        <v>0</v>
      </c>
      <c r="L35" s="100" t="s">
        <v>321</v>
      </c>
    </row>
    <row r="36" spans="1:12" ht="39">
      <c r="A36" s="9" t="s">
        <v>112</v>
      </c>
      <c r="B36" s="9">
        <v>852</v>
      </c>
      <c r="C36" s="9">
        <v>85202</v>
      </c>
      <c r="D36" s="102" t="s">
        <v>323</v>
      </c>
      <c r="E36" s="103">
        <v>20000</v>
      </c>
      <c r="F36" s="103">
        <v>20000</v>
      </c>
      <c r="G36" s="103">
        <v>0</v>
      </c>
      <c r="H36" s="103">
        <v>0</v>
      </c>
      <c r="I36" s="103">
        <v>0</v>
      </c>
      <c r="J36" s="102" t="s">
        <v>307</v>
      </c>
      <c r="K36" s="101">
        <v>0</v>
      </c>
      <c r="L36" s="100" t="s">
        <v>321</v>
      </c>
    </row>
    <row r="37" spans="1:12" ht="39">
      <c r="A37" s="9" t="s">
        <v>113</v>
      </c>
      <c r="B37" s="9">
        <v>852</v>
      </c>
      <c r="C37" s="9">
        <v>85202</v>
      </c>
      <c r="D37" s="102" t="s">
        <v>322</v>
      </c>
      <c r="E37" s="103">
        <v>27000</v>
      </c>
      <c r="F37" s="103">
        <v>27000</v>
      </c>
      <c r="G37" s="103">
        <v>0</v>
      </c>
      <c r="H37" s="103">
        <v>0</v>
      </c>
      <c r="I37" s="103">
        <v>0</v>
      </c>
      <c r="J37" s="102" t="s">
        <v>307</v>
      </c>
      <c r="K37" s="101">
        <v>0</v>
      </c>
      <c r="L37" s="100" t="s">
        <v>321</v>
      </c>
    </row>
    <row r="38" spans="1:12" ht="39.75" customHeight="1">
      <c r="A38" s="9" t="s">
        <v>318</v>
      </c>
      <c r="B38" s="9">
        <v>852</v>
      </c>
      <c r="C38" s="9">
        <v>85202</v>
      </c>
      <c r="D38" s="102" t="s">
        <v>320</v>
      </c>
      <c r="E38" s="103">
        <v>125740</v>
      </c>
      <c r="F38" s="103">
        <v>125740</v>
      </c>
      <c r="G38" s="103">
        <v>0</v>
      </c>
      <c r="H38" s="103">
        <v>0</v>
      </c>
      <c r="I38" s="103">
        <v>0</v>
      </c>
      <c r="J38" s="102" t="s">
        <v>307</v>
      </c>
      <c r="K38" s="103">
        <v>0</v>
      </c>
      <c r="L38" s="100" t="s">
        <v>310</v>
      </c>
    </row>
    <row r="39" spans="1:12" ht="39.75" customHeight="1">
      <c r="A39" s="9" t="s">
        <v>315</v>
      </c>
      <c r="B39" s="9">
        <v>852</v>
      </c>
      <c r="C39" s="9">
        <v>85202</v>
      </c>
      <c r="D39" s="102" t="s">
        <v>319</v>
      </c>
      <c r="E39" s="103">
        <v>18849</v>
      </c>
      <c r="F39" s="103">
        <v>18849</v>
      </c>
      <c r="G39" s="103">
        <v>0</v>
      </c>
      <c r="H39" s="103">
        <v>0</v>
      </c>
      <c r="I39" s="103">
        <v>0</v>
      </c>
      <c r="J39" s="102" t="s">
        <v>307</v>
      </c>
      <c r="K39" s="103">
        <v>0</v>
      </c>
      <c r="L39" s="100" t="s">
        <v>310</v>
      </c>
    </row>
    <row r="40" spans="1:12" ht="39.75" customHeight="1">
      <c r="A40" s="9" t="s">
        <v>312</v>
      </c>
      <c r="B40" s="9">
        <v>852</v>
      </c>
      <c r="C40" s="9">
        <v>85202</v>
      </c>
      <c r="D40" s="102" t="s">
        <v>358</v>
      </c>
      <c r="E40" s="103">
        <v>80000</v>
      </c>
      <c r="F40" s="103">
        <v>80000</v>
      </c>
      <c r="G40" s="103">
        <v>0</v>
      </c>
      <c r="H40" s="103">
        <v>0</v>
      </c>
      <c r="I40" s="103">
        <v>0</v>
      </c>
      <c r="J40" s="102" t="s">
        <v>307</v>
      </c>
      <c r="K40" s="103">
        <v>0</v>
      </c>
      <c r="L40" s="100" t="s">
        <v>310</v>
      </c>
    </row>
    <row r="41" spans="1:12" ht="55.5" customHeight="1">
      <c r="A41" s="9" t="s">
        <v>309</v>
      </c>
      <c r="B41" s="9">
        <v>852</v>
      </c>
      <c r="C41" s="9">
        <v>85202</v>
      </c>
      <c r="D41" s="102" t="s">
        <v>317</v>
      </c>
      <c r="E41" s="103">
        <v>12000</v>
      </c>
      <c r="F41" s="103">
        <v>12000</v>
      </c>
      <c r="G41" s="103">
        <v>0</v>
      </c>
      <c r="H41" s="103">
        <v>0</v>
      </c>
      <c r="I41" s="103">
        <v>0</v>
      </c>
      <c r="J41" s="102" t="s">
        <v>307</v>
      </c>
      <c r="K41" s="103">
        <v>0</v>
      </c>
      <c r="L41" s="100" t="s">
        <v>316</v>
      </c>
    </row>
    <row r="42" spans="1:12" ht="83.25" customHeight="1">
      <c r="A42" s="9" t="s">
        <v>306</v>
      </c>
      <c r="B42" s="9">
        <v>852</v>
      </c>
      <c r="C42" s="9">
        <v>85203</v>
      </c>
      <c r="D42" s="102" t="s">
        <v>314</v>
      </c>
      <c r="E42" s="103">
        <v>3412045</v>
      </c>
      <c r="F42" s="103">
        <v>1243000</v>
      </c>
      <c r="G42" s="103">
        <v>0</v>
      </c>
      <c r="H42" s="103">
        <v>0</v>
      </c>
      <c r="I42" s="103">
        <v>0</v>
      </c>
      <c r="J42" s="102" t="s">
        <v>313</v>
      </c>
      <c r="K42" s="101">
        <v>0</v>
      </c>
      <c r="L42" s="100" t="s">
        <v>64</v>
      </c>
    </row>
    <row r="43" spans="1:12" ht="39">
      <c r="A43" s="9" t="s">
        <v>304</v>
      </c>
      <c r="B43" s="9">
        <v>853</v>
      </c>
      <c r="C43" s="9">
        <v>85311</v>
      </c>
      <c r="D43" s="102" t="s">
        <v>311</v>
      </c>
      <c r="E43" s="103">
        <v>23100</v>
      </c>
      <c r="F43" s="103">
        <v>23100</v>
      </c>
      <c r="G43" s="103">
        <v>0</v>
      </c>
      <c r="H43" s="103">
        <v>0</v>
      </c>
      <c r="I43" s="103">
        <v>0</v>
      </c>
      <c r="J43" s="102" t="s">
        <v>302</v>
      </c>
      <c r="K43" s="101">
        <v>0</v>
      </c>
      <c r="L43" s="100" t="s">
        <v>310</v>
      </c>
    </row>
    <row r="44" spans="1:12" ht="90.75">
      <c r="A44" s="9" t="s">
        <v>301</v>
      </c>
      <c r="B44" s="9">
        <v>854</v>
      </c>
      <c r="C44" s="9">
        <v>85403</v>
      </c>
      <c r="D44" s="102" t="s">
        <v>308</v>
      </c>
      <c r="E44" s="103">
        <v>35000</v>
      </c>
      <c r="F44" s="103">
        <v>35000</v>
      </c>
      <c r="G44" s="103">
        <v>0</v>
      </c>
      <c r="H44" s="103">
        <v>0</v>
      </c>
      <c r="I44" s="103">
        <v>0</v>
      </c>
      <c r="J44" s="102" t="s">
        <v>307</v>
      </c>
      <c r="K44" s="101">
        <v>0</v>
      </c>
      <c r="L44" s="11" t="s">
        <v>99</v>
      </c>
    </row>
    <row r="45" spans="1:12" ht="78">
      <c r="A45" s="9" t="s">
        <v>363</v>
      </c>
      <c r="B45" s="9">
        <v>855</v>
      </c>
      <c r="C45" s="9">
        <v>85510</v>
      </c>
      <c r="D45" s="102" t="s">
        <v>305</v>
      </c>
      <c r="E45" s="103">
        <v>2278261</v>
      </c>
      <c r="F45" s="103">
        <v>2278261</v>
      </c>
      <c r="G45" s="103">
        <v>0</v>
      </c>
      <c r="H45" s="103">
        <v>0</v>
      </c>
      <c r="I45" s="103">
        <v>0</v>
      </c>
      <c r="J45" s="102" t="s">
        <v>302</v>
      </c>
      <c r="K45" s="101">
        <v>0</v>
      </c>
      <c r="L45" s="100" t="s">
        <v>64</v>
      </c>
    </row>
    <row r="46" spans="1:12" ht="108" customHeight="1">
      <c r="A46" s="9" t="s">
        <v>364</v>
      </c>
      <c r="B46" s="9">
        <v>855</v>
      </c>
      <c r="C46" s="9">
        <v>85510</v>
      </c>
      <c r="D46" s="102" t="s">
        <v>303</v>
      </c>
      <c r="E46" s="103">
        <v>120000</v>
      </c>
      <c r="F46" s="103">
        <v>120000</v>
      </c>
      <c r="G46" s="103">
        <v>0</v>
      </c>
      <c r="H46" s="103">
        <v>0</v>
      </c>
      <c r="I46" s="103">
        <v>0</v>
      </c>
      <c r="J46" s="102" t="s">
        <v>302</v>
      </c>
      <c r="K46" s="101">
        <v>0</v>
      </c>
      <c r="L46" s="100" t="s">
        <v>64</v>
      </c>
    </row>
    <row r="47" spans="1:12" ht="65.25" customHeight="1">
      <c r="A47" s="9" t="s">
        <v>365</v>
      </c>
      <c r="B47" s="9">
        <v>921</v>
      </c>
      <c r="C47" s="9">
        <v>92195</v>
      </c>
      <c r="D47" s="102" t="s">
        <v>300</v>
      </c>
      <c r="E47" s="103">
        <v>275150</v>
      </c>
      <c r="F47" s="103">
        <v>175150</v>
      </c>
      <c r="G47" s="103">
        <v>0</v>
      </c>
      <c r="H47" s="103">
        <v>0</v>
      </c>
      <c r="I47" s="103">
        <v>0</v>
      </c>
      <c r="J47" s="102" t="s">
        <v>299</v>
      </c>
      <c r="K47" s="101">
        <v>0</v>
      </c>
      <c r="L47" s="100" t="s">
        <v>64</v>
      </c>
    </row>
    <row r="48" spans="1:12" ht="37.5" customHeight="1">
      <c r="A48" s="177" t="s">
        <v>298</v>
      </c>
      <c r="B48" s="178"/>
      <c r="C48" s="178"/>
      <c r="D48" s="179"/>
      <c r="E48" s="98">
        <f>SUM(E10:E47)</f>
        <v>12196475</v>
      </c>
      <c r="F48" s="98">
        <f>SUM(F10:F47)</f>
        <v>8733636</v>
      </c>
      <c r="G48" s="98">
        <f>SUM(G10:G47)</f>
        <v>672321</v>
      </c>
      <c r="H48" s="98">
        <f>SUM(H10:H47)</f>
        <v>0</v>
      </c>
      <c r="I48" s="98">
        <f>SUM(I10:I47)</f>
        <v>0</v>
      </c>
      <c r="J48" s="99">
        <v>2790518</v>
      </c>
      <c r="K48" s="98">
        <f>SUM(K10:K47)</f>
        <v>0</v>
      </c>
      <c r="L48" s="97" t="s">
        <v>63</v>
      </c>
    </row>
    <row r="49" spans="1:12" ht="48.75" customHeight="1">
      <c r="A49" s="94"/>
      <c r="B49" s="94"/>
      <c r="C49" s="94"/>
      <c r="D49" s="94"/>
      <c r="E49" s="96"/>
      <c r="F49" s="94"/>
      <c r="G49" s="94"/>
      <c r="H49" s="94"/>
      <c r="I49" s="94"/>
      <c r="J49" s="94"/>
      <c r="K49" s="94"/>
      <c r="L49" s="94"/>
    </row>
    <row r="50" spans="1:12" ht="12.75">
      <c r="A50" s="94" t="s">
        <v>297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</row>
    <row r="51" spans="1:12" ht="12.75">
      <c r="A51" s="94" t="s">
        <v>62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</row>
    <row r="52" spans="1:12" ht="12.75">
      <c r="A52" s="94" t="s">
        <v>61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</row>
    <row r="53" spans="1:12" ht="12.75">
      <c r="A53" s="94" t="s">
        <v>296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</row>
    <row r="54" spans="1:12" ht="12.75">
      <c r="A54" s="94" t="s">
        <v>60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</row>
    <row r="55" spans="1:12" ht="12.7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</row>
    <row r="56" spans="1:12" ht="12.7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</row>
    <row r="57" spans="1:12" ht="12.7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</row>
    <row r="58" spans="1:12" ht="12.75">
      <c r="A58" s="94"/>
      <c r="B58" s="94"/>
      <c r="C58" s="94"/>
      <c r="D58" s="94"/>
      <c r="E58" s="95"/>
      <c r="F58" s="94"/>
      <c r="G58" s="94"/>
      <c r="H58" s="94"/>
      <c r="I58" s="94"/>
      <c r="J58" s="94"/>
      <c r="K58" s="94"/>
      <c r="L58" s="94"/>
    </row>
    <row r="59" spans="1:12" ht="12.7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</row>
    <row r="60" spans="1:11" ht="12.7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</row>
    <row r="61" spans="1:9" ht="12.75">
      <c r="A61" s="94"/>
      <c r="B61" s="94"/>
      <c r="C61" s="94"/>
      <c r="D61" s="94"/>
      <c r="E61" s="94"/>
      <c r="F61" s="94"/>
      <c r="G61" s="94"/>
      <c r="H61" s="94"/>
      <c r="I61" s="94"/>
    </row>
  </sheetData>
  <sheetProtection/>
  <mergeCells count="17">
    <mergeCell ref="A48:D48"/>
    <mergeCell ref="L3:L8"/>
    <mergeCell ref="E4:E8"/>
    <mergeCell ref="F4:K4"/>
    <mergeCell ref="F5:F8"/>
    <mergeCell ref="G5:G8"/>
    <mergeCell ref="H5:H8"/>
    <mergeCell ref="J5:J8"/>
    <mergeCell ref="K5:K8"/>
    <mergeCell ref="I6:I8"/>
    <mergeCell ref="A3:A8"/>
    <mergeCell ref="B3:B8"/>
    <mergeCell ref="C3:C8"/>
    <mergeCell ref="D3:D8"/>
    <mergeCell ref="A1:K1"/>
    <mergeCell ref="E3:K3"/>
    <mergeCell ref="K2:L2"/>
  </mergeCells>
  <printOptions horizontalCentered="1"/>
  <pageMargins left="0.5118110236220472" right="0.3937007874015748" top="0.984251968503937" bottom="0.7874015748031497" header="0.5118110236220472" footer="0.5118110236220472"/>
  <pageSetup horizontalDpi="300" verticalDpi="300" orientation="portrait" paperSize="9" scale="97" r:id="rId1"/>
  <headerFooter alignWithMargins="0">
    <oddHeader>&amp;R&amp;9Załącznik nr &amp;A
do uchwały Rady Powiatu w Opatowie nr XLVII.52.2021 
z dnia 20 września 2021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43"/>
  <sheetViews>
    <sheetView view="pageLayout" workbookViewId="0" topLeftCell="A1">
      <selection activeCell="E6" sqref="E6"/>
    </sheetView>
  </sheetViews>
  <sheetFormatPr defaultColWidth="9.33203125" defaultRowHeight="12.75"/>
  <cols>
    <col min="1" max="1" width="9.33203125" style="10" customWidth="1"/>
    <col min="2" max="2" width="69.33203125" style="10" customWidth="1"/>
    <col min="3" max="3" width="18" style="10" customWidth="1"/>
    <col min="4" max="4" width="19.5" style="10" customWidth="1"/>
    <col min="5" max="16384" width="9.33203125" style="10" customWidth="1"/>
  </cols>
  <sheetData>
    <row r="1" spans="1:4" ht="12.75">
      <c r="A1" s="12"/>
      <c r="B1" s="12"/>
      <c r="C1" s="12"/>
      <c r="D1" s="12"/>
    </row>
    <row r="2" spans="1:4" ht="18">
      <c r="A2" s="186" t="s">
        <v>265</v>
      </c>
      <c r="B2" s="186"/>
      <c r="C2" s="186"/>
      <c r="D2" s="186"/>
    </row>
    <row r="3" spans="1:4" ht="12.75">
      <c r="A3" s="89"/>
      <c r="B3" s="88"/>
      <c r="C3" s="88"/>
      <c r="D3" s="88"/>
    </row>
    <row r="4" spans="1:8" ht="12.75">
      <c r="A4" s="88"/>
      <c r="B4" s="88"/>
      <c r="C4" s="88"/>
      <c r="D4" s="87" t="s">
        <v>0</v>
      </c>
      <c r="H4" s="86"/>
    </row>
    <row r="5" spans="1:4" ht="12.75">
      <c r="A5" s="187" t="s">
        <v>98</v>
      </c>
      <c r="B5" s="187" t="s">
        <v>264</v>
      </c>
      <c r="C5" s="188" t="s">
        <v>263</v>
      </c>
      <c r="D5" s="189" t="s">
        <v>262</v>
      </c>
    </row>
    <row r="6" spans="1:4" ht="12.75">
      <c r="A6" s="187"/>
      <c r="B6" s="187"/>
      <c r="C6" s="187"/>
      <c r="D6" s="189"/>
    </row>
    <row r="7" spans="1:4" ht="12.75">
      <c r="A7" s="187"/>
      <c r="B7" s="187"/>
      <c r="C7" s="187"/>
      <c r="D7" s="189"/>
    </row>
    <row r="8" spans="1:4" ht="12.75">
      <c r="A8" s="71">
        <v>1</v>
      </c>
      <c r="B8" s="71">
        <v>2</v>
      </c>
      <c r="C8" s="71">
        <v>3</v>
      </c>
      <c r="D8" s="71">
        <v>4</v>
      </c>
    </row>
    <row r="9" spans="1:4" ht="12.75">
      <c r="A9" s="190" t="s">
        <v>261</v>
      </c>
      <c r="B9" s="190"/>
      <c r="C9" s="71"/>
      <c r="D9" s="79">
        <f>SUM(D10:D28)</f>
        <v>9429421</v>
      </c>
    </row>
    <row r="10" spans="1:4" ht="12.75">
      <c r="A10" s="81" t="s">
        <v>89</v>
      </c>
      <c r="B10" s="85" t="s">
        <v>260</v>
      </c>
      <c r="C10" s="80" t="s">
        <v>258</v>
      </c>
      <c r="D10" s="70">
        <v>0</v>
      </c>
    </row>
    <row r="11" spans="1:4" ht="22.5">
      <c r="A11" s="83" t="s">
        <v>228</v>
      </c>
      <c r="B11" s="72" t="s">
        <v>252</v>
      </c>
      <c r="C11" s="84" t="s">
        <v>258</v>
      </c>
      <c r="D11" s="70">
        <v>0</v>
      </c>
    </row>
    <row r="12" spans="1:4" ht="12.75">
      <c r="A12" s="81" t="s">
        <v>88</v>
      </c>
      <c r="B12" s="72" t="s">
        <v>259</v>
      </c>
      <c r="C12" s="80" t="s">
        <v>258</v>
      </c>
      <c r="D12" s="70">
        <v>0</v>
      </c>
    </row>
    <row r="13" spans="1:4" ht="22.5">
      <c r="A13" s="81" t="s">
        <v>87</v>
      </c>
      <c r="B13" s="72" t="s">
        <v>257</v>
      </c>
      <c r="C13" s="80" t="s">
        <v>256</v>
      </c>
      <c r="D13" s="70">
        <v>0</v>
      </c>
    </row>
    <row r="14" spans="1:4" ht="22.5">
      <c r="A14" s="81" t="s">
        <v>86</v>
      </c>
      <c r="B14" s="72" t="s">
        <v>255</v>
      </c>
      <c r="C14" s="80" t="s">
        <v>254</v>
      </c>
      <c r="D14" s="70">
        <v>0</v>
      </c>
    </row>
    <row r="15" spans="1:4" ht="12.75">
      <c r="A15" s="81" t="s">
        <v>85</v>
      </c>
      <c r="B15" s="72" t="s">
        <v>253</v>
      </c>
      <c r="C15" s="80" t="s">
        <v>251</v>
      </c>
      <c r="D15" s="70">
        <v>0</v>
      </c>
    </row>
    <row r="16" spans="1:4" ht="22.5">
      <c r="A16" s="81" t="s">
        <v>219</v>
      </c>
      <c r="B16" s="72" t="s">
        <v>252</v>
      </c>
      <c r="C16" s="80" t="s">
        <v>251</v>
      </c>
      <c r="D16" s="70">
        <v>0</v>
      </c>
    </row>
    <row r="17" spans="1:4" ht="22.5">
      <c r="A17" s="81" t="s">
        <v>84</v>
      </c>
      <c r="B17" s="72" t="s">
        <v>250</v>
      </c>
      <c r="C17" s="80" t="s">
        <v>247</v>
      </c>
      <c r="D17" s="70">
        <v>0</v>
      </c>
    </row>
    <row r="18" spans="1:4" ht="22.5">
      <c r="A18" s="81" t="s">
        <v>215</v>
      </c>
      <c r="B18" s="72" t="s">
        <v>249</v>
      </c>
      <c r="C18" s="80" t="s">
        <v>247</v>
      </c>
      <c r="D18" s="70">
        <v>0</v>
      </c>
    </row>
    <row r="19" spans="1:4" ht="22.5">
      <c r="A19" s="81" t="s">
        <v>83</v>
      </c>
      <c r="B19" s="72" t="s">
        <v>248</v>
      </c>
      <c r="C19" s="80" t="s">
        <v>247</v>
      </c>
      <c r="D19" s="70">
        <v>0</v>
      </c>
    </row>
    <row r="20" spans="1:4" ht="22.5">
      <c r="A20" s="83" t="s">
        <v>82</v>
      </c>
      <c r="B20" s="72" t="s">
        <v>246</v>
      </c>
      <c r="C20" s="82" t="s">
        <v>245</v>
      </c>
      <c r="D20" s="70">
        <v>0</v>
      </c>
    </row>
    <row r="21" spans="1:4" ht="22.5">
      <c r="A21" s="81" t="s">
        <v>81</v>
      </c>
      <c r="B21" s="72" t="s">
        <v>244</v>
      </c>
      <c r="C21" s="80" t="s">
        <v>243</v>
      </c>
      <c r="D21" s="70">
        <v>8320631</v>
      </c>
    </row>
    <row r="22" spans="1:4" ht="12.75">
      <c r="A22" s="81" t="s">
        <v>80</v>
      </c>
      <c r="B22" s="72" t="s">
        <v>242</v>
      </c>
      <c r="C22" s="80" t="s">
        <v>241</v>
      </c>
      <c r="D22" s="70">
        <v>0</v>
      </c>
    </row>
    <row r="23" spans="1:4" ht="12.75">
      <c r="A23" s="81" t="s">
        <v>79</v>
      </c>
      <c r="B23" s="74" t="s">
        <v>240</v>
      </c>
      <c r="C23" s="80" t="s">
        <v>239</v>
      </c>
      <c r="D23" s="70">
        <v>0</v>
      </c>
    </row>
    <row r="24" spans="1:4" ht="45">
      <c r="A24" s="81" t="s">
        <v>78</v>
      </c>
      <c r="B24" s="72" t="s">
        <v>238</v>
      </c>
      <c r="C24" s="76" t="s">
        <v>237</v>
      </c>
      <c r="D24" s="70">
        <v>1108790</v>
      </c>
    </row>
    <row r="25" spans="1:4" ht="33.75">
      <c r="A25" s="81" t="s">
        <v>77</v>
      </c>
      <c r="B25" s="72" t="s">
        <v>236</v>
      </c>
      <c r="C25" s="76" t="s">
        <v>235</v>
      </c>
      <c r="D25" s="70">
        <v>0</v>
      </c>
    </row>
    <row r="26" spans="1:4" ht="12.75">
      <c r="A26" s="81" t="s">
        <v>76</v>
      </c>
      <c r="B26" s="78" t="s">
        <v>234</v>
      </c>
      <c r="C26" s="80" t="s">
        <v>206</v>
      </c>
      <c r="D26" s="70">
        <v>0</v>
      </c>
    </row>
    <row r="27" spans="1:4" ht="12.75">
      <c r="A27" s="81" t="s">
        <v>75</v>
      </c>
      <c r="B27" s="78" t="s">
        <v>233</v>
      </c>
      <c r="C27" s="80" t="s">
        <v>232</v>
      </c>
      <c r="D27" s="70">
        <v>0</v>
      </c>
    </row>
    <row r="28" spans="1:4" ht="12.75">
      <c r="A28" s="81" t="s">
        <v>74</v>
      </c>
      <c r="B28" s="72" t="s">
        <v>231</v>
      </c>
      <c r="C28" s="80" t="s">
        <v>204</v>
      </c>
      <c r="D28" s="70">
        <v>0</v>
      </c>
    </row>
    <row r="29" spans="1:4" ht="12.75">
      <c r="A29" s="185" t="s">
        <v>230</v>
      </c>
      <c r="B29" s="185"/>
      <c r="C29" s="71"/>
      <c r="D29" s="79">
        <f>SUM(D30:D36)</f>
        <v>0</v>
      </c>
    </row>
    <row r="30" spans="1:4" ht="12.75">
      <c r="A30" s="75" t="s">
        <v>89</v>
      </c>
      <c r="B30" s="78" t="s">
        <v>229</v>
      </c>
      <c r="C30" s="71" t="s">
        <v>226</v>
      </c>
      <c r="D30" s="70">
        <v>0</v>
      </c>
    </row>
    <row r="31" spans="1:4" ht="22.5">
      <c r="A31" s="75" t="s">
        <v>228</v>
      </c>
      <c r="B31" s="77" t="s">
        <v>218</v>
      </c>
      <c r="C31" s="71" t="s">
        <v>226</v>
      </c>
      <c r="D31" s="70">
        <v>0</v>
      </c>
    </row>
    <row r="32" spans="1:4" ht="12.75">
      <c r="A32" s="75" t="s">
        <v>88</v>
      </c>
      <c r="B32" s="74" t="s">
        <v>227</v>
      </c>
      <c r="C32" s="71" t="s">
        <v>226</v>
      </c>
      <c r="D32" s="70">
        <v>0</v>
      </c>
    </row>
    <row r="33" spans="1:4" ht="22.5">
      <c r="A33" s="75" t="s">
        <v>225</v>
      </c>
      <c r="B33" s="77" t="s">
        <v>224</v>
      </c>
      <c r="C33" s="71" t="s">
        <v>223</v>
      </c>
      <c r="D33" s="70">
        <v>0</v>
      </c>
    </row>
    <row r="34" spans="1:4" ht="22.5">
      <c r="A34" s="75" t="s">
        <v>86</v>
      </c>
      <c r="B34" s="77" t="s">
        <v>222</v>
      </c>
      <c r="C34" s="71" t="s">
        <v>221</v>
      </c>
      <c r="D34" s="70">
        <v>0</v>
      </c>
    </row>
    <row r="35" spans="1:4" ht="12.75">
      <c r="A35" s="75" t="s">
        <v>85</v>
      </c>
      <c r="B35" s="77" t="s">
        <v>220</v>
      </c>
      <c r="C35" s="71" t="s">
        <v>217</v>
      </c>
      <c r="D35" s="70">
        <v>0</v>
      </c>
    </row>
    <row r="36" spans="1:4" ht="22.5">
      <c r="A36" s="75" t="s">
        <v>219</v>
      </c>
      <c r="B36" s="77" t="s">
        <v>218</v>
      </c>
      <c r="C36" s="71" t="s">
        <v>217</v>
      </c>
      <c r="D36" s="70">
        <v>0</v>
      </c>
    </row>
    <row r="37" spans="1:4" ht="22.5">
      <c r="A37" s="75" t="s">
        <v>84</v>
      </c>
      <c r="B37" s="72" t="s">
        <v>216</v>
      </c>
      <c r="C37" s="71" t="s">
        <v>212</v>
      </c>
      <c r="D37" s="70">
        <v>0</v>
      </c>
    </row>
    <row r="38" spans="1:4" ht="22.5">
      <c r="A38" s="75" t="s">
        <v>215</v>
      </c>
      <c r="B38" s="77" t="s">
        <v>214</v>
      </c>
      <c r="C38" s="71" t="s">
        <v>212</v>
      </c>
      <c r="D38" s="70">
        <v>0</v>
      </c>
    </row>
    <row r="39" spans="1:4" ht="22.5">
      <c r="A39" s="75" t="s">
        <v>83</v>
      </c>
      <c r="B39" s="77" t="s">
        <v>213</v>
      </c>
      <c r="C39" s="71" t="s">
        <v>212</v>
      </c>
      <c r="D39" s="70">
        <v>0</v>
      </c>
    </row>
    <row r="40" spans="1:4" ht="12.75">
      <c r="A40" s="75" t="s">
        <v>82</v>
      </c>
      <c r="B40" s="72" t="s">
        <v>211</v>
      </c>
      <c r="C40" s="76" t="s">
        <v>210</v>
      </c>
      <c r="D40" s="70">
        <v>0</v>
      </c>
    </row>
    <row r="41" spans="1:4" ht="12.75">
      <c r="A41" s="75" t="s">
        <v>81</v>
      </c>
      <c r="B41" s="74" t="s">
        <v>209</v>
      </c>
      <c r="C41" s="71" t="s">
        <v>208</v>
      </c>
      <c r="D41" s="70">
        <v>0</v>
      </c>
    </row>
    <row r="42" spans="1:4" ht="12.75">
      <c r="A42" s="73" t="s">
        <v>80</v>
      </c>
      <c r="B42" s="74" t="s">
        <v>207</v>
      </c>
      <c r="C42" s="71" t="s">
        <v>206</v>
      </c>
      <c r="D42" s="70">
        <v>0</v>
      </c>
    </row>
    <row r="43" spans="1:4" ht="12.75">
      <c r="A43" s="73" t="s">
        <v>79</v>
      </c>
      <c r="B43" s="72" t="s">
        <v>205</v>
      </c>
      <c r="C43" s="71" t="s">
        <v>204</v>
      </c>
      <c r="D43" s="70">
        <v>0</v>
      </c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&amp;RZałącznik nr &amp;A
do uchwały Rady Powiatu w Opatowie nr XLVII.52.2021
z dnia 20 września 2021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46"/>
  <sheetViews>
    <sheetView view="pageLayout" workbookViewId="0" topLeftCell="C1">
      <selection activeCell="P10" sqref="P10"/>
    </sheetView>
  </sheetViews>
  <sheetFormatPr defaultColWidth="9.33203125" defaultRowHeight="12.75"/>
  <cols>
    <col min="1" max="1" width="5.66015625" style="8" customWidth="1"/>
    <col min="2" max="2" width="8.83203125" style="8" customWidth="1"/>
    <col min="3" max="3" width="6.16015625" style="8" customWidth="1"/>
    <col min="4" max="4" width="15.5" style="8" customWidth="1"/>
    <col min="5" max="5" width="17.33203125" style="8" customWidth="1"/>
    <col min="6" max="6" width="16.16015625" style="8" customWidth="1"/>
    <col min="7" max="7" width="13.5" style="8" customWidth="1"/>
    <col min="8" max="8" width="13.83203125" style="8" customWidth="1"/>
    <col min="9" max="9" width="11.5" style="8" customWidth="1"/>
    <col min="10" max="10" width="12.66015625" style="8" customWidth="1"/>
    <col min="11" max="11" width="9.66015625" style="10" customWidth="1"/>
    <col min="12" max="12" width="11.16015625" style="10" customWidth="1"/>
    <col min="13" max="13" width="11" style="10" customWidth="1"/>
    <col min="14" max="14" width="9.66015625" style="10" customWidth="1"/>
    <col min="15" max="15" width="7.5" style="10" customWidth="1"/>
    <col min="16" max="16" width="7" style="10" customWidth="1"/>
    <col min="17" max="16384" width="9.33203125" style="10" customWidth="1"/>
  </cols>
  <sheetData>
    <row r="1" spans="1:17" ht="36" customHeight="1">
      <c r="A1" s="201" t="s">
        <v>129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50"/>
    </row>
    <row r="2" spans="1:16" s="36" customFormat="1" ht="18.75" customHeight="1">
      <c r="A2" s="49"/>
      <c r="B2" s="49"/>
      <c r="C2" s="49"/>
      <c r="D2" s="49"/>
      <c r="E2" s="49"/>
      <c r="F2" s="49"/>
      <c r="G2" s="48"/>
      <c r="H2" s="48"/>
      <c r="I2" s="48"/>
      <c r="J2" s="48"/>
      <c r="K2" s="48"/>
      <c r="L2" s="47"/>
      <c r="M2" s="47"/>
      <c r="N2" s="47"/>
      <c r="O2" s="191" t="s">
        <v>128</v>
      </c>
      <c r="P2" s="191"/>
    </row>
    <row r="3" spans="1:16" s="36" customFormat="1" ht="12.75">
      <c r="A3" s="202" t="s">
        <v>1</v>
      </c>
      <c r="B3" s="202" t="s">
        <v>2</v>
      </c>
      <c r="C3" s="202" t="s">
        <v>3</v>
      </c>
      <c r="D3" s="202" t="s">
        <v>127</v>
      </c>
      <c r="E3" s="198" t="s">
        <v>126</v>
      </c>
      <c r="F3" s="196" t="s">
        <v>22</v>
      </c>
      <c r="G3" s="206"/>
      <c r="H3" s="206"/>
      <c r="I3" s="206"/>
      <c r="J3" s="206"/>
      <c r="K3" s="206"/>
      <c r="L3" s="206"/>
      <c r="M3" s="206"/>
      <c r="N3" s="206"/>
      <c r="O3" s="206"/>
      <c r="P3" s="197"/>
    </row>
    <row r="4" spans="1:16" s="36" customFormat="1" ht="12.75">
      <c r="A4" s="203"/>
      <c r="B4" s="203"/>
      <c r="C4" s="203"/>
      <c r="D4" s="203"/>
      <c r="E4" s="205"/>
      <c r="F4" s="198" t="s">
        <v>28</v>
      </c>
      <c r="G4" s="200" t="s">
        <v>22</v>
      </c>
      <c r="H4" s="200"/>
      <c r="I4" s="200"/>
      <c r="J4" s="200"/>
      <c r="K4" s="200"/>
      <c r="L4" s="198" t="s">
        <v>125</v>
      </c>
      <c r="M4" s="193" t="s">
        <v>22</v>
      </c>
      <c r="N4" s="194"/>
      <c r="O4" s="194"/>
      <c r="P4" s="195"/>
    </row>
    <row r="5" spans="1:16" s="36" customFormat="1" ht="25.5" customHeight="1">
      <c r="A5" s="203"/>
      <c r="B5" s="203"/>
      <c r="C5" s="203"/>
      <c r="D5" s="203"/>
      <c r="E5" s="205"/>
      <c r="F5" s="205"/>
      <c r="G5" s="196" t="s">
        <v>124</v>
      </c>
      <c r="H5" s="197"/>
      <c r="I5" s="198" t="s">
        <v>123</v>
      </c>
      <c r="J5" s="198" t="s">
        <v>122</v>
      </c>
      <c r="K5" s="198" t="s">
        <v>121</v>
      </c>
      <c r="L5" s="205"/>
      <c r="M5" s="196" t="s">
        <v>24</v>
      </c>
      <c r="N5" s="46" t="s">
        <v>23</v>
      </c>
      <c r="O5" s="200" t="s">
        <v>27</v>
      </c>
      <c r="P5" s="200" t="s">
        <v>120</v>
      </c>
    </row>
    <row r="6" spans="1:16" s="36" customFormat="1" ht="94.5">
      <c r="A6" s="204"/>
      <c r="B6" s="204"/>
      <c r="C6" s="204"/>
      <c r="D6" s="204"/>
      <c r="E6" s="199"/>
      <c r="F6" s="199"/>
      <c r="G6" s="45" t="s">
        <v>17</v>
      </c>
      <c r="H6" s="45" t="s">
        <v>119</v>
      </c>
      <c r="I6" s="199"/>
      <c r="J6" s="199"/>
      <c r="K6" s="199"/>
      <c r="L6" s="199"/>
      <c r="M6" s="200"/>
      <c r="N6" s="44" t="s">
        <v>19</v>
      </c>
      <c r="O6" s="200"/>
      <c r="P6" s="200"/>
    </row>
    <row r="7" spans="1:16" s="36" customFormat="1" ht="10.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</row>
    <row r="8" spans="1:16" s="36" customFormat="1" ht="13.5">
      <c r="A8" s="39" t="s">
        <v>118</v>
      </c>
      <c r="B8" s="42"/>
      <c r="C8" s="27"/>
      <c r="D8" s="32">
        <f>SUM(D9:D9)</f>
        <v>10000</v>
      </c>
      <c r="E8" s="26">
        <f>SUM(E9:E9)</f>
        <v>10000</v>
      </c>
      <c r="F8" s="26">
        <f>SUM(F9:F9)</f>
        <v>10000</v>
      </c>
      <c r="G8" s="26">
        <f>SUM(G9:G9)</f>
        <v>0</v>
      </c>
      <c r="H8" s="26">
        <f>SUM(H9:H9)</f>
        <v>10000</v>
      </c>
      <c r="I8" s="26">
        <v>0</v>
      </c>
      <c r="J8" s="26">
        <v>0</v>
      </c>
      <c r="K8" s="26">
        <v>0</v>
      </c>
      <c r="L8" s="26">
        <f>SUM(L9:L9)</f>
        <v>0</v>
      </c>
      <c r="M8" s="26">
        <f>SUM(M9:M9)</f>
        <v>0</v>
      </c>
      <c r="N8" s="26">
        <f>SUM(N9:N9)</f>
        <v>0</v>
      </c>
      <c r="O8" s="26">
        <v>0</v>
      </c>
      <c r="P8" s="26">
        <v>0</v>
      </c>
    </row>
    <row r="9" spans="1:16" s="36" customFormat="1" ht="12.75">
      <c r="A9" s="41" t="s">
        <v>118</v>
      </c>
      <c r="B9" s="40" t="s">
        <v>117</v>
      </c>
      <c r="C9" s="23">
        <v>2110</v>
      </c>
      <c r="D9" s="33">
        <v>10000</v>
      </c>
      <c r="E9" s="21">
        <f>F9+L9</f>
        <v>10000</v>
      </c>
      <c r="F9" s="21">
        <f>H9</f>
        <v>10000</v>
      </c>
      <c r="G9" s="21">
        <v>0</v>
      </c>
      <c r="H9" s="21">
        <v>10000</v>
      </c>
      <c r="I9" s="21">
        <v>0</v>
      </c>
      <c r="J9" s="21">
        <v>0</v>
      </c>
      <c r="K9" s="21">
        <f>-T9</f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</row>
    <row r="10" spans="1:16" s="36" customFormat="1" ht="13.5">
      <c r="A10" s="29">
        <v>600</v>
      </c>
      <c r="B10" s="34"/>
      <c r="C10" s="27"/>
      <c r="D10" s="32">
        <f aca="true" t="shared" si="0" ref="D10:N10">SUM(D11:D11)</f>
        <v>1283</v>
      </c>
      <c r="E10" s="26">
        <f t="shared" si="0"/>
        <v>1283</v>
      </c>
      <c r="F10" s="26">
        <f t="shared" si="0"/>
        <v>1283</v>
      </c>
      <c r="G10" s="26">
        <f t="shared" si="0"/>
        <v>1283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>O12+O14</f>
        <v>0</v>
      </c>
      <c r="P10" s="26">
        <f>P12+P14</f>
        <v>0</v>
      </c>
    </row>
    <row r="11" spans="1:16" s="36" customFormat="1" ht="12.75">
      <c r="A11" s="25">
        <v>600</v>
      </c>
      <c r="B11" s="24">
        <v>60095</v>
      </c>
      <c r="C11" s="23">
        <v>2110</v>
      </c>
      <c r="D11" s="33">
        <v>1283</v>
      </c>
      <c r="E11" s="21">
        <f>SUM(F11)</f>
        <v>1283</v>
      </c>
      <c r="F11" s="21">
        <f>SUM(G11:H11)</f>
        <v>1283</v>
      </c>
      <c r="G11" s="21">
        <v>1283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f>SUM(O11+Q11+R11)</f>
        <v>0</v>
      </c>
      <c r="O11" s="21">
        <v>0</v>
      </c>
      <c r="P11" s="21">
        <v>0</v>
      </c>
    </row>
    <row r="12" spans="1:16" s="36" customFormat="1" ht="13.5">
      <c r="A12" s="39" t="s">
        <v>100</v>
      </c>
      <c r="B12" s="38"/>
      <c r="C12" s="27"/>
      <c r="D12" s="32">
        <f aca="true" t="shared" si="1" ref="D12:M12">SUM(D13)</f>
        <v>91000</v>
      </c>
      <c r="E12" s="26">
        <f t="shared" si="1"/>
        <v>91000</v>
      </c>
      <c r="F12" s="26">
        <f t="shared" si="1"/>
        <v>91000</v>
      </c>
      <c r="G12" s="26">
        <f t="shared" si="1"/>
        <v>50000</v>
      </c>
      <c r="H12" s="26">
        <f t="shared" si="1"/>
        <v>41000</v>
      </c>
      <c r="I12" s="26">
        <f t="shared" si="1"/>
        <v>0</v>
      </c>
      <c r="J12" s="26">
        <f t="shared" si="1"/>
        <v>0</v>
      </c>
      <c r="K12" s="26">
        <f t="shared" si="1"/>
        <v>0</v>
      </c>
      <c r="L12" s="26">
        <f t="shared" si="1"/>
        <v>0</v>
      </c>
      <c r="M12" s="26">
        <f t="shared" si="1"/>
        <v>0</v>
      </c>
      <c r="N12" s="26">
        <v>0</v>
      </c>
      <c r="O12" s="26">
        <f>SUM(O13)</f>
        <v>0</v>
      </c>
      <c r="P12" s="26">
        <f>SUM(P13)</f>
        <v>0</v>
      </c>
    </row>
    <row r="13" spans="1:18" s="36" customFormat="1" ht="12.75">
      <c r="A13" s="25">
        <v>700</v>
      </c>
      <c r="B13" s="24">
        <v>70005</v>
      </c>
      <c r="C13" s="23">
        <v>2110</v>
      </c>
      <c r="D13" s="33">
        <v>91000</v>
      </c>
      <c r="E13" s="21">
        <f>SUM(F13)</f>
        <v>91000</v>
      </c>
      <c r="F13" s="21">
        <f>SUM(G13:H13)</f>
        <v>91000</v>
      </c>
      <c r="G13" s="21">
        <v>50000</v>
      </c>
      <c r="H13" s="21">
        <v>41000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f>SUM(O13+Q13+R13)</f>
        <v>0</v>
      </c>
      <c r="O13" s="21">
        <v>0</v>
      </c>
      <c r="P13" s="21">
        <v>0</v>
      </c>
      <c r="Q13" s="30"/>
      <c r="R13" s="30"/>
    </row>
    <row r="14" spans="1:18" s="36" customFormat="1" ht="13.5">
      <c r="A14" s="29">
        <v>710</v>
      </c>
      <c r="B14" s="34"/>
      <c r="C14" s="27"/>
      <c r="D14" s="32">
        <f aca="true" t="shared" si="2" ref="D14:P14">SUM(D15:D16)</f>
        <v>582000</v>
      </c>
      <c r="E14" s="26">
        <f t="shared" si="2"/>
        <v>582000</v>
      </c>
      <c r="F14" s="26">
        <f t="shared" si="2"/>
        <v>582000</v>
      </c>
      <c r="G14" s="26">
        <f t="shared" si="2"/>
        <v>518628</v>
      </c>
      <c r="H14" s="26">
        <f t="shared" si="2"/>
        <v>63372</v>
      </c>
      <c r="I14" s="26">
        <f t="shared" si="2"/>
        <v>0</v>
      </c>
      <c r="J14" s="26">
        <f t="shared" si="2"/>
        <v>0</v>
      </c>
      <c r="K14" s="26">
        <f t="shared" si="2"/>
        <v>0</v>
      </c>
      <c r="L14" s="26">
        <f t="shared" si="2"/>
        <v>0</v>
      </c>
      <c r="M14" s="26">
        <f t="shared" si="2"/>
        <v>0</v>
      </c>
      <c r="N14" s="26">
        <f t="shared" si="2"/>
        <v>0</v>
      </c>
      <c r="O14" s="26">
        <f t="shared" si="2"/>
        <v>0</v>
      </c>
      <c r="P14" s="26">
        <f t="shared" si="2"/>
        <v>0</v>
      </c>
      <c r="Q14" s="37"/>
      <c r="R14" s="37"/>
    </row>
    <row r="15" spans="1:18" s="36" customFormat="1" ht="12.75">
      <c r="A15" s="25">
        <v>710</v>
      </c>
      <c r="B15" s="24">
        <v>71012</v>
      </c>
      <c r="C15" s="23">
        <v>2110</v>
      </c>
      <c r="D15" s="33">
        <v>210000</v>
      </c>
      <c r="E15" s="21">
        <f>SUM(N15+F15)</f>
        <v>210000</v>
      </c>
      <c r="F15" s="21">
        <f>SUM(G15:K15)</f>
        <v>210000</v>
      </c>
      <c r="G15" s="21">
        <v>210000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f>SUM(O15+Q15+R15)</f>
        <v>0</v>
      </c>
      <c r="O15" s="21">
        <v>0</v>
      </c>
      <c r="P15" s="21">
        <v>0</v>
      </c>
      <c r="Q15" s="30"/>
      <c r="R15" s="30"/>
    </row>
    <row r="16" spans="1:16" s="36" customFormat="1" ht="12.75">
      <c r="A16" s="25">
        <v>710</v>
      </c>
      <c r="B16" s="24">
        <v>71015</v>
      </c>
      <c r="C16" s="23">
        <v>2110</v>
      </c>
      <c r="D16" s="33">
        <v>372000</v>
      </c>
      <c r="E16" s="21">
        <f>SUM(F16)</f>
        <v>372000</v>
      </c>
      <c r="F16" s="21">
        <f>SUM(G16:H16)</f>
        <v>372000</v>
      </c>
      <c r="G16" s="21">
        <v>308628</v>
      </c>
      <c r="H16" s="21">
        <v>63372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f>SUM(O16+Q16+R16)</f>
        <v>0</v>
      </c>
      <c r="O16" s="21">
        <v>0</v>
      </c>
      <c r="P16" s="21">
        <v>0</v>
      </c>
    </row>
    <row r="17" spans="1:16" s="36" customFormat="1" ht="13.5">
      <c r="A17" s="29">
        <v>750</v>
      </c>
      <c r="B17" s="34"/>
      <c r="C17" s="27"/>
      <c r="D17" s="32">
        <f aca="true" t="shared" si="3" ref="D17:P17">SUM(D18:D18)</f>
        <v>21997</v>
      </c>
      <c r="E17" s="26">
        <f t="shared" si="3"/>
        <v>21997</v>
      </c>
      <c r="F17" s="26">
        <f t="shared" si="3"/>
        <v>21997</v>
      </c>
      <c r="G17" s="26">
        <f t="shared" si="3"/>
        <v>15849.97</v>
      </c>
      <c r="H17" s="26">
        <f t="shared" si="3"/>
        <v>6147.03</v>
      </c>
      <c r="I17" s="26">
        <f t="shared" si="3"/>
        <v>0</v>
      </c>
      <c r="J17" s="26">
        <f t="shared" si="3"/>
        <v>0</v>
      </c>
      <c r="K17" s="26">
        <f t="shared" si="3"/>
        <v>0</v>
      </c>
      <c r="L17" s="26">
        <f t="shared" si="3"/>
        <v>0</v>
      </c>
      <c r="M17" s="26">
        <f t="shared" si="3"/>
        <v>0</v>
      </c>
      <c r="N17" s="26">
        <f t="shared" si="3"/>
        <v>0</v>
      </c>
      <c r="O17" s="26">
        <f t="shared" si="3"/>
        <v>0</v>
      </c>
      <c r="P17" s="26">
        <f t="shared" si="3"/>
        <v>0</v>
      </c>
    </row>
    <row r="18" spans="1:16" s="36" customFormat="1" ht="12.75">
      <c r="A18" s="25">
        <v>750</v>
      </c>
      <c r="B18" s="24">
        <v>75045</v>
      </c>
      <c r="C18" s="23">
        <v>2110</v>
      </c>
      <c r="D18" s="33">
        <v>21997</v>
      </c>
      <c r="E18" s="21">
        <f>SUM(F18)</f>
        <v>21997</v>
      </c>
      <c r="F18" s="21">
        <f>SUM(G18:H18)</f>
        <v>21997</v>
      </c>
      <c r="G18" s="21">
        <v>15849.97</v>
      </c>
      <c r="H18" s="21">
        <v>6147.03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f>SUM(O18+Q18+R18)</f>
        <v>0</v>
      </c>
      <c r="O18" s="21">
        <v>0</v>
      </c>
      <c r="P18" s="21">
        <v>0</v>
      </c>
    </row>
    <row r="19" spans="1:16" s="35" customFormat="1" ht="14.25" customHeight="1">
      <c r="A19" s="29">
        <v>754</v>
      </c>
      <c r="B19" s="34"/>
      <c r="C19" s="27"/>
      <c r="D19" s="32">
        <f>SUM(D20:D20)</f>
        <v>4890429</v>
      </c>
      <c r="E19" s="26">
        <f>E20</f>
        <v>4890429</v>
      </c>
      <c r="F19" s="26">
        <f aca="true" t="shared" si="4" ref="F19:K19">SUM(F20)</f>
        <v>4890429</v>
      </c>
      <c r="G19" s="26">
        <f t="shared" si="4"/>
        <v>4418737</v>
      </c>
      <c r="H19" s="26">
        <f t="shared" si="4"/>
        <v>293692</v>
      </c>
      <c r="I19" s="26">
        <f t="shared" si="4"/>
        <v>0</v>
      </c>
      <c r="J19" s="26">
        <f t="shared" si="4"/>
        <v>178000</v>
      </c>
      <c r="K19" s="26">
        <f t="shared" si="4"/>
        <v>0</v>
      </c>
      <c r="L19" s="26">
        <f>SUM(L20:L20)</f>
        <v>0</v>
      </c>
      <c r="M19" s="26">
        <f>SUM(M20:M20)</f>
        <v>0</v>
      </c>
      <c r="N19" s="26">
        <f>SUM(N20)</f>
        <v>0</v>
      </c>
      <c r="O19" s="26">
        <f>SUM(O20)</f>
        <v>0</v>
      </c>
      <c r="P19" s="26">
        <f>SUM(P20)</f>
        <v>0</v>
      </c>
    </row>
    <row r="20" spans="1:16" ht="12.75" customHeight="1">
      <c r="A20" s="25">
        <v>754</v>
      </c>
      <c r="B20" s="24">
        <v>75411</v>
      </c>
      <c r="C20" s="23">
        <v>2110</v>
      </c>
      <c r="D20" s="33">
        <v>4890429</v>
      </c>
      <c r="E20" s="21">
        <f>SUM(F20)</f>
        <v>4890429</v>
      </c>
      <c r="F20" s="21">
        <f>SUM(G20:J20)</f>
        <v>4890429</v>
      </c>
      <c r="G20" s="21">
        <v>4418737</v>
      </c>
      <c r="H20" s="21">
        <v>293692</v>
      </c>
      <c r="I20" s="21">
        <v>0</v>
      </c>
      <c r="J20" s="21">
        <v>178000</v>
      </c>
      <c r="K20" s="21">
        <v>0</v>
      </c>
      <c r="L20" s="21">
        <v>0</v>
      </c>
      <c r="M20" s="21">
        <v>0</v>
      </c>
      <c r="N20" s="21">
        <f>SUM(O20+Q20+R20)</f>
        <v>0</v>
      </c>
      <c r="O20" s="21">
        <v>0</v>
      </c>
      <c r="P20" s="21"/>
    </row>
    <row r="21" spans="1:16" ht="12.75" customHeight="1">
      <c r="A21" s="29">
        <v>755</v>
      </c>
      <c r="B21" s="34"/>
      <c r="C21" s="27"/>
      <c r="D21" s="32">
        <f>SUM(D22:D22)</f>
        <v>132000</v>
      </c>
      <c r="E21" s="26">
        <f>E22</f>
        <v>132000</v>
      </c>
      <c r="F21" s="26">
        <f aca="true" t="shared" si="5" ref="F21:K21">SUM(F22)</f>
        <v>132000</v>
      </c>
      <c r="G21" s="26">
        <f t="shared" si="5"/>
        <v>0</v>
      </c>
      <c r="H21" s="26">
        <f t="shared" si="5"/>
        <v>67980</v>
      </c>
      <c r="I21" s="26">
        <f t="shared" si="5"/>
        <v>64020</v>
      </c>
      <c r="J21" s="26">
        <f t="shared" si="5"/>
        <v>0</v>
      </c>
      <c r="K21" s="26">
        <f t="shared" si="5"/>
        <v>0</v>
      </c>
      <c r="L21" s="26">
        <f>SUM(L22:L22)</f>
        <v>0</v>
      </c>
      <c r="M21" s="26">
        <f>SUM(M22:M22)</f>
        <v>0</v>
      </c>
      <c r="N21" s="26">
        <f>SUM(N22)</f>
        <v>0</v>
      </c>
      <c r="O21" s="26">
        <f>SUM(O22)</f>
        <v>0</v>
      </c>
      <c r="P21" s="26">
        <f>SUM(P22)</f>
        <v>0</v>
      </c>
    </row>
    <row r="22" spans="1:16" ht="17.25" customHeight="1">
      <c r="A22" s="25">
        <v>755</v>
      </c>
      <c r="B22" s="24">
        <v>75515</v>
      </c>
      <c r="C22" s="23">
        <v>2110</v>
      </c>
      <c r="D22" s="33">
        <v>132000</v>
      </c>
      <c r="E22" s="21">
        <f>SUM(F22)</f>
        <v>132000</v>
      </c>
      <c r="F22" s="21">
        <f>SUM(G22:J22)</f>
        <v>132000</v>
      </c>
      <c r="G22" s="21">
        <v>0</v>
      </c>
      <c r="H22" s="21">
        <v>67980</v>
      </c>
      <c r="I22" s="21">
        <v>64020</v>
      </c>
      <c r="J22" s="21">
        <v>0</v>
      </c>
      <c r="K22" s="21">
        <v>0</v>
      </c>
      <c r="L22" s="21">
        <v>0</v>
      </c>
      <c r="M22" s="21">
        <v>0</v>
      </c>
      <c r="N22" s="21">
        <f>SUM(O22+Q22+R22)</f>
        <v>0</v>
      </c>
      <c r="O22" s="21">
        <v>0</v>
      </c>
      <c r="P22" s="21"/>
    </row>
    <row r="23" spans="1:16" ht="17.25" customHeight="1">
      <c r="A23" s="29">
        <v>801</v>
      </c>
      <c r="B23" s="34"/>
      <c r="C23" s="27"/>
      <c r="D23" s="32">
        <f>SUM(D24:D24)</f>
        <v>27344</v>
      </c>
      <c r="E23" s="26">
        <f>E24</f>
        <v>27344</v>
      </c>
      <c r="F23" s="26">
        <f aca="true" t="shared" si="6" ref="F23:K23">SUM(F24)</f>
        <v>27344</v>
      </c>
      <c r="G23" s="26">
        <f t="shared" si="6"/>
        <v>0</v>
      </c>
      <c r="H23" s="26">
        <f t="shared" si="6"/>
        <v>27344</v>
      </c>
      <c r="I23" s="26">
        <f t="shared" si="6"/>
        <v>0</v>
      </c>
      <c r="J23" s="26">
        <f t="shared" si="6"/>
        <v>0</v>
      </c>
      <c r="K23" s="26">
        <f t="shared" si="6"/>
        <v>0</v>
      </c>
      <c r="L23" s="26">
        <f>SUM(L24:L24)</f>
        <v>0</v>
      </c>
      <c r="M23" s="26">
        <f>SUM(M24:M24)</f>
        <v>0</v>
      </c>
      <c r="N23" s="26">
        <f>SUM(N24)</f>
        <v>0</v>
      </c>
      <c r="O23" s="26">
        <f>SUM(O24)</f>
        <v>0</v>
      </c>
      <c r="P23" s="26">
        <f>SUM(P24)</f>
        <v>0</v>
      </c>
    </row>
    <row r="24" spans="1:16" ht="17.25" customHeight="1">
      <c r="A24" s="25">
        <v>801</v>
      </c>
      <c r="B24" s="24">
        <v>80153</v>
      </c>
      <c r="C24" s="23">
        <v>2110</v>
      </c>
      <c r="D24" s="33">
        <v>27344</v>
      </c>
      <c r="E24" s="21">
        <f>SUM(F24)</f>
        <v>27344</v>
      </c>
      <c r="F24" s="21">
        <f>SUM(G24:J24)</f>
        <v>27344</v>
      </c>
      <c r="G24" s="21">
        <v>0</v>
      </c>
      <c r="H24" s="21">
        <v>27344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f>SUM(O24+Q24+R24)</f>
        <v>0</v>
      </c>
      <c r="O24" s="21">
        <v>0</v>
      </c>
      <c r="P24" s="21"/>
    </row>
    <row r="25" spans="1:16" ht="13.5">
      <c r="A25" s="29">
        <v>851</v>
      </c>
      <c r="B25" s="28"/>
      <c r="C25" s="27"/>
      <c r="D25" s="20">
        <f>D26</f>
        <v>2282880</v>
      </c>
      <c r="E25" s="26">
        <f aca="true" t="shared" si="7" ref="E25:P25">SUM(E26)</f>
        <v>2282880</v>
      </c>
      <c r="F25" s="26">
        <f t="shared" si="7"/>
        <v>2282880</v>
      </c>
      <c r="G25" s="26">
        <f t="shared" si="7"/>
        <v>0</v>
      </c>
      <c r="H25" s="26">
        <f t="shared" si="7"/>
        <v>2282880</v>
      </c>
      <c r="I25" s="26">
        <f t="shared" si="7"/>
        <v>0</v>
      </c>
      <c r="J25" s="26">
        <f t="shared" si="7"/>
        <v>0</v>
      </c>
      <c r="K25" s="26">
        <f t="shared" si="7"/>
        <v>0</v>
      </c>
      <c r="L25" s="26">
        <f t="shared" si="7"/>
        <v>0</v>
      </c>
      <c r="M25" s="26">
        <f t="shared" si="7"/>
        <v>0</v>
      </c>
      <c r="N25" s="26">
        <f t="shared" si="7"/>
        <v>0</v>
      </c>
      <c r="O25" s="26">
        <f t="shared" si="7"/>
        <v>0</v>
      </c>
      <c r="P25" s="26">
        <f t="shared" si="7"/>
        <v>0</v>
      </c>
    </row>
    <row r="26" spans="1:17" ht="12.75">
      <c r="A26" s="25">
        <v>851</v>
      </c>
      <c r="B26" s="24">
        <v>85156</v>
      </c>
      <c r="C26" s="23">
        <v>2110</v>
      </c>
      <c r="D26" s="22">
        <v>2282880</v>
      </c>
      <c r="E26" s="21">
        <f>SUM(H26)</f>
        <v>2282880</v>
      </c>
      <c r="F26" s="21">
        <f>SUM(H26)</f>
        <v>2282880</v>
      </c>
      <c r="G26" s="21">
        <v>0</v>
      </c>
      <c r="H26" s="21">
        <v>2282880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f>SUM(O26+Q26+R26)</f>
        <v>0</v>
      </c>
      <c r="O26" s="21">
        <v>0</v>
      </c>
      <c r="P26" s="21">
        <v>0</v>
      </c>
      <c r="Q26" s="30"/>
    </row>
    <row r="27" spans="1:17" ht="13.5">
      <c r="A27" s="29">
        <v>852</v>
      </c>
      <c r="B27" s="28"/>
      <c r="C27" s="27"/>
      <c r="D27" s="32">
        <f aca="true" t="shared" si="8" ref="D27:P27">SUM(D28:D30)</f>
        <v>2834345</v>
      </c>
      <c r="E27" s="26">
        <f t="shared" si="8"/>
        <v>2834345</v>
      </c>
      <c r="F27" s="26">
        <f t="shared" si="8"/>
        <v>136332</v>
      </c>
      <c r="G27" s="26">
        <f t="shared" si="8"/>
        <v>94085</v>
      </c>
      <c r="H27" s="26">
        <f t="shared" si="8"/>
        <v>42247</v>
      </c>
      <c r="I27" s="26">
        <f t="shared" si="8"/>
        <v>0</v>
      </c>
      <c r="J27" s="26">
        <f t="shared" si="8"/>
        <v>0</v>
      </c>
      <c r="K27" s="26">
        <f t="shared" si="8"/>
        <v>0</v>
      </c>
      <c r="L27" s="26">
        <f t="shared" si="8"/>
        <v>2698013</v>
      </c>
      <c r="M27" s="26">
        <f t="shared" si="8"/>
        <v>2698013</v>
      </c>
      <c r="N27" s="26">
        <f t="shared" si="8"/>
        <v>0</v>
      </c>
      <c r="O27" s="26">
        <f t="shared" si="8"/>
        <v>0</v>
      </c>
      <c r="P27" s="26">
        <f t="shared" si="8"/>
        <v>0</v>
      </c>
      <c r="Q27" s="30"/>
    </row>
    <row r="28" spans="1:17" ht="12.75">
      <c r="A28" s="31">
        <v>852</v>
      </c>
      <c r="B28" s="24">
        <v>85203</v>
      </c>
      <c r="C28" s="23">
        <v>2110</v>
      </c>
      <c r="D28" s="22">
        <v>126180</v>
      </c>
      <c r="E28" s="21">
        <f>SUM(H28+G28)</f>
        <v>126180</v>
      </c>
      <c r="F28" s="21">
        <f>SUM(G28:K28)</f>
        <v>126180</v>
      </c>
      <c r="G28" s="21">
        <v>84885</v>
      </c>
      <c r="H28" s="21">
        <v>41295</v>
      </c>
      <c r="I28" s="21">
        <v>0</v>
      </c>
      <c r="J28" s="21">
        <v>0</v>
      </c>
      <c r="K28" s="21">
        <v>0</v>
      </c>
      <c r="L28" s="21">
        <v>0</v>
      </c>
      <c r="M28" s="21">
        <f>SUM(N28+P28+Q28)</f>
        <v>0</v>
      </c>
      <c r="N28" s="21">
        <v>0</v>
      </c>
      <c r="O28" s="21">
        <v>0</v>
      </c>
      <c r="P28" s="21">
        <v>0</v>
      </c>
      <c r="Q28" s="30"/>
    </row>
    <row r="29" spans="1:17" ht="12.75">
      <c r="A29" s="25">
        <v>852</v>
      </c>
      <c r="B29" s="24">
        <v>85203</v>
      </c>
      <c r="C29" s="23">
        <v>6410</v>
      </c>
      <c r="D29" s="22">
        <v>2698013</v>
      </c>
      <c r="E29" s="21">
        <f>SUM(L29)</f>
        <v>2698013</v>
      </c>
      <c r="F29" s="21">
        <f>SUM(H29)</f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2698013</v>
      </c>
      <c r="M29" s="21">
        <v>2698013</v>
      </c>
      <c r="N29" s="21">
        <f>SUM(O29+Q29+R29)</f>
        <v>0</v>
      </c>
      <c r="O29" s="21">
        <v>0</v>
      </c>
      <c r="P29" s="21">
        <v>0</v>
      </c>
      <c r="Q29" s="30"/>
    </row>
    <row r="30" spans="1:17" ht="12.75">
      <c r="A30" s="25">
        <v>852</v>
      </c>
      <c r="B30" s="24">
        <v>85205</v>
      </c>
      <c r="C30" s="23">
        <v>2110</v>
      </c>
      <c r="D30" s="22">
        <v>10152</v>
      </c>
      <c r="E30" s="21">
        <f>SUM(H30+G30+E38)</f>
        <v>10152</v>
      </c>
      <c r="F30" s="21">
        <f>SUM(G30:K30)</f>
        <v>10152</v>
      </c>
      <c r="G30" s="21">
        <v>9200</v>
      </c>
      <c r="H30" s="21">
        <v>952</v>
      </c>
      <c r="I30" s="21">
        <v>0</v>
      </c>
      <c r="J30" s="21">
        <v>0</v>
      </c>
      <c r="K30" s="21">
        <v>0</v>
      </c>
      <c r="L30" s="21">
        <v>0</v>
      </c>
      <c r="M30" s="21">
        <f>SUM(N30+P30+Q30)</f>
        <v>0</v>
      </c>
      <c r="N30" s="21">
        <v>0</v>
      </c>
      <c r="O30" s="21">
        <v>0</v>
      </c>
      <c r="P30" s="21">
        <v>0</v>
      </c>
      <c r="Q30" s="30"/>
    </row>
    <row r="31" spans="1:16" ht="13.5">
      <c r="A31" s="29">
        <v>853</v>
      </c>
      <c r="B31" s="28"/>
      <c r="C31" s="27"/>
      <c r="D31" s="20">
        <f>SUM(D32)</f>
        <v>628989</v>
      </c>
      <c r="E31" s="26">
        <f>E32</f>
        <v>628989</v>
      </c>
      <c r="F31" s="26">
        <f>F32</f>
        <v>628989</v>
      </c>
      <c r="G31" s="26">
        <f>G32</f>
        <v>501494</v>
      </c>
      <c r="H31" s="26">
        <f>H32</f>
        <v>127495</v>
      </c>
      <c r="I31" s="26">
        <f aca="true" t="shared" si="9" ref="I31:P31">SUM(I32)</f>
        <v>0</v>
      </c>
      <c r="J31" s="26">
        <f t="shared" si="9"/>
        <v>0</v>
      </c>
      <c r="K31" s="26">
        <f t="shared" si="9"/>
        <v>0</v>
      </c>
      <c r="L31" s="26">
        <f t="shared" si="9"/>
        <v>0</v>
      </c>
      <c r="M31" s="26">
        <f t="shared" si="9"/>
        <v>0</v>
      </c>
      <c r="N31" s="26">
        <f t="shared" si="9"/>
        <v>0</v>
      </c>
      <c r="O31" s="26">
        <f t="shared" si="9"/>
        <v>0</v>
      </c>
      <c r="P31" s="26">
        <f t="shared" si="9"/>
        <v>0</v>
      </c>
    </row>
    <row r="32" spans="1:16" ht="12.75">
      <c r="A32" s="25">
        <v>853</v>
      </c>
      <c r="B32" s="24">
        <v>85321</v>
      </c>
      <c r="C32" s="23">
        <v>2110</v>
      </c>
      <c r="D32" s="22">
        <v>628989</v>
      </c>
      <c r="E32" s="21">
        <f>SUM(H32+G32+E40)</f>
        <v>628989</v>
      </c>
      <c r="F32" s="21">
        <f>SUM(G32:K32)</f>
        <v>628989</v>
      </c>
      <c r="G32" s="21">
        <v>501494</v>
      </c>
      <c r="H32" s="21">
        <v>127495</v>
      </c>
      <c r="I32" s="21">
        <v>0</v>
      </c>
      <c r="J32" s="21">
        <v>0</v>
      </c>
      <c r="K32" s="21">
        <v>0</v>
      </c>
      <c r="L32" s="21">
        <v>0</v>
      </c>
      <c r="M32" s="21">
        <f>SUM(N32+P32+Q32)</f>
        <v>0</v>
      </c>
      <c r="N32" s="21">
        <v>0</v>
      </c>
      <c r="O32" s="21">
        <v>0</v>
      </c>
      <c r="P32" s="21">
        <v>0</v>
      </c>
    </row>
    <row r="33" spans="1:16" ht="13.5">
      <c r="A33" s="29">
        <v>855</v>
      </c>
      <c r="B33" s="28"/>
      <c r="C33" s="27"/>
      <c r="D33" s="20">
        <f aca="true" t="shared" si="10" ref="D33:P33">SUM(D34:D35)</f>
        <v>640898</v>
      </c>
      <c r="E33" s="26">
        <f t="shared" si="10"/>
        <v>640898</v>
      </c>
      <c r="F33" s="26">
        <f t="shared" si="10"/>
        <v>640898</v>
      </c>
      <c r="G33" s="26">
        <f t="shared" si="10"/>
        <v>6362</v>
      </c>
      <c r="H33" s="26">
        <f t="shared" si="10"/>
        <v>521</v>
      </c>
      <c r="I33" s="26">
        <f t="shared" si="10"/>
        <v>0</v>
      </c>
      <c r="J33" s="26">
        <f t="shared" si="10"/>
        <v>634015</v>
      </c>
      <c r="K33" s="26">
        <f t="shared" si="10"/>
        <v>0</v>
      </c>
      <c r="L33" s="26">
        <f t="shared" si="10"/>
        <v>0</v>
      </c>
      <c r="M33" s="26">
        <f t="shared" si="10"/>
        <v>0</v>
      </c>
      <c r="N33" s="26">
        <f t="shared" si="10"/>
        <v>0</v>
      </c>
      <c r="O33" s="26">
        <f t="shared" si="10"/>
        <v>0</v>
      </c>
      <c r="P33" s="26">
        <f t="shared" si="10"/>
        <v>0</v>
      </c>
    </row>
    <row r="34" spans="1:16" ht="12.75">
      <c r="A34" s="25">
        <v>855</v>
      </c>
      <c r="B34" s="24">
        <v>85508</v>
      </c>
      <c r="C34" s="23">
        <v>2160</v>
      </c>
      <c r="D34" s="22">
        <v>224721</v>
      </c>
      <c r="E34" s="21">
        <f>SUM(H34+G34+J34)</f>
        <v>224721</v>
      </c>
      <c r="F34" s="21">
        <f>SUM(G34:K34)</f>
        <v>224721</v>
      </c>
      <c r="G34" s="21">
        <v>2200</v>
      </c>
      <c r="H34" s="21">
        <v>521</v>
      </c>
      <c r="I34" s="21">
        <v>0</v>
      </c>
      <c r="J34" s="21">
        <v>222000</v>
      </c>
      <c r="K34" s="21">
        <v>0</v>
      </c>
      <c r="L34" s="21">
        <v>0</v>
      </c>
      <c r="M34" s="21">
        <f>SUM(N34+P34+Q34)</f>
        <v>0</v>
      </c>
      <c r="N34" s="21">
        <v>0</v>
      </c>
      <c r="O34" s="21">
        <v>0</v>
      </c>
      <c r="P34" s="21">
        <v>0</v>
      </c>
    </row>
    <row r="35" spans="1:16" ht="12.75">
      <c r="A35" s="25">
        <v>855</v>
      </c>
      <c r="B35" s="24">
        <v>85510</v>
      </c>
      <c r="C35" s="23">
        <v>2160</v>
      </c>
      <c r="D35" s="22">
        <v>416177</v>
      </c>
      <c r="E35" s="21">
        <f>SUM(H35+G35+J35)</f>
        <v>416177</v>
      </c>
      <c r="F35" s="21">
        <f>SUM(G35:K35)</f>
        <v>416177</v>
      </c>
      <c r="G35" s="21">
        <v>4162</v>
      </c>
      <c r="H35" s="21">
        <v>0</v>
      </c>
      <c r="I35" s="21">
        <v>0</v>
      </c>
      <c r="J35" s="21">
        <v>412015</v>
      </c>
      <c r="K35" s="21">
        <v>0</v>
      </c>
      <c r="L35" s="21">
        <v>0</v>
      </c>
      <c r="M35" s="21">
        <f>SUM(N35+P35+Q35)</f>
        <v>0</v>
      </c>
      <c r="N35" s="21">
        <v>0</v>
      </c>
      <c r="O35" s="21">
        <v>0</v>
      </c>
      <c r="P35" s="21">
        <v>0</v>
      </c>
    </row>
    <row r="36" spans="1:16" ht="14.25">
      <c r="A36" s="192" t="s">
        <v>116</v>
      </c>
      <c r="B36" s="192"/>
      <c r="C36" s="192"/>
      <c r="D36" s="20">
        <f aca="true" t="shared" si="11" ref="D36:P36">SUM(D8+D10+D12+D14+D17+D19+D21+D23+D25+D27+D31+D33)</f>
        <v>12143165</v>
      </c>
      <c r="E36" s="20">
        <f t="shared" si="11"/>
        <v>12143165</v>
      </c>
      <c r="F36" s="20">
        <f t="shared" si="11"/>
        <v>9445152</v>
      </c>
      <c r="G36" s="20">
        <f t="shared" si="11"/>
        <v>5606438.97</v>
      </c>
      <c r="H36" s="20">
        <f t="shared" si="11"/>
        <v>2962678.0300000003</v>
      </c>
      <c r="I36" s="20">
        <f t="shared" si="11"/>
        <v>64020</v>
      </c>
      <c r="J36" s="20">
        <f t="shared" si="11"/>
        <v>812015</v>
      </c>
      <c r="K36" s="20">
        <f t="shared" si="11"/>
        <v>0</v>
      </c>
      <c r="L36" s="20">
        <f t="shared" si="11"/>
        <v>2698013</v>
      </c>
      <c r="M36" s="20">
        <f t="shared" si="11"/>
        <v>2698013</v>
      </c>
      <c r="N36" s="20">
        <f t="shared" si="11"/>
        <v>0</v>
      </c>
      <c r="O36" s="20">
        <f t="shared" si="11"/>
        <v>0</v>
      </c>
      <c r="P36" s="20">
        <f t="shared" si="11"/>
        <v>0</v>
      </c>
    </row>
    <row r="37" spans="1:16" ht="12.75">
      <c r="A37" s="17"/>
      <c r="B37" s="17"/>
      <c r="C37" s="17"/>
      <c r="D37" s="17"/>
      <c r="E37" s="19"/>
      <c r="F37" s="17"/>
      <c r="G37" s="17"/>
      <c r="H37" s="17"/>
      <c r="I37" s="17"/>
      <c r="J37" s="17"/>
      <c r="K37" s="16"/>
      <c r="L37" s="16"/>
      <c r="M37" s="16"/>
      <c r="N37" s="16"/>
      <c r="O37" s="16"/>
      <c r="P37" s="16"/>
    </row>
    <row r="38" spans="1:16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6"/>
      <c r="L38" s="16"/>
      <c r="M38" s="16"/>
      <c r="N38" s="16"/>
      <c r="O38" s="16"/>
      <c r="P38" s="16"/>
    </row>
    <row r="39" spans="1:16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6"/>
      <c r="L39" s="16"/>
      <c r="M39" s="16"/>
      <c r="N39" s="16"/>
      <c r="O39" s="16"/>
      <c r="P39" s="16"/>
    </row>
    <row r="40" spans="1:16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4"/>
      <c r="L40" s="14"/>
      <c r="M40" s="14"/>
      <c r="N40" s="14"/>
      <c r="O40" s="14"/>
      <c r="P40" s="14"/>
    </row>
    <row r="46" spans="1:10" ht="12.75">
      <c r="A46" s="10"/>
      <c r="B46" s="10"/>
      <c r="C46" s="10"/>
      <c r="D46" s="10"/>
      <c r="E46" s="10"/>
      <c r="F46" s="10"/>
      <c r="G46" s="10"/>
      <c r="H46" s="10"/>
      <c r="I46" s="10"/>
      <c r="J46" s="13"/>
    </row>
  </sheetData>
  <sheetProtection/>
  <mergeCells count="20"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O2:P2"/>
    <mergeCell ref="A36:C36"/>
    <mergeCell ref="M4:P4"/>
    <mergeCell ref="G5:H5"/>
    <mergeCell ref="I5:I6"/>
    <mergeCell ref="J5:J6"/>
    <mergeCell ref="K5:K6"/>
    <mergeCell ref="M5:M6"/>
    <mergeCell ref="O5:O6"/>
    <mergeCell ref="P5:P6"/>
  </mergeCells>
  <printOptions/>
  <pageMargins left="0.7" right="0.7" top="0.75" bottom="0.75" header="0.3" footer="0.3"/>
  <pageSetup horizontalDpi="300" verticalDpi="300" orientation="landscape" paperSize="9" scale="91" r:id="rId1"/>
  <headerFooter>
    <oddHeader>&amp;RZałącznik nr &amp;A
do uchwały Rady Powiatu w Opatowie nr XLVII.52.2021
z dnia 20 września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2021-09-16T07:36:31Z</cp:lastPrinted>
  <dcterms:created xsi:type="dcterms:W3CDTF">2014-11-12T06:55:05Z</dcterms:created>
  <dcterms:modified xsi:type="dcterms:W3CDTF">2021-09-23T12:51:03Z</dcterms:modified>
  <cp:category/>
  <cp:version/>
  <cp:contentType/>
  <cp:contentStatus/>
</cp:coreProperties>
</file>