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<sst xmlns="http://schemas.openxmlformats.org/spreadsheetml/2006/main" count="492" uniqueCount="240">
  <si>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</si>
  <si>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</si>
  <si>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</si>
  <si>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</si>
  <si>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</si>
  <si>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</si>
  <si>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</si>
  <si>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</si>
  <si>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</si>
  <si>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</si>
  <si>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</si>
  <si>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</si>
  <si>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</si>
  <si>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</si>
  <si>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</si>
  <si>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</si>
  <si>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</si>
  <si>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</si>
  <si>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</si>
  <si>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</si>
  <si>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</si>
  <si>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</si>
  <si>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</si>
  <si>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</si>
  <si>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</si>
  <si>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</si>
  <si>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</si>
  <si>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</si>
  <si>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</si>
  <si>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</si>
  <si>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</si>
  <si>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</si>
  <si>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</si>
  <si>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</si>
  <si>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</si>
  <si>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</si>
  <si>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</si>
  <si>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</si>
  <si>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</si>
  <si>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</si>
  <si>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</si>
  <si>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</si>
  <si>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</si>
  <si>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</si>
  <si>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</si>
  <si>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</si>
  <si>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</si>
  <si>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</si>
  <si>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</si>
  <si>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</si>
  <si>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</si>
  <si>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</si>
  <si>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</si>
  <si>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</si>
  <si>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</si>
  <si>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</si>
  <si>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</si>
  <si>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</si>
  <si>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</si>
  <si>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</si>
  <si>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852</t>
  </si>
  <si>
    <t>Pomoc społeczna</t>
  </si>
  <si>
    <t>85202</t>
  </si>
  <si>
    <t>Domy pomocy społecznej</t>
  </si>
  <si>
    <t>Dochody budżetu powiatu na 2021 rok</t>
  </si>
  <si>
    <t>Zmiany w planie wydatków budżetowych w 2021 roku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</si>
  <si>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</si>
  <si>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</si>
  <si>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</si>
  <si>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</si>
  <si>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</si>
  <si>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</si>
  <si>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</si>
  <si>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</si>
  <si>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</si>
  <si>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</si>
  <si>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</si>
  <si>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</si>
  <si>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</si>
  <si>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w  złotych</t>
  </si>
  <si>
    <t>Dochody i wydatki związane z realizacją zadań z zakresu administracji rządowej i innych zadań zleconych odrębnymi ustawami w 2021 r.</t>
  </si>
  <si>
    <t>Dochody i wydatki związane z realizacją zadań z zakresu administracji rządowej realizowanych na podstawie porozumień z organami administracji rządowej w 2021 r.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</si>
  <si>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</si>
  <si>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</si>
  <si>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</si>
  <si>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</si>
  <si>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</si>
  <si>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</si>
  <si>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</si>
  <si>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100 000
B.
C. 
D. </t>
  </si>
  <si>
    <t>Modernizacja tarasu przy Podziemnej  Trasie Turystycznej w Opatowie</t>
  </si>
  <si>
    <t>33.</t>
  </si>
  <si>
    <t xml:space="preserve">A. 
B.
C. 
D. </t>
  </si>
  <si>
    <t>Wykonanie dokumentacji projektowej dotyczącej przebudowy i zmiany sposobu użytkowania budynku w Ciszycy Górnej z przeznaczeniem na prowadzenie placówki opiekuńczo wychowawczej typu specjalistyczno-terapeutycznego</t>
  </si>
  <si>
    <t>32.</t>
  </si>
  <si>
    <t>Rozbudowa oraz przebudowa istniejącego budynku mieszkalnego jednorodzinnego wraz ze zmianą sposobu użytkowania budynku na potrzeby placówki opiekuńczo - wychowawczej</t>
  </si>
  <si>
    <t>31.</t>
  </si>
  <si>
    <t>Specjalny Ośrodek Szkolno - Wychowawczy - Centrum Autyzmu i Całościowych Zaburzeń Rozwojowych w Niemienicach</t>
  </si>
  <si>
    <t xml:space="preserve">A.      
B. 
C.
D. </t>
  </si>
  <si>
    <t>Budowa stajni dla zwierząt (alpak) w celu prowadzenia alpakoterapii</t>
  </si>
  <si>
    <t>30.</t>
  </si>
  <si>
    <t>Dom Pomocy Społecznej w Sobowie</t>
  </si>
  <si>
    <t>Zakup samochodu służbowego na potrzeby WTZ przy DPS w Sobowie</t>
  </si>
  <si>
    <t>29.</t>
  </si>
  <si>
    <t xml:space="preserve">A. 2 169 045
B.
C. 
D. </t>
  </si>
  <si>
    <t>Rozbudowa, nadbudowa oraz przebudowa istniejącego budynku pralni wraz ze zmianą sposobu użytkowania na budynek Środowiskowego Domu Samopomocy w Opatowie – ETAP II</t>
  </si>
  <si>
    <t>28.</t>
  </si>
  <si>
    <t>Dom Pomocy Społecznej w Czachowie</t>
  </si>
  <si>
    <t>Budowa garażu</t>
  </si>
  <si>
    <t>27.</t>
  </si>
  <si>
    <t>Wymiana systemu przeciwpożarowego w budynkach mieszkalnych DPS w Sobowie</t>
  </si>
  <si>
    <t>26.</t>
  </si>
  <si>
    <t>Dom Pomocy Społecznej w Zochcinku</t>
  </si>
  <si>
    <t>Zakup i montaż stacji uzdatniania wody w budynku Filii DPS w Opatowie</t>
  </si>
  <si>
    <t>25.</t>
  </si>
  <si>
    <t>Zakup serwera z oprogramowaniem</t>
  </si>
  <si>
    <t>24.</t>
  </si>
  <si>
    <t>Budowa Tężni Solankowej na terenie DPS w Zochcinku wraz z opracowaniem dokumentacji projektowej</t>
  </si>
  <si>
    <t>23.</t>
  </si>
  <si>
    <t xml:space="preserve">A.      
B.
C.
D. </t>
  </si>
  <si>
    <t>Objęcie udziałów Szpital św. Leona Sp. z o.o. w Opatowie</t>
  </si>
  <si>
    <t>22.</t>
  </si>
  <si>
    <t>Wykonanie dokumentacji projektowej dotyczącej przebudowy wraz ze zmianą sposobu użytkowania części pomieszczeń  zlokalizowanych na Parterze Budynku C położonego przy ul. Szpitalnej 4 w Opatowie na potrzeby Zakładu Podstawowej Opieki Zdrowotnej</t>
  </si>
  <si>
    <t>21.</t>
  </si>
  <si>
    <t>Przebudowa oraz rozbudowa istniejącego budynku użytkowego przy ul. Sempołowskiej 3 o platformę dla osób niepełnosprawnych</t>
  </si>
  <si>
    <t>20.</t>
  </si>
  <si>
    <t>Wymiana pokrycia dachowego na budynku użytkowym ZS Nr 2 w Opatowie</t>
  </si>
  <si>
    <t>19.</t>
  </si>
  <si>
    <t>Zespół Szkół Nr 1 w Opatowie</t>
  </si>
  <si>
    <t xml:space="preserve">A.      
B. 150 000
C.
D. </t>
  </si>
  <si>
    <t>Dostosowanie łazienek oraz urządzeń higieniczno - sanitarnych dla osób niepełnosprawnych w budynku dydaktycznym Zespołu Szkół Nr 1 w Opatowie</t>
  </si>
  <si>
    <t>18.</t>
  </si>
  <si>
    <t>Wykonanie klimatyzacji w sali konferencyjnej SP w Opatowie</t>
  </si>
  <si>
    <t>17.</t>
  </si>
  <si>
    <t>Zakup sprzętu, urządzeń dot. sieci teleinformatycznej oraz wymiana serwera głównego i urządzeń podtrzymania zasilania</t>
  </si>
  <si>
    <t>16.</t>
  </si>
  <si>
    <t>Zakup urządzeń informatycznych dla Wydziału Geodezji, Kartografii, Katastru i Gospodarki Mieniem</t>
  </si>
  <si>
    <t>15.</t>
  </si>
  <si>
    <t>Wykonanie Programu Funkcjonalno - Użytkowego na potrzeby budowy Inkubatora Przemysłowego we Włostowie</t>
  </si>
  <si>
    <t>14.</t>
  </si>
  <si>
    <t>Wykonanie dokumentacji projektowej dla zadania pn. ,,Termomodernizacja Szpitala Św. Leona w Opatowie''</t>
  </si>
  <si>
    <t>13.</t>
  </si>
  <si>
    <t>Zarząd Dróg Powiatowych  w Opatowie</t>
  </si>
  <si>
    <t>Wykonanie dokumentacji projektowej dla zadania pn. ,,Przebudowa DP nr 0686T w m. Ciszyca, polegająca na budowie chodnika o dł. ok. 0,800 km''</t>
  </si>
  <si>
    <t>12.</t>
  </si>
  <si>
    <t>Wykonanie dokumentacji projektowej dla zadania pn. ,,Przebudowa DP nr 0703T Zochcin - Sadowie - droga krajowa nr 9 w m. Sadowie, polegająca na budowie chodnika o dł. ok. 0,800 km''</t>
  </si>
  <si>
    <t>11.</t>
  </si>
  <si>
    <t>Opracowanie dokumentacji projektowej na zadanie ,,Przebudowa DP nr 0723T Opatów - Czerników Karski - Aleksandrów - Bartłomiejów - Strzyżowice - Józefów - Wymysłów, polegająca na budowie dwóch odcinków chodnika na ul. Partyzantów i Słowackiego w m. Opatów o łącznej dł. ok. 0,800 km</t>
  </si>
  <si>
    <t>10.</t>
  </si>
  <si>
    <t>Opracowanie dokumentacji projektowej na zadanie ,,Przebudowa DP nr 0717T Łężyce - Biskupice - Czekaj - Gołoszyce - Modliborzyce - Piskrzyn - Baranówek - Janczyce - Stobiec - Zaldów w m. Modliborzyce, polegająca na budowie chodnika o dł. ok. 0,400 km</t>
  </si>
  <si>
    <t>9.</t>
  </si>
  <si>
    <t>Opracowanie dokumentacji projektowej na zadanie ,,Przebudowa DP nr 0758T Bidziny - Bidziny Kolonia - Jasice Smugi - dr. woj. Nr 755 w m. Bidziny, polegająca na budowie chodnika o dł. ok. 1,240 km</t>
  </si>
  <si>
    <t>8.</t>
  </si>
  <si>
    <t>Opracowanie dokumentacji projektowej na zadanie ,,Przebudowa DP nr 0711T Dziewiątle - Ujazdek - Łagówka - Łagowica - Pipała - Jastrzębska Wola - Skolankowska Wola - Zielonka - Iwaniska w m. Jastrzębska Wola polegająca na budowie zatoki autobusowej i chodnika o łącznej dł. ok. 0,160 km''</t>
  </si>
  <si>
    <t>7.</t>
  </si>
  <si>
    <t xml:space="preserve">A. 317 967
B. 53 506
C. 
D. </t>
  </si>
  <si>
    <t>Przebudowa DP nr 0698T Rżuchów - Drzenkowice - Brzóstowa - dr. woj. nr 755, polegająca na budowie chodnika w m. Wszechświęte odc. dł. 0,635 km</t>
  </si>
  <si>
    <t>6.</t>
  </si>
  <si>
    <t xml:space="preserve">A.
B.
C. 
D. 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</si>
  <si>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</si>
  <si>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5.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</si>
  <si>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</si>
  <si>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4.</t>
  </si>
  <si>
    <t>Zakup pługa odśnieżnego z osprzętowaniem przystosowanym do pracy z ciagnikiem rolniczym</t>
  </si>
  <si>
    <t>3.</t>
  </si>
  <si>
    <t>Zakup samochodu ciężarowego 2 lub 3 osiowego</t>
  </si>
  <si>
    <t>2.</t>
  </si>
  <si>
    <t>Zakup kosiarki bijakowej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</si>
  <si>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</si>
  <si>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</si>
  <si>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</si>
  <si>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</si>
  <si>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</si>
  <si>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</si>
  <si>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dochody własne jst</t>
  </si>
  <si>
    <t>w tym źródła finansowania</t>
  </si>
  <si>
    <t>rok budżetowy 2021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</si>
  <si>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</si>
  <si>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</si>
  <si>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</si>
  <si>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</si>
  <si>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</si>
  <si>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2021 r.</t>
  </si>
  <si>
    <t>750</t>
  </si>
  <si>
    <t>Administracja publiczna</t>
  </si>
  <si>
    <t>263 500,00</t>
  </si>
  <si>
    <t>-3 103,00</t>
  </si>
  <si>
    <t>260 397,00</t>
  </si>
  <si>
    <t>75045</t>
  </si>
  <si>
    <t>Kwalifikacja wojskowa</t>
  </si>
  <si>
    <t>42 000,00</t>
  </si>
  <si>
    <t>38 897,00</t>
  </si>
  <si>
    <t>2110</t>
  </si>
  <si>
    <t>Dotacje celowe otrzymane z budżetu państwa na zadania bieżące z zakresu administracji rządowej oraz inne zadania zlecone ustawami realizowane przez powiat</t>
  </si>
  <si>
    <t>22 000,00</t>
  </si>
  <si>
    <t>-3,00</t>
  </si>
  <si>
    <t>21 997,00</t>
  </si>
  <si>
    <t>2120</t>
  </si>
  <si>
    <t>Dotacje celowe otrzymane z budżetu państwa na zadania bieżące realizowane przez powiat na podstawie porozumień z organami administracji rządowej</t>
  </si>
  <si>
    <t>20 000,00</t>
  </si>
  <si>
    <t>-3 100,00</t>
  </si>
  <si>
    <t>16 900,00</t>
  </si>
  <si>
    <t>25 805 917,40</t>
  </si>
  <si>
    <t>2 960,00</t>
  </si>
  <si>
    <t>25 808 877,40</t>
  </si>
  <si>
    <t>643 135,40</t>
  </si>
  <si>
    <t>85218</t>
  </si>
  <si>
    <t>Powiatowe centra pomocy rodzinie</t>
  </si>
  <si>
    <t>2130</t>
  </si>
  <si>
    <t>Dotacje celowe otrzymane z budżetu państwa na realizację bieżących zadań własnych powiatu</t>
  </si>
  <si>
    <t>110 078 911,87</t>
  </si>
  <si>
    <t>110 078 768,87</t>
  </si>
  <si>
    <t>3 011 503,40</t>
  </si>
  <si>
    <t>7 688 596,00</t>
  </si>
  <si>
    <t>3 851 096,00</t>
  </si>
  <si>
    <t>117 767 507,87</t>
  </si>
  <si>
    <t>117 767 364,87</t>
  </si>
  <si>
    <t>6 862 599,40</t>
  </si>
  <si>
    <t>754</t>
  </si>
  <si>
    <t>Bezpieczeństwo publiczne i ochrona przeciwpożarowa</t>
  </si>
  <si>
    <t>75411</t>
  </si>
  <si>
    <t>Komendy powiatowe Państwowej Straży Pożarnej</t>
  </si>
  <si>
    <t>801</t>
  </si>
  <si>
    <t>Oświata i wychowanie</t>
  </si>
  <si>
    <t>80102</t>
  </si>
  <si>
    <t>Szkoły podstawowe specjalne</t>
  </si>
  <si>
    <t>80105</t>
  </si>
  <si>
    <t>Przedszkola specjalne</t>
  </si>
  <si>
    <t>80134</t>
  </si>
  <si>
    <t>Szkoły zawodowe specjalne</t>
  </si>
  <si>
    <t>851</t>
  </si>
  <si>
    <t>Ochrona zdrowia</t>
  </si>
  <si>
    <t>85195</t>
  </si>
  <si>
    <t>Pozostała działalność</t>
  </si>
  <si>
    <t>854</t>
  </si>
  <si>
    <t>Edukacyjna opieka wychowawcza</t>
  </si>
  <si>
    <t>85403</t>
  </si>
  <si>
    <t>Specjalne ośrodki szkolno-wychowawcze</t>
  </si>
  <si>
    <t>Załącznik Nr 1                                                                                                          do uchwały Zarządu Powiatu w Opatowie Nr 143.73.2021                                                     z dnia 20 sierpnia 2021 r</t>
  </si>
  <si>
    <t>Załącznik Nr 2                                                                                                                                        do uchwały Zarządu Powiatu w Opatowie Nr 145.73.2021                                                                              z dnia 20 sierpnia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</si>
</sst>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4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7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5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5"/>
      <color rgb="FF000000"/>
      <name val="Arial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6" fillId="27" borderId="1" applyNumberFormat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1" fillId="32" borderId="0" applyNumberFormat="0" applyBorder="0" applyAlignment="0" applyProtection="0"/>
  </cellStyleXfs>
  <cellXfs count="16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49" applyNumberFormat="1" applyFont="1" applyFill="1" applyBorder="1" applyAlignment="1" applyProtection="1">
      <alignment/>
      <protection locked="0"/>
    </xf>
    <xf numFmtId="49" fontId="8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6" fillId="33" borderId="0" xfId="49" applyNumberFormat="1" applyFont="1" applyFill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 horizontal="left" vertical="top" wrapText="1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170" fontId="72" fillId="35" borderId="12" xfId="0" applyNumberFormat="1" applyFont="1" applyFill="1" applyBorder="1" applyAlignment="1">
      <alignment horizontal="center" vertical="center" wrapText="1"/>
    </xf>
    <xf numFmtId="170" fontId="73" fillId="35" borderId="12" xfId="0" applyNumberFormat="1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center" wrapText="1"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75" fillId="0" borderId="0" xfId="50" applyFont="1">
      <alignment/>
      <protection/>
    </xf>
    <xf numFmtId="0" fontId="75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0" borderId="0" xfId="50" applyFont="1" applyAlignment="1">
      <alignment horizontal="center" vertical="center"/>
      <protection/>
    </xf>
    <xf numFmtId="0" fontId="6" fillId="36" borderId="13" xfId="50" applyFont="1" applyFill="1" applyBorder="1" applyAlignment="1">
      <alignment horizontal="center" vertical="center"/>
      <protection/>
    </xf>
    <xf numFmtId="0" fontId="6" fillId="36" borderId="13" xfId="50" applyFont="1" applyFill="1" applyBorder="1" applyAlignment="1">
      <alignment horizontal="center" vertical="center" wrapText="1"/>
      <protection/>
    </xf>
    <xf numFmtId="0" fontId="7" fillId="36" borderId="13" xfId="50" applyFont="1" applyFill="1" applyBorder="1" applyAlignment="1">
      <alignment horizontal="center" vertical="center" wrapText="1"/>
      <protection/>
    </xf>
    <xf numFmtId="0" fontId="18" fillId="36" borderId="13" xfId="50" applyFont="1" applyFill="1" applyBorder="1" applyAlignment="1">
      <alignment horizontal="center" vertical="center"/>
      <protection/>
    </xf>
    <xf numFmtId="0" fontId="18" fillId="36" borderId="13" xfId="50" applyFont="1" applyFill="1" applyBorder="1" applyAlignment="1">
      <alignment horizontal="center" vertical="center" wrapText="1"/>
      <protection/>
    </xf>
    <xf numFmtId="0" fontId="19" fillId="36" borderId="13" xfId="50" applyFont="1" applyFill="1" applyBorder="1" applyAlignment="1">
      <alignment horizontal="center" vertical="center" wrapText="1"/>
      <protection/>
    </xf>
    <xf numFmtId="41" fontId="20" fillId="0" borderId="0" xfId="50" applyNumberFormat="1" applyFont="1" applyBorder="1">
      <alignment/>
      <protection/>
    </xf>
    <xf numFmtId="0" fontId="21" fillId="36" borderId="13" xfId="50" applyFont="1" applyFill="1" applyBorder="1" applyAlignment="1">
      <alignment horizontal="center" vertical="center" wrapText="1"/>
      <protection/>
    </xf>
    <xf numFmtId="0" fontId="22" fillId="36" borderId="13" xfId="50" applyFont="1" applyFill="1" applyBorder="1" applyAlignment="1">
      <alignment horizontal="center" vertical="center" wrapText="1"/>
      <protection/>
    </xf>
    <xf numFmtId="0" fontId="23" fillId="0" borderId="0" xfId="50" applyFont="1" applyAlignment="1">
      <alignment horizontal="center" vertical="center"/>
      <protection/>
    </xf>
    <xf numFmtId="0" fontId="23" fillId="0" borderId="0" xfId="50" applyFont="1">
      <alignment/>
      <protection/>
    </xf>
    <xf numFmtId="0" fontId="23" fillId="0" borderId="0" xfId="50" applyFont="1" applyBorder="1">
      <alignment/>
      <protection/>
    </xf>
    <xf numFmtId="49" fontId="18" fillId="36" borderId="13" xfId="50" applyNumberFormat="1" applyFont="1" applyFill="1" applyBorder="1" applyAlignment="1">
      <alignment horizontal="center" vertical="center" wrapText="1"/>
      <protection/>
    </xf>
    <xf numFmtId="49" fontId="19" fillId="36" borderId="13" xfId="50" applyNumberFormat="1" applyFont="1" applyFill="1" applyBorder="1" applyAlignment="1">
      <alignment horizontal="center" vertical="center" wrapText="1"/>
      <protection/>
    </xf>
    <xf numFmtId="49" fontId="6" fillId="36" borderId="13" xfId="50" applyNumberFormat="1" applyFont="1" applyFill="1" applyBorder="1" applyAlignment="1">
      <alignment horizontal="center" vertical="center" wrapText="1"/>
      <protection/>
    </xf>
    <xf numFmtId="49" fontId="7" fillId="36" borderId="13" xfId="50" applyNumberFormat="1" applyFont="1" applyFill="1" applyBorder="1" applyAlignment="1">
      <alignment horizontal="center" vertical="center" wrapText="1"/>
      <protection/>
    </xf>
    <xf numFmtId="49" fontId="22" fillId="36" borderId="13" xfId="50" applyNumberFormat="1" applyFont="1" applyFill="1" applyBorder="1" applyAlignment="1">
      <alignment horizontal="center" vertical="center" wrapText="1"/>
      <protection/>
    </xf>
    <xf numFmtId="0" fontId="24" fillId="36" borderId="14" xfId="50" applyFont="1" applyFill="1" applyBorder="1" applyAlignment="1">
      <alignment horizontal="center" vertical="center" wrapText="1"/>
      <protection/>
    </xf>
    <xf numFmtId="0" fontId="15" fillId="36" borderId="13" xfId="50" applyFont="1" applyFill="1" applyBorder="1" applyAlignment="1">
      <alignment horizontal="center" vertical="center" wrapText="1"/>
      <protection/>
    </xf>
    <xf numFmtId="0" fontId="15" fillId="36" borderId="15" xfId="50" applyFont="1" applyFill="1" applyBorder="1" applyAlignment="1">
      <alignment horizontal="center" vertical="center" wrapText="1"/>
      <protection/>
    </xf>
    <xf numFmtId="0" fontId="15" fillId="36" borderId="16" xfId="50" applyFont="1" applyFill="1" applyBorder="1" applyAlignment="1">
      <alignment horizontal="center" vertical="center" wrapText="1"/>
      <protection/>
    </xf>
    <xf numFmtId="0" fontId="7" fillId="36" borderId="0" xfId="50" applyFont="1" applyFill="1">
      <alignment/>
      <protection/>
    </xf>
    <xf numFmtId="0" fontId="7" fillId="36" borderId="0" xfId="50" applyFont="1" applyFill="1" applyAlignment="1">
      <alignment vertical="center"/>
      <protection/>
    </xf>
    <xf numFmtId="0" fontId="7" fillId="36" borderId="0" xfId="50" applyFont="1" applyFill="1" applyAlignment="1">
      <alignment horizontal="center" vertical="center"/>
      <protection/>
    </xf>
    <xf numFmtId="0" fontId="25" fillId="0" borderId="0" xfId="50" applyFont="1" applyAlignment="1">
      <alignment vertical="center" wrapText="1"/>
      <protection/>
    </xf>
    <xf numFmtId="168" fontId="15" fillId="36" borderId="13" xfId="50" applyNumberFormat="1" applyFont="1" applyFill="1" applyBorder="1" applyAlignment="1">
      <alignment vertical="center" wrapText="1"/>
      <protection/>
    </xf>
    <xf numFmtId="168" fontId="15" fillId="36" borderId="13" xfId="50" applyNumberFormat="1" applyFont="1" applyFill="1" applyBorder="1" applyAlignment="1">
      <alignment horizontal="right" vertical="center" wrapText="1"/>
      <protection/>
    </xf>
    <xf numFmtId="168" fontId="17" fillId="36" borderId="13" xfId="50" applyNumberFormat="1" applyFont="1" applyFill="1" applyBorder="1" applyAlignment="1">
      <alignment vertical="center" wrapText="1"/>
      <protection/>
    </xf>
    <xf numFmtId="168" fontId="17" fillId="36" borderId="13" xfId="50" applyNumberFormat="1" applyFont="1" applyFill="1" applyBorder="1" applyAlignment="1">
      <alignment horizontal="right" vertical="center" wrapText="1"/>
      <protection/>
    </xf>
    <xf numFmtId="168" fontId="15" fillId="36" borderId="13" xfId="50" applyNumberFormat="1" applyFont="1" applyFill="1" applyBorder="1" applyAlignment="1">
      <alignment vertical="center"/>
      <protection/>
    </xf>
    <xf numFmtId="168" fontId="17" fillId="36" borderId="13" xfId="50" applyNumberFormat="1" applyFont="1" applyFill="1" applyBorder="1" applyAlignment="1">
      <alignment vertical="center"/>
      <protection/>
    </xf>
    <xf numFmtId="0" fontId="7" fillId="0" borderId="0" xfId="50" applyFont="1">
      <alignment/>
      <protection/>
    </xf>
    <xf numFmtId="0" fontId="7" fillId="0" borderId="0" xfId="50" applyFont="1" applyAlignment="1">
      <alignment vertical="center"/>
      <protection/>
    </xf>
    <xf numFmtId="0" fontId="7" fillId="0" borderId="0" xfId="50" applyFont="1" applyAlignment="1">
      <alignment horizontal="center" vertical="center"/>
      <protection/>
    </xf>
    <xf numFmtId="41" fontId="8" fillId="36" borderId="13" xfId="50" applyNumberFormat="1" applyFont="1" applyFill="1" applyBorder="1" applyAlignment="1">
      <alignment horizontal="center" vertical="center" wrapText="1"/>
      <protection/>
    </xf>
    <xf numFmtId="41" fontId="7" fillId="36" borderId="17" xfId="50" applyNumberFormat="1" applyFont="1" applyFill="1" applyBorder="1" applyAlignment="1">
      <alignment horizontal="center" vertical="center"/>
      <protection/>
    </xf>
    <xf numFmtId="41" fontId="7" fillId="36" borderId="17" xfId="50" applyNumberFormat="1" applyFont="1" applyFill="1" applyBorder="1" applyAlignment="1">
      <alignment horizontal="center" vertical="center" wrapText="1"/>
      <protection/>
    </xf>
    <xf numFmtId="41" fontId="7" fillId="36" borderId="18" xfId="50" applyNumberFormat="1" applyFont="1" applyFill="1" applyBorder="1" applyAlignment="1">
      <alignment horizontal="center" vertical="center" wrapText="1"/>
      <protection/>
    </xf>
    <xf numFmtId="41" fontId="7" fillId="36" borderId="13" xfId="50" applyNumberFormat="1" applyFont="1" applyFill="1" applyBorder="1" applyAlignment="1">
      <alignment horizontal="center" vertical="center" wrapText="1"/>
      <protection/>
    </xf>
    <xf numFmtId="0" fontId="7" fillId="36" borderId="19" xfId="50" applyFont="1" applyFill="1" applyBorder="1" applyAlignment="1">
      <alignment horizontal="center" vertical="center"/>
      <protection/>
    </xf>
    <xf numFmtId="0" fontId="7" fillId="36" borderId="20" xfId="50" applyFont="1" applyFill="1" applyBorder="1" applyAlignment="1">
      <alignment horizontal="center" vertical="center" wrapText="1"/>
      <protection/>
    </xf>
    <xf numFmtId="0" fontId="18" fillId="36" borderId="15" xfId="50" applyFont="1" applyFill="1" applyBorder="1" applyAlignment="1">
      <alignment horizontal="center" vertical="center" wrapText="1"/>
      <protection/>
    </xf>
    <xf numFmtId="0" fontId="18" fillId="36" borderId="16" xfId="50" applyFont="1" applyFill="1" applyBorder="1" applyAlignment="1">
      <alignment horizontal="center" vertical="center" wrapText="1"/>
      <protection/>
    </xf>
    <xf numFmtId="0" fontId="21" fillId="36" borderId="0" xfId="50" applyFont="1" applyFill="1" applyAlignment="1">
      <alignment horizontal="center"/>
      <protection/>
    </xf>
    <xf numFmtId="0" fontId="27" fillId="36" borderId="0" xfId="50" applyFont="1" applyFill="1" applyAlignment="1">
      <alignment horizontal="center" vertical="center"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41" fontId="20" fillId="0" borderId="0" xfId="50" applyNumberFormat="1" applyFont="1" applyAlignment="1">
      <alignment vertical="center"/>
      <protection/>
    </xf>
    <xf numFmtId="0" fontId="28" fillId="36" borderId="13" xfId="50" applyFont="1" applyFill="1" applyBorder="1" applyAlignment="1">
      <alignment horizontal="center" vertical="center"/>
      <protection/>
    </xf>
    <xf numFmtId="41" fontId="28" fillId="36" borderId="13" xfId="50" applyNumberFormat="1" applyFont="1" applyFill="1" applyBorder="1" applyAlignment="1">
      <alignment vertical="center"/>
      <protection/>
    </xf>
    <xf numFmtId="41" fontId="28" fillId="36" borderId="13" xfId="50" applyNumberFormat="1" applyFont="1" applyFill="1" applyBorder="1" applyAlignment="1">
      <alignment vertical="center" wrapText="1"/>
      <protection/>
    </xf>
    <xf numFmtId="41" fontId="30" fillId="36" borderId="13" xfId="50" applyNumberFormat="1" applyFont="1" applyFill="1" applyBorder="1" applyAlignment="1">
      <alignment horizontal="left" vertical="center" wrapText="1"/>
      <protection/>
    </xf>
    <xf numFmtId="41" fontId="30" fillId="36" borderId="13" xfId="50" applyNumberFormat="1" applyFont="1" applyFill="1" applyBorder="1" applyAlignment="1">
      <alignment vertical="center" wrapText="1"/>
      <protection/>
    </xf>
    <xf numFmtId="0" fontId="30" fillId="36" borderId="13" xfId="50" applyFont="1" applyFill="1" applyBorder="1" applyAlignment="1">
      <alignment vertical="center" wrapText="1"/>
      <protection/>
    </xf>
    <xf numFmtId="41" fontId="30" fillId="36" borderId="13" xfId="50" applyNumberFormat="1" applyFont="1" applyFill="1" applyBorder="1" applyAlignment="1">
      <alignment vertical="center"/>
      <protection/>
    </xf>
    <xf numFmtId="0" fontId="20" fillId="36" borderId="13" xfId="50" applyFont="1" applyFill="1" applyBorder="1" applyAlignment="1">
      <alignment horizontal="center" vertical="center"/>
      <protection/>
    </xf>
    <xf numFmtId="41" fontId="31" fillId="36" borderId="13" xfId="50" applyNumberFormat="1" applyFont="1" applyFill="1" applyBorder="1" applyAlignment="1">
      <alignment horizontal="left" vertical="center" wrapText="1"/>
      <protection/>
    </xf>
    <xf numFmtId="0" fontId="31" fillId="36" borderId="13" xfId="50" applyFont="1" applyFill="1" applyBorder="1" applyAlignment="1">
      <alignment vertical="center" wrapText="1"/>
      <protection/>
    </xf>
    <xf numFmtId="0" fontId="31" fillId="36" borderId="13" xfId="50" applyFont="1" applyFill="1" applyBorder="1" applyAlignment="1">
      <alignment horizontal="center" vertical="center"/>
      <protection/>
    </xf>
    <xf numFmtId="0" fontId="29" fillId="36" borderId="16" xfId="50" applyFont="1" applyFill="1" applyBorder="1" applyAlignment="1">
      <alignment horizontal="center" vertical="center" wrapText="1"/>
      <protection/>
    </xf>
    <xf numFmtId="0" fontId="25" fillId="36" borderId="0" xfId="50" applyFont="1" applyFill="1" applyAlignment="1">
      <alignment horizontal="center" vertical="center" wrapText="1"/>
      <protection/>
    </xf>
    <xf numFmtId="0" fontId="7" fillId="36" borderId="13" xfId="50" applyFont="1" applyFill="1" applyBorder="1" applyAlignment="1">
      <alignment horizontal="center" vertical="center"/>
      <protection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right" wrapText="1"/>
      <protection locked="0"/>
    </xf>
    <xf numFmtId="0" fontId="5" fillId="0" borderId="0" xfId="49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right" wrapText="1"/>
      <protection locked="0"/>
    </xf>
    <xf numFmtId="0" fontId="73" fillId="35" borderId="12" xfId="0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left" vertical="center" wrapText="1"/>
    </xf>
    <xf numFmtId="170" fontId="73" fillId="35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72" fillId="35" borderId="12" xfId="0" applyFont="1" applyFill="1" applyBorder="1" applyAlignment="1">
      <alignment horizontal="center" vertical="center" wrapText="1"/>
    </xf>
    <xf numFmtId="170" fontId="72" fillId="35" borderId="12" xfId="0" applyNumberFormat="1" applyFont="1" applyFill="1" applyBorder="1" applyAlignment="1">
      <alignment horizontal="center" vertical="center" wrapText="1"/>
    </xf>
    <xf numFmtId="0" fontId="29" fillId="36" borderId="13" xfId="50" applyFont="1" applyFill="1" applyBorder="1" applyAlignment="1">
      <alignment horizontal="center" vertical="center"/>
      <protection/>
    </xf>
    <xf numFmtId="0" fontId="29" fillId="36" borderId="13" xfId="50" applyFont="1" applyFill="1" applyBorder="1" applyAlignment="1">
      <alignment horizontal="center" vertical="center" wrapText="1"/>
      <protection/>
    </xf>
    <xf numFmtId="0" fontId="25" fillId="36" borderId="0" xfId="50" applyFont="1" applyFill="1" applyAlignment="1">
      <alignment horizontal="center" vertical="center" wrapText="1"/>
      <protection/>
    </xf>
    <xf numFmtId="0" fontId="20" fillId="0" borderId="22" xfId="50" applyFont="1" applyBorder="1" applyAlignment="1">
      <alignment horizontal="center" vertical="center"/>
      <protection/>
    </xf>
    <xf numFmtId="0" fontId="29" fillId="36" borderId="23" xfId="50" applyFont="1" applyFill="1" applyBorder="1" applyAlignment="1">
      <alignment horizontal="center" vertical="center"/>
      <protection/>
    </xf>
    <xf numFmtId="0" fontId="29" fillId="36" borderId="24" xfId="50" applyFont="1" applyFill="1" applyBorder="1" applyAlignment="1">
      <alignment horizontal="center" vertical="center"/>
      <protection/>
    </xf>
    <xf numFmtId="0" fontId="29" fillId="36" borderId="16" xfId="50" applyFont="1" applyFill="1" applyBorder="1" applyAlignment="1">
      <alignment horizontal="center" vertical="center"/>
      <protection/>
    </xf>
    <xf numFmtId="0" fontId="29" fillId="36" borderId="18" xfId="50" applyFont="1" applyFill="1" applyBorder="1" applyAlignment="1">
      <alignment horizontal="center" vertical="center" wrapText="1"/>
      <protection/>
    </xf>
    <xf numFmtId="0" fontId="29" fillId="36" borderId="14" xfId="50" applyFont="1" applyFill="1" applyBorder="1" applyAlignment="1">
      <alignment horizontal="center" vertical="center" wrapText="1"/>
      <protection/>
    </xf>
    <xf numFmtId="0" fontId="29" fillId="36" borderId="15" xfId="50" applyFont="1" applyFill="1" applyBorder="1" applyAlignment="1">
      <alignment horizontal="center" vertical="center" wrapText="1"/>
      <protection/>
    </xf>
    <xf numFmtId="0" fontId="28" fillId="36" borderId="18" xfId="50" applyFont="1" applyFill="1" applyBorder="1" applyAlignment="1">
      <alignment horizontal="center" vertical="center" wrapText="1"/>
      <protection/>
    </xf>
    <xf numFmtId="0" fontId="28" fillId="36" borderId="14" xfId="50" applyFont="1" applyFill="1" applyBorder="1" applyAlignment="1">
      <alignment horizontal="center" vertical="center" wrapText="1"/>
      <protection/>
    </xf>
    <xf numFmtId="0" fontId="28" fillId="36" borderId="15" xfId="50" applyFont="1" applyFill="1" applyBorder="1" applyAlignment="1">
      <alignment horizontal="center" vertical="center" wrapText="1"/>
      <protection/>
    </xf>
    <xf numFmtId="0" fontId="29" fillId="36" borderId="25" xfId="50" applyFont="1" applyFill="1" applyBorder="1" applyAlignment="1">
      <alignment horizontal="center" vertical="center" wrapText="1"/>
      <protection/>
    </xf>
    <xf numFmtId="0" fontId="32" fillId="36" borderId="13" xfId="50" applyFont="1" applyFill="1" applyBorder="1" applyAlignment="1">
      <alignment horizontal="center" vertical="center" wrapText="1"/>
      <protection/>
    </xf>
    <xf numFmtId="0" fontId="21" fillId="36" borderId="22" xfId="50" applyFont="1" applyFill="1" applyBorder="1" applyAlignment="1">
      <alignment horizontal="center"/>
      <protection/>
    </xf>
    <xf numFmtId="0" fontId="16" fillId="36" borderId="13" xfId="50" applyFont="1" applyFill="1" applyBorder="1" applyAlignment="1">
      <alignment horizontal="center" vertical="center"/>
      <protection/>
    </xf>
    <xf numFmtId="0" fontId="17" fillId="36" borderId="23" xfId="50" applyFont="1" applyFill="1" applyBorder="1" applyAlignment="1">
      <alignment horizontal="center" vertical="center"/>
      <protection/>
    </xf>
    <xf numFmtId="0" fontId="17" fillId="36" borderId="24" xfId="50" applyFont="1" applyFill="1" applyBorder="1" applyAlignment="1">
      <alignment horizontal="center" vertical="center"/>
      <protection/>
    </xf>
    <xf numFmtId="0" fontId="17" fillId="36" borderId="16" xfId="50" applyFont="1" applyFill="1" applyBorder="1" applyAlignment="1">
      <alignment horizontal="center" vertical="center"/>
      <protection/>
    </xf>
    <xf numFmtId="0" fontId="15" fillId="36" borderId="23" xfId="50" applyFont="1" applyFill="1" applyBorder="1" applyAlignment="1">
      <alignment horizontal="center" vertical="center" wrapText="1"/>
      <protection/>
    </xf>
    <xf numFmtId="0" fontId="15" fillId="36" borderId="16" xfId="50" applyFont="1" applyFill="1" applyBorder="1" applyAlignment="1">
      <alignment horizontal="center" vertical="center" wrapText="1"/>
      <protection/>
    </xf>
    <xf numFmtId="0" fontId="15" fillId="36" borderId="18" xfId="50" applyFont="1" applyFill="1" applyBorder="1" applyAlignment="1">
      <alignment horizontal="center" vertical="center" wrapText="1"/>
      <protection/>
    </xf>
    <xf numFmtId="0" fontId="15" fillId="36" borderId="15" xfId="50" applyFont="1" applyFill="1" applyBorder="1" applyAlignment="1">
      <alignment horizontal="center" vertical="center" wrapText="1"/>
      <protection/>
    </xf>
    <xf numFmtId="0" fontId="15" fillId="36" borderId="13" xfId="50" applyFont="1" applyFill="1" applyBorder="1" applyAlignment="1">
      <alignment horizontal="center" vertical="center" wrapText="1"/>
      <protection/>
    </xf>
    <xf numFmtId="0" fontId="26" fillId="36" borderId="0" xfId="50" applyFont="1" applyFill="1" applyAlignment="1">
      <alignment horizontal="center" vertical="center" wrapText="1"/>
      <protection/>
    </xf>
    <xf numFmtId="0" fontId="18" fillId="36" borderId="18" xfId="50" applyFont="1" applyFill="1" applyBorder="1" applyAlignment="1">
      <alignment horizontal="center" vertical="center" wrapText="1"/>
      <protection/>
    </xf>
    <xf numFmtId="0" fontId="18" fillId="36" borderId="14" xfId="50" applyFont="1" applyFill="1" applyBorder="1" applyAlignment="1">
      <alignment horizontal="center" vertical="center" wrapText="1"/>
      <protection/>
    </xf>
    <xf numFmtId="0" fontId="18" fillId="36" borderId="15" xfId="50" applyFont="1" applyFill="1" applyBorder="1" applyAlignment="1">
      <alignment horizontal="center" vertical="center" wrapText="1"/>
      <protection/>
    </xf>
    <xf numFmtId="0" fontId="15" fillId="36" borderId="14" xfId="50" applyFont="1" applyFill="1" applyBorder="1" applyAlignment="1">
      <alignment horizontal="center" vertical="center" wrapText="1"/>
      <protection/>
    </xf>
    <xf numFmtId="0" fontId="15" fillId="36" borderId="24" xfId="50" applyFont="1" applyFill="1" applyBorder="1" applyAlignment="1">
      <alignment horizontal="center" vertical="center" wrapText="1"/>
      <protection/>
    </xf>
    <xf numFmtId="0" fontId="5" fillId="36" borderId="0" xfId="50" applyFont="1" applyFill="1" applyAlignment="1">
      <alignment horizontal="center" vertical="center" wrapText="1"/>
      <protection/>
    </xf>
    <xf numFmtId="0" fontId="18" fillId="36" borderId="23" xfId="50" applyFont="1" applyFill="1" applyBorder="1" applyAlignment="1">
      <alignment horizontal="center" vertical="center" wrapText="1"/>
      <protection/>
    </xf>
    <xf numFmtId="0" fontId="18" fillId="36" borderId="13" xfId="50" applyFont="1" applyFill="1" applyBorder="1" applyAlignment="1">
      <alignment horizontal="center" vertical="center" wrapText="1"/>
      <protection/>
    </xf>
    <xf numFmtId="0" fontId="6" fillId="36" borderId="23" xfId="50" applyFont="1" applyFill="1" applyBorder="1" applyAlignment="1">
      <alignment horizontal="center" vertical="center"/>
      <protection/>
    </xf>
    <xf numFmtId="0" fontId="6" fillId="36" borderId="24" xfId="50" applyFont="1" applyFill="1" applyBorder="1" applyAlignment="1">
      <alignment horizontal="center" vertical="center"/>
      <protection/>
    </xf>
    <xf numFmtId="0" fontId="6" fillId="36" borderId="16" xfId="50" applyFont="1" applyFill="1" applyBorder="1" applyAlignment="1">
      <alignment horizontal="center" vertical="center"/>
      <protection/>
    </xf>
    <xf numFmtId="0" fontId="8" fillId="36" borderId="20" xfId="50" applyFont="1" applyFill="1" applyBorder="1" applyAlignment="1">
      <alignment horizontal="center" vertical="center" wrapText="1"/>
      <protection/>
    </xf>
    <xf numFmtId="0" fontId="8" fillId="36" borderId="22" xfId="50" applyFont="1" applyFill="1" applyBorder="1" applyAlignment="1">
      <alignment horizontal="center" vertical="center" wrapText="1"/>
      <protection/>
    </xf>
    <xf numFmtId="0" fontId="8" fillId="36" borderId="19" xfId="50" applyFont="1" applyFill="1" applyBorder="1" applyAlignment="1">
      <alignment horizontal="center" vertical="center" wrapText="1"/>
      <protection/>
    </xf>
    <xf numFmtId="0" fontId="18" fillId="36" borderId="16" xfId="50" applyFont="1" applyFill="1" applyBorder="1" applyAlignment="1">
      <alignment horizontal="center" vertical="center" wrapText="1"/>
      <protection/>
    </xf>
    <xf numFmtId="0" fontId="18" fillId="36" borderId="24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69</xdr:row>
      <xdr:rowOff>0</xdr:rowOff>
    </xdr:from>
    <xdr:to>
      <xdr:col>9</xdr:col>
      <xdr:colOff>0</xdr:colOff>
      <xdr:row>70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753850"/>
          <a:ext cx="5810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22</xdr:col>
      <xdr:colOff>0</xdr:colOff>
      <xdr:row>70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1753850"/>
          <a:ext cx="4953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9</xdr:col>
      <xdr:colOff>0</xdr:colOff>
      <xdr:row>73</xdr:row>
      <xdr:rowOff>0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12239625"/>
          <a:ext cx="5810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22</xdr:col>
      <xdr:colOff>0</xdr:colOff>
      <xdr:row>73</xdr:row>
      <xdr:rowOff>0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2239625"/>
          <a:ext cx="4953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8" t="s">
        <v>238</v>
      </c>
      <c r="L1" s="98"/>
      <c r="M1" s="98"/>
      <c r="N1" s="98"/>
      <c r="O1" s="98"/>
      <c r="P1" s="98"/>
      <c r="Q1" s="2"/>
    </row>
    <row r="2" spans="1:17" ht="25.5" customHeight="1">
      <c r="A2" s="99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59</v>
      </c>
      <c r="O3" s="103"/>
      <c r="P3" s="103"/>
      <c r="Q3" s="2"/>
    </row>
    <row r="4" spans="1:17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34.5" customHeight="1">
      <c r="A5" s="5"/>
      <c r="B5" s="7" t="s">
        <v>0</v>
      </c>
      <c r="C5" s="7" t="s">
        <v>1</v>
      </c>
      <c r="D5" s="97" t="s">
        <v>58</v>
      </c>
      <c r="E5" s="97"/>
      <c r="F5" s="97" t="s">
        <v>2</v>
      </c>
      <c r="G5" s="97"/>
      <c r="H5" s="97"/>
      <c r="I5" s="97" t="s">
        <v>57</v>
      </c>
      <c r="J5" s="97"/>
      <c r="K5" s="7" t="s">
        <v>56</v>
      </c>
      <c r="L5" s="7" t="s">
        <v>55</v>
      </c>
      <c r="M5" s="97" t="s">
        <v>54</v>
      </c>
      <c r="N5" s="97"/>
      <c r="O5" s="97"/>
      <c r="P5" s="97"/>
      <c r="Q5" s="97"/>
    </row>
    <row r="6" spans="1:17" ht="11.25" customHeight="1">
      <c r="A6" s="5"/>
      <c r="B6" s="11" t="s">
        <v>26</v>
      </c>
      <c r="C6" s="11" t="s">
        <v>25</v>
      </c>
      <c r="D6" s="96" t="s">
        <v>24</v>
      </c>
      <c r="E6" s="96"/>
      <c r="F6" s="96" t="s">
        <v>23</v>
      </c>
      <c r="G6" s="96"/>
      <c r="H6" s="96"/>
      <c r="I6" s="96" t="s">
        <v>22</v>
      </c>
      <c r="J6" s="96"/>
      <c r="K6" s="11" t="s">
        <v>21</v>
      </c>
      <c r="L6" s="11" t="s">
        <v>20</v>
      </c>
      <c r="M6" s="96" t="s">
        <v>19</v>
      </c>
      <c r="N6" s="96"/>
      <c r="O6" s="96"/>
      <c r="P6" s="96"/>
      <c r="Q6" s="96"/>
    </row>
    <row r="7" spans="1:17" ht="18.75" customHeight="1">
      <c r="A7" s="5"/>
      <c r="B7" s="104" t="s">
        <v>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21.75" customHeight="1">
      <c r="A8" s="5"/>
      <c r="B8" s="11" t="s">
        <v>183</v>
      </c>
      <c r="C8" s="9"/>
      <c r="D8" s="93"/>
      <c r="E8" s="93"/>
      <c r="F8" s="94" t="s">
        <v>184</v>
      </c>
      <c r="G8" s="94"/>
      <c r="H8" s="94"/>
      <c r="I8" s="92" t="s">
        <v>185</v>
      </c>
      <c r="J8" s="92"/>
      <c r="K8" s="12" t="s">
        <v>186</v>
      </c>
      <c r="L8" s="12" t="s">
        <v>48</v>
      </c>
      <c r="M8" s="92" t="s">
        <v>187</v>
      </c>
      <c r="N8" s="92"/>
      <c r="O8" s="92"/>
      <c r="P8" s="92"/>
      <c r="Q8" s="92"/>
    </row>
    <row r="9" spans="1:17" ht="29.25" customHeight="1">
      <c r="A9" s="5"/>
      <c r="B9" s="7"/>
      <c r="C9" s="9"/>
      <c r="D9" s="93"/>
      <c r="E9" s="93"/>
      <c r="F9" s="94" t="s">
        <v>49</v>
      </c>
      <c r="G9" s="94"/>
      <c r="H9" s="94"/>
      <c r="I9" s="92" t="s">
        <v>48</v>
      </c>
      <c r="J9" s="92"/>
      <c r="K9" s="12" t="s">
        <v>48</v>
      </c>
      <c r="L9" s="12" t="s">
        <v>48</v>
      </c>
      <c r="M9" s="92" t="s">
        <v>48</v>
      </c>
      <c r="N9" s="92"/>
      <c r="O9" s="92"/>
      <c r="P9" s="92"/>
      <c r="Q9" s="92"/>
    </row>
    <row r="10" spans="1:17" ht="21.75" customHeight="1">
      <c r="A10" s="5"/>
      <c r="B10" s="9"/>
      <c r="C10" s="11" t="s">
        <v>188</v>
      </c>
      <c r="D10" s="93"/>
      <c r="E10" s="93"/>
      <c r="F10" s="94" t="s">
        <v>189</v>
      </c>
      <c r="G10" s="94"/>
      <c r="H10" s="94"/>
      <c r="I10" s="92" t="s">
        <v>190</v>
      </c>
      <c r="J10" s="92"/>
      <c r="K10" s="12" t="s">
        <v>186</v>
      </c>
      <c r="L10" s="12" t="s">
        <v>48</v>
      </c>
      <c r="M10" s="92" t="s">
        <v>191</v>
      </c>
      <c r="N10" s="92"/>
      <c r="O10" s="92"/>
      <c r="P10" s="92"/>
      <c r="Q10" s="92"/>
    </row>
    <row r="11" spans="1:17" ht="27" customHeight="1">
      <c r="A11" s="5"/>
      <c r="B11" s="9"/>
      <c r="C11" s="7"/>
      <c r="D11" s="93"/>
      <c r="E11" s="93"/>
      <c r="F11" s="94" t="s">
        <v>49</v>
      </c>
      <c r="G11" s="94"/>
      <c r="H11" s="94"/>
      <c r="I11" s="92" t="s">
        <v>48</v>
      </c>
      <c r="J11" s="92"/>
      <c r="K11" s="12" t="s">
        <v>48</v>
      </c>
      <c r="L11" s="12" t="s">
        <v>48</v>
      </c>
      <c r="M11" s="92" t="s">
        <v>48</v>
      </c>
      <c r="N11" s="92"/>
      <c r="O11" s="92"/>
      <c r="P11" s="92"/>
      <c r="Q11" s="92"/>
    </row>
    <row r="12" spans="1:17" ht="35.25" customHeight="1">
      <c r="A12" s="5"/>
      <c r="B12" s="9"/>
      <c r="C12" s="9"/>
      <c r="D12" s="96" t="s">
        <v>192</v>
      </c>
      <c r="E12" s="96"/>
      <c r="F12" s="94" t="s">
        <v>193</v>
      </c>
      <c r="G12" s="94"/>
      <c r="H12" s="94"/>
      <c r="I12" s="92" t="s">
        <v>194</v>
      </c>
      <c r="J12" s="92"/>
      <c r="K12" s="12" t="s">
        <v>195</v>
      </c>
      <c r="L12" s="12" t="s">
        <v>48</v>
      </c>
      <c r="M12" s="92" t="s">
        <v>196</v>
      </c>
      <c r="N12" s="92"/>
      <c r="O12" s="92"/>
      <c r="P12" s="92"/>
      <c r="Q12" s="92"/>
    </row>
    <row r="13" spans="1:17" ht="36" customHeight="1">
      <c r="A13" s="5"/>
      <c r="B13" s="9"/>
      <c r="C13" s="9"/>
      <c r="D13" s="96" t="s">
        <v>197</v>
      </c>
      <c r="E13" s="96"/>
      <c r="F13" s="94" t="s">
        <v>198</v>
      </c>
      <c r="G13" s="94"/>
      <c r="H13" s="94"/>
      <c r="I13" s="92" t="s">
        <v>199</v>
      </c>
      <c r="J13" s="92"/>
      <c r="K13" s="12" t="s">
        <v>200</v>
      </c>
      <c r="L13" s="12" t="s">
        <v>48</v>
      </c>
      <c r="M13" s="92" t="s">
        <v>201</v>
      </c>
      <c r="N13" s="92"/>
      <c r="O13" s="92"/>
      <c r="P13" s="92"/>
      <c r="Q13" s="92"/>
    </row>
    <row r="14" spans="1:17" ht="19.5" customHeight="1">
      <c r="A14" s="5"/>
      <c r="B14" s="11" t="s">
        <v>60</v>
      </c>
      <c r="C14" s="9"/>
      <c r="D14" s="93"/>
      <c r="E14" s="93"/>
      <c r="F14" s="94" t="s">
        <v>61</v>
      </c>
      <c r="G14" s="94"/>
      <c r="H14" s="94"/>
      <c r="I14" s="92" t="s">
        <v>202</v>
      </c>
      <c r="J14" s="92"/>
      <c r="K14" s="12" t="s">
        <v>48</v>
      </c>
      <c r="L14" s="12" t="s">
        <v>203</v>
      </c>
      <c r="M14" s="92" t="s">
        <v>204</v>
      </c>
      <c r="N14" s="92"/>
      <c r="O14" s="92"/>
      <c r="P14" s="92"/>
      <c r="Q14" s="92"/>
    </row>
    <row r="15" spans="1:17" ht="30" customHeight="1">
      <c r="A15" s="5"/>
      <c r="B15" s="7"/>
      <c r="C15" s="9"/>
      <c r="D15" s="93"/>
      <c r="E15" s="93"/>
      <c r="F15" s="94" t="s">
        <v>49</v>
      </c>
      <c r="G15" s="94"/>
      <c r="H15" s="94"/>
      <c r="I15" s="92" t="s">
        <v>205</v>
      </c>
      <c r="J15" s="92"/>
      <c r="K15" s="12" t="s">
        <v>48</v>
      </c>
      <c r="L15" s="12" t="s">
        <v>48</v>
      </c>
      <c r="M15" s="92" t="s">
        <v>205</v>
      </c>
      <c r="N15" s="92"/>
      <c r="O15" s="92"/>
      <c r="P15" s="92"/>
      <c r="Q15" s="92"/>
    </row>
    <row r="16" spans="1:17" ht="22.5" customHeight="1">
      <c r="A16" s="5"/>
      <c r="B16" s="9"/>
      <c r="C16" s="11" t="s">
        <v>206</v>
      </c>
      <c r="D16" s="93"/>
      <c r="E16" s="93"/>
      <c r="F16" s="94" t="s">
        <v>207</v>
      </c>
      <c r="G16" s="94"/>
      <c r="H16" s="94"/>
      <c r="I16" s="92" t="s">
        <v>48</v>
      </c>
      <c r="J16" s="92"/>
      <c r="K16" s="12" t="s">
        <v>48</v>
      </c>
      <c r="L16" s="12" t="s">
        <v>203</v>
      </c>
      <c r="M16" s="92" t="s">
        <v>203</v>
      </c>
      <c r="N16" s="92"/>
      <c r="O16" s="92"/>
      <c r="P16" s="92"/>
      <c r="Q16" s="92"/>
    </row>
    <row r="17" spans="1:17" ht="29.25" customHeight="1">
      <c r="A17" s="5"/>
      <c r="B17" s="9"/>
      <c r="C17" s="7"/>
      <c r="D17" s="93"/>
      <c r="E17" s="93"/>
      <c r="F17" s="94" t="s">
        <v>49</v>
      </c>
      <c r="G17" s="94"/>
      <c r="H17" s="94"/>
      <c r="I17" s="92" t="s">
        <v>48</v>
      </c>
      <c r="J17" s="92"/>
      <c r="K17" s="12" t="s">
        <v>48</v>
      </c>
      <c r="L17" s="12" t="s">
        <v>48</v>
      </c>
      <c r="M17" s="92" t="s">
        <v>48</v>
      </c>
      <c r="N17" s="92"/>
      <c r="O17" s="92"/>
      <c r="P17" s="92"/>
      <c r="Q17" s="92"/>
    </row>
    <row r="18" spans="1:17" ht="24.75" customHeight="1">
      <c r="A18" s="5"/>
      <c r="B18" s="9"/>
      <c r="C18" s="9"/>
      <c r="D18" s="96" t="s">
        <v>208</v>
      </c>
      <c r="E18" s="96"/>
      <c r="F18" s="94" t="s">
        <v>209</v>
      </c>
      <c r="G18" s="94"/>
      <c r="H18" s="94"/>
      <c r="I18" s="92" t="s">
        <v>48</v>
      </c>
      <c r="J18" s="92"/>
      <c r="K18" s="12" t="s">
        <v>48</v>
      </c>
      <c r="L18" s="12" t="s">
        <v>203</v>
      </c>
      <c r="M18" s="92" t="s">
        <v>203</v>
      </c>
      <c r="N18" s="92"/>
      <c r="O18" s="92"/>
      <c r="P18" s="92"/>
      <c r="Q18" s="92"/>
    </row>
    <row r="19" spans="1:17" ht="36" customHeight="1">
      <c r="A19" s="5"/>
      <c r="B19" s="105" t="s">
        <v>53</v>
      </c>
      <c r="C19" s="105"/>
      <c r="D19" s="105"/>
      <c r="E19" s="105"/>
      <c r="F19" s="105"/>
      <c r="G19" s="105"/>
      <c r="H19" s="13" t="s">
        <v>51</v>
      </c>
      <c r="I19" s="95" t="s">
        <v>210</v>
      </c>
      <c r="J19" s="95"/>
      <c r="K19" s="14" t="s">
        <v>186</v>
      </c>
      <c r="L19" s="14" t="s">
        <v>203</v>
      </c>
      <c r="M19" s="95" t="s">
        <v>211</v>
      </c>
      <c r="N19" s="95"/>
      <c r="O19" s="95"/>
      <c r="P19" s="95"/>
      <c r="Q19" s="95"/>
    </row>
    <row r="20" spans="1:17" ht="26.25" customHeight="1">
      <c r="A20" s="5"/>
      <c r="B20" s="100"/>
      <c r="C20" s="100"/>
      <c r="D20" s="100"/>
      <c r="E20" s="100"/>
      <c r="F20" s="101" t="s">
        <v>49</v>
      </c>
      <c r="G20" s="101"/>
      <c r="H20" s="101"/>
      <c r="I20" s="102" t="s">
        <v>212</v>
      </c>
      <c r="J20" s="102"/>
      <c r="K20" s="15" t="s">
        <v>48</v>
      </c>
      <c r="L20" s="15" t="s">
        <v>48</v>
      </c>
      <c r="M20" s="102" t="s">
        <v>212</v>
      </c>
      <c r="N20" s="102"/>
      <c r="O20" s="102"/>
      <c r="P20" s="102"/>
      <c r="Q20" s="102"/>
    </row>
    <row r="21" spans="2:17" ht="20.25" customHeight="1">
      <c r="B21" s="104" t="s">
        <v>52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17" ht="20.25" customHeight="1">
      <c r="B22" s="105" t="s">
        <v>52</v>
      </c>
      <c r="C22" s="105"/>
      <c r="D22" s="105"/>
      <c r="E22" s="105"/>
      <c r="F22" s="105"/>
      <c r="G22" s="105"/>
      <c r="H22" s="13" t="s">
        <v>51</v>
      </c>
      <c r="I22" s="95" t="s">
        <v>213</v>
      </c>
      <c r="J22" s="95"/>
      <c r="K22" s="14" t="s">
        <v>48</v>
      </c>
      <c r="L22" s="14" t="s">
        <v>48</v>
      </c>
      <c r="M22" s="95" t="s">
        <v>213</v>
      </c>
      <c r="N22" s="95"/>
      <c r="O22" s="95"/>
      <c r="P22" s="95"/>
      <c r="Q22" s="95"/>
    </row>
    <row r="23" spans="2:17" ht="25.5" customHeight="1">
      <c r="B23" s="100"/>
      <c r="C23" s="100"/>
      <c r="D23" s="100"/>
      <c r="E23" s="100"/>
      <c r="F23" s="101" t="s">
        <v>49</v>
      </c>
      <c r="G23" s="101"/>
      <c r="H23" s="101"/>
      <c r="I23" s="102" t="s">
        <v>214</v>
      </c>
      <c r="J23" s="102"/>
      <c r="K23" s="15" t="s">
        <v>48</v>
      </c>
      <c r="L23" s="15" t="s">
        <v>48</v>
      </c>
      <c r="M23" s="102" t="s">
        <v>214</v>
      </c>
      <c r="N23" s="102"/>
      <c r="O23" s="102"/>
      <c r="P23" s="102"/>
      <c r="Q23" s="102"/>
    </row>
    <row r="24" spans="2:17" ht="22.5" customHeight="1">
      <c r="B24" s="104" t="s">
        <v>50</v>
      </c>
      <c r="C24" s="104"/>
      <c r="D24" s="104"/>
      <c r="E24" s="104"/>
      <c r="F24" s="104"/>
      <c r="G24" s="104"/>
      <c r="H24" s="104"/>
      <c r="I24" s="95" t="s">
        <v>215</v>
      </c>
      <c r="J24" s="95"/>
      <c r="K24" s="14" t="s">
        <v>186</v>
      </c>
      <c r="L24" s="14" t="s">
        <v>203</v>
      </c>
      <c r="M24" s="95" t="s">
        <v>216</v>
      </c>
      <c r="N24" s="95"/>
      <c r="O24" s="95"/>
      <c r="P24" s="95"/>
      <c r="Q24" s="95"/>
    </row>
    <row r="25" spans="2:17" ht="36" customHeight="1">
      <c r="B25" s="104"/>
      <c r="C25" s="104"/>
      <c r="D25" s="104"/>
      <c r="E25" s="104"/>
      <c r="F25" s="108" t="s">
        <v>49</v>
      </c>
      <c r="G25" s="108"/>
      <c r="H25" s="108"/>
      <c r="I25" s="109" t="s">
        <v>217</v>
      </c>
      <c r="J25" s="109"/>
      <c r="K25" s="16" t="s">
        <v>48</v>
      </c>
      <c r="L25" s="16" t="s">
        <v>48</v>
      </c>
      <c r="M25" s="109" t="s">
        <v>217</v>
      </c>
      <c r="N25" s="109"/>
      <c r="O25" s="109"/>
      <c r="P25" s="109"/>
      <c r="Q25" s="109"/>
    </row>
    <row r="26" spans="2:17" ht="15" customHeight="1">
      <c r="B26" s="106" t="s">
        <v>47</v>
      </c>
      <c r="C26" s="106"/>
      <c r="D26" s="106"/>
      <c r="E26" s="106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</sheetData>
  <sheetProtection/>
  <mergeCells count="80">
    <mergeCell ref="B26:F26"/>
    <mergeCell ref="G26:Q26"/>
    <mergeCell ref="B24:H24"/>
    <mergeCell ref="I24:J24"/>
    <mergeCell ref="M24:Q24"/>
    <mergeCell ref="B25:E25"/>
    <mergeCell ref="F25:H25"/>
    <mergeCell ref="I25:J25"/>
    <mergeCell ref="M25:Q25"/>
    <mergeCell ref="M20:Q20"/>
    <mergeCell ref="B21:Q21"/>
    <mergeCell ref="B22:G22"/>
    <mergeCell ref="I22:J22"/>
    <mergeCell ref="M22:Q22"/>
    <mergeCell ref="B23:E23"/>
    <mergeCell ref="F23:H23"/>
    <mergeCell ref="I23:J23"/>
    <mergeCell ref="M23:Q23"/>
    <mergeCell ref="D16:E16"/>
    <mergeCell ref="F16:H16"/>
    <mergeCell ref="D17:E17"/>
    <mergeCell ref="D18:E18"/>
    <mergeCell ref="F18:H18"/>
    <mergeCell ref="B19:G19"/>
    <mergeCell ref="F17:H17"/>
    <mergeCell ref="D13:E13"/>
    <mergeCell ref="F13:H13"/>
    <mergeCell ref="D14:E14"/>
    <mergeCell ref="D15:E15"/>
    <mergeCell ref="F15:H15"/>
    <mergeCell ref="I15:J15"/>
    <mergeCell ref="F14:H14"/>
    <mergeCell ref="M18:Q18"/>
    <mergeCell ref="M17:Q17"/>
    <mergeCell ref="B20:E20"/>
    <mergeCell ref="F20:H20"/>
    <mergeCell ref="I20:J20"/>
    <mergeCell ref="O3:P3"/>
    <mergeCell ref="I11:J11"/>
    <mergeCell ref="M11:Q11"/>
    <mergeCell ref="I12:J12"/>
    <mergeCell ref="B7:Q7"/>
    <mergeCell ref="F12:H12"/>
    <mergeCell ref="F5:H5"/>
    <mergeCell ref="I6:J6"/>
    <mergeCell ref="F9:H9"/>
    <mergeCell ref="D12:E12"/>
    <mergeCell ref="K1:P1"/>
    <mergeCell ref="A2:P2"/>
    <mergeCell ref="I8:J8"/>
    <mergeCell ref="D5:E5"/>
    <mergeCell ref="M5:Q5"/>
    <mergeCell ref="M6:Q6"/>
    <mergeCell ref="F6:H6"/>
    <mergeCell ref="I5:J5"/>
    <mergeCell ref="M8:Q8"/>
    <mergeCell ref="D6:E6"/>
    <mergeCell ref="M10:Q10"/>
    <mergeCell ref="I9:J9"/>
    <mergeCell ref="M9:Q9"/>
    <mergeCell ref="D11:E11"/>
    <mergeCell ref="F11:H11"/>
    <mergeCell ref="I13:J13"/>
    <mergeCell ref="M12:Q12"/>
    <mergeCell ref="M13:Q13"/>
    <mergeCell ref="M19:Q19"/>
    <mergeCell ref="I19:J19"/>
    <mergeCell ref="I18:J18"/>
    <mergeCell ref="I17:J17"/>
    <mergeCell ref="I16:J16"/>
    <mergeCell ref="M16:Q16"/>
    <mergeCell ref="I14:J14"/>
    <mergeCell ref="M15:Q15"/>
    <mergeCell ref="I10:J10"/>
    <mergeCell ref="M14:Q14"/>
    <mergeCell ref="D8:E8"/>
    <mergeCell ref="F8:H8"/>
    <mergeCell ref="D9:E9"/>
    <mergeCell ref="D10:E10"/>
    <mergeCell ref="F10:H10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3"/>
  <sheetViews>
    <sheetView view="pageLayout" workbookViewId="0" topLeftCell="A1">
      <selection activeCell="D10" sqref="D10:E13"/>
    </sheetView>
  </sheetViews>
  <sheetFormatPr defaultColWidth="9.33203125" defaultRowHeight="12.75"/>
  <cols>
    <col min="1" max="1" width="4.66015625" style="6" customWidth="1"/>
    <col min="2" max="2" width="7" style="6" customWidth="1"/>
    <col min="3" max="3" width="3.83203125" style="6" customWidth="1"/>
    <col min="4" max="4" width="9.33203125" style="6" customWidth="1"/>
    <col min="5" max="5" width="2" style="6" customWidth="1"/>
    <col min="6" max="6" width="5.83203125" style="6" customWidth="1"/>
    <col min="7" max="7" width="2" style="6" customWidth="1"/>
    <col min="8" max="8" width="10.33203125" style="6" customWidth="1"/>
    <col min="9" max="9" width="10.16015625" style="6" customWidth="1"/>
    <col min="10" max="12" width="9.33203125" style="6" customWidth="1"/>
    <col min="13" max="13" width="8.66015625" style="6" customWidth="1"/>
    <col min="14" max="14" width="9.5" style="6" customWidth="1"/>
    <col min="15" max="15" width="8.5" style="6" customWidth="1"/>
    <col min="16" max="16" width="8" style="6" customWidth="1"/>
    <col min="17" max="17" width="7.33203125" style="6" customWidth="1"/>
    <col min="18" max="19" width="9.33203125" style="6" customWidth="1"/>
    <col min="20" max="20" width="3.83203125" style="6" customWidth="1"/>
    <col min="21" max="21" width="5" style="6" customWidth="1"/>
    <col min="22" max="22" width="8.66015625" style="6" customWidth="1"/>
    <col min="23" max="23" width="4.33203125" style="6" customWidth="1"/>
    <col min="24" max="16384" width="9.33203125" style="6" customWidth="1"/>
  </cols>
  <sheetData>
    <row r="1" spans="1:23" ht="3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10" t="s">
        <v>239</v>
      </c>
      <c r="P1" s="110"/>
      <c r="Q1" s="110"/>
      <c r="R1" s="110"/>
      <c r="S1" s="110"/>
      <c r="T1" s="110"/>
      <c r="U1" s="110"/>
      <c r="V1" s="110"/>
      <c r="W1" s="110"/>
    </row>
    <row r="2" spans="1:23" ht="9.75" customHeight="1">
      <c r="A2" s="115" t="s">
        <v>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5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ht="6" customHeight="1"/>
    <row r="5" spans="1:23" ht="12.75" customHeight="1">
      <c r="A5" s="111"/>
      <c r="B5" s="111" t="s">
        <v>1</v>
      </c>
      <c r="C5" s="111" t="s">
        <v>27</v>
      </c>
      <c r="D5" s="111" t="s">
        <v>2</v>
      </c>
      <c r="E5" s="111"/>
      <c r="F5" s="111"/>
      <c r="G5" s="111"/>
      <c r="H5" s="111" t="s">
        <v>3</v>
      </c>
      <c r="I5" s="111" t="s">
        <v>28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3" ht="12.75" customHeight="1">
      <c r="A6" s="111"/>
      <c r="B6" s="111"/>
      <c r="C6" s="111"/>
      <c r="D6" s="111"/>
      <c r="E6" s="111"/>
      <c r="F6" s="111"/>
      <c r="G6" s="111"/>
      <c r="H6" s="111"/>
      <c r="I6" s="111" t="s">
        <v>29</v>
      </c>
      <c r="J6" s="111" t="s">
        <v>4</v>
      </c>
      <c r="K6" s="111"/>
      <c r="L6" s="111"/>
      <c r="M6" s="111"/>
      <c r="N6" s="111"/>
      <c r="O6" s="111"/>
      <c r="P6" s="111"/>
      <c r="Q6" s="111"/>
      <c r="R6" s="111" t="s">
        <v>5</v>
      </c>
      <c r="S6" s="111" t="s">
        <v>4</v>
      </c>
      <c r="T6" s="111"/>
      <c r="U6" s="111"/>
      <c r="V6" s="111"/>
      <c r="W6" s="111"/>
    </row>
    <row r="7" spans="1:23" ht="12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 t="s">
        <v>30</v>
      </c>
      <c r="K7" s="111" t="s">
        <v>4</v>
      </c>
      <c r="L7" s="111"/>
      <c r="M7" s="111" t="s">
        <v>8</v>
      </c>
      <c r="N7" s="111" t="s">
        <v>9</v>
      </c>
      <c r="O7" s="111" t="s">
        <v>10</v>
      </c>
      <c r="P7" s="111" t="s">
        <v>31</v>
      </c>
      <c r="Q7" s="111" t="s">
        <v>32</v>
      </c>
      <c r="R7" s="111"/>
      <c r="S7" s="111" t="s">
        <v>6</v>
      </c>
      <c r="T7" s="111" t="s">
        <v>7</v>
      </c>
      <c r="U7" s="111"/>
      <c r="V7" s="111" t="s">
        <v>33</v>
      </c>
      <c r="W7" s="111" t="s">
        <v>34</v>
      </c>
    </row>
    <row r="8" spans="1:23" ht="56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9" t="s">
        <v>11</v>
      </c>
      <c r="L8" s="19" t="s">
        <v>12</v>
      </c>
      <c r="M8" s="111"/>
      <c r="N8" s="111"/>
      <c r="O8" s="111"/>
      <c r="P8" s="111"/>
      <c r="Q8" s="111"/>
      <c r="R8" s="111"/>
      <c r="S8" s="111"/>
      <c r="T8" s="111" t="s">
        <v>18</v>
      </c>
      <c r="U8" s="111"/>
      <c r="V8" s="111"/>
      <c r="W8" s="111"/>
    </row>
    <row r="9" spans="1:23" ht="8.25" customHeight="1">
      <c r="A9" s="20" t="s">
        <v>26</v>
      </c>
      <c r="B9" s="20" t="s">
        <v>25</v>
      </c>
      <c r="C9" s="20" t="s">
        <v>24</v>
      </c>
      <c r="D9" s="112" t="s">
        <v>23</v>
      </c>
      <c r="E9" s="112"/>
      <c r="F9" s="112"/>
      <c r="G9" s="112"/>
      <c r="H9" s="20" t="s">
        <v>22</v>
      </c>
      <c r="I9" s="20" t="s">
        <v>21</v>
      </c>
      <c r="J9" s="20" t="s">
        <v>20</v>
      </c>
      <c r="K9" s="20" t="s">
        <v>19</v>
      </c>
      <c r="L9" s="20" t="s">
        <v>35</v>
      </c>
      <c r="M9" s="20" t="s">
        <v>36</v>
      </c>
      <c r="N9" s="20" t="s">
        <v>37</v>
      </c>
      <c r="O9" s="20" t="s">
        <v>38</v>
      </c>
      <c r="P9" s="20" t="s">
        <v>39</v>
      </c>
      <c r="Q9" s="20" t="s">
        <v>40</v>
      </c>
      <c r="R9" s="20" t="s">
        <v>41</v>
      </c>
      <c r="S9" s="20" t="s">
        <v>42</v>
      </c>
      <c r="T9" s="112" t="s">
        <v>43</v>
      </c>
      <c r="U9" s="112"/>
      <c r="V9" s="20" t="s">
        <v>44</v>
      </c>
      <c r="W9" s="20" t="s">
        <v>45</v>
      </c>
    </row>
    <row r="10" spans="1:23" ht="12.75" customHeight="1">
      <c r="A10" s="111" t="s">
        <v>183</v>
      </c>
      <c r="B10" s="111" t="s">
        <v>46</v>
      </c>
      <c r="C10" s="111" t="s">
        <v>46</v>
      </c>
      <c r="D10" s="113" t="s">
        <v>184</v>
      </c>
      <c r="E10" s="113"/>
      <c r="F10" s="113" t="s">
        <v>13</v>
      </c>
      <c r="G10" s="113"/>
      <c r="H10" s="18">
        <v>9714728</v>
      </c>
      <c r="I10" s="18">
        <v>9585644</v>
      </c>
      <c r="J10" s="18">
        <v>9284344</v>
      </c>
      <c r="K10" s="18">
        <v>6469875</v>
      </c>
      <c r="L10" s="18">
        <v>2814469</v>
      </c>
      <c r="M10" s="18">
        <v>0</v>
      </c>
      <c r="N10" s="18">
        <v>301300</v>
      </c>
      <c r="O10" s="18">
        <v>0</v>
      </c>
      <c r="P10" s="18">
        <v>0</v>
      </c>
      <c r="Q10" s="18">
        <v>0</v>
      </c>
      <c r="R10" s="18">
        <v>129084</v>
      </c>
      <c r="S10" s="18">
        <v>129084</v>
      </c>
      <c r="T10" s="114">
        <v>0</v>
      </c>
      <c r="U10" s="114"/>
      <c r="V10" s="18">
        <v>0</v>
      </c>
      <c r="W10" s="18">
        <v>0</v>
      </c>
    </row>
    <row r="11" spans="1:23" ht="12.75" customHeight="1">
      <c r="A11" s="111"/>
      <c r="B11" s="111"/>
      <c r="C11" s="111"/>
      <c r="D11" s="113"/>
      <c r="E11" s="113"/>
      <c r="F11" s="113" t="s">
        <v>14</v>
      </c>
      <c r="G11" s="113"/>
      <c r="H11" s="18">
        <v>-3103</v>
      </c>
      <c r="I11" s="18">
        <v>-3103</v>
      </c>
      <c r="J11" s="18">
        <v>-3103</v>
      </c>
      <c r="K11" s="18">
        <v>-0.03</v>
      </c>
      <c r="L11" s="18">
        <v>-3102.97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14">
        <v>0</v>
      </c>
      <c r="U11" s="114"/>
      <c r="V11" s="18">
        <v>0</v>
      </c>
      <c r="W11" s="18">
        <v>0</v>
      </c>
    </row>
    <row r="12" spans="1:23" ht="12.75" customHeight="1">
      <c r="A12" s="111"/>
      <c r="B12" s="111"/>
      <c r="C12" s="111"/>
      <c r="D12" s="113"/>
      <c r="E12" s="113"/>
      <c r="F12" s="113" t="s">
        <v>15</v>
      </c>
      <c r="G12" s="113"/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14">
        <v>0</v>
      </c>
      <c r="U12" s="114"/>
      <c r="V12" s="18">
        <v>0</v>
      </c>
      <c r="W12" s="18">
        <v>0</v>
      </c>
    </row>
    <row r="13" spans="1:23" ht="12.75" customHeight="1">
      <c r="A13" s="111"/>
      <c r="B13" s="111"/>
      <c r="C13" s="111"/>
      <c r="D13" s="113"/>
      <c r="E13" s="113"/>
      <c r="F13" s="113" t="s">
        <v>16</v>
      </c>
      <c r="G13" s="113"/>
      <c r="H13" s="18">
        <v>9711625</v>
      </c>
      <c r="I13" s="18">
        <v>9582541</v>
      </c>
      <c r="J13" s="18">
        <v>9281241</v>
      </c>
      <c r="K13" s="18">
        <v>6469874.97</v>
      </c>
      <c r="L13" s="18">
        <v>2811366.03</v>
      </c>
      <c r="M13" s="18">
        <v>0</v>
      </c>
      <c r="N13" s="18">
        <v>301300</v>
      </c>
      <c r="O13" s="18">
        <v>0</v>
      </c>
      <c r="P13" s="18">
        <v>0</v>
      </c>
      <c r="Q13" s="18">
        <v>0</v>
      </c>
      <c r="R13" s="18">
        <v>129084</v>
      </c>
      <c r="S13" s="18">
        <v>129084</v>
      </c>
      <c r="T13" s="114">
        <v>0</v>
      </c>
      <c r="U13" s="114"/>
      <c r="V13" s="18">
        <v>0</v>
      </c>
      <c r="W13" s="18">
        <v>0</v>
      </c>
    </row>
    <row r="14" spans="1:23" ht="12.75" customHeight="1">
      <c r="A14" s="111" t="s">
        <v>46</v>
      </c>
      <c r="B14" s="111" t="s">
        <v>188</v>
      </c>
      <c r="C14" s="111" t="s">
        <v>46</v>
      </c>
      <c r="D14" s="113" t="s">
        <v>189</v>
      </c>
      <c r="E14" s="113"/>
      <c r="F14" s="113" t="s">
        <v>13</v>
      </c>
      <c r="G14" s="113"/>
      <c r="H14" s="18">
        <v>42000</v>
      </c>
      <c r="I14" s="18">
        <v>42000</v>
      </c>
      <c r="J14" s="18">
        <v>38700</v>
      </c>
      <c r="K14" s="18">
        <v>15850</v>
      </c>
      <c r="L14" s="18">
        <v>22850</v>
      </c>
      <c r="M14" s="18">
        <v>0</v>
      </c>
      <c r="N14" s="18">
        <v>3300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14">
        <v>0</v>
      </c>
      <c r="U14" s="114"/>
      <c r="V14" s="18">
        <v>0</v>
      </c>
      <c r="W14" s="18">
        <v>0</v>
      </c>
    </row>
    <row r="15" spans="1:23" ht="12.75" customHeight="1">
      <c r="A15" s="111"/>
      <c r="B15" s="111"/>
      <c r="C15" s="111"/>
      <c r="D15" s="113"/>
      <c r="E15" s="113"/>
      <c r="F15" s="113" t="s">
        <v>14</v>
      </c>
      <c r="G15" s="113"/>
      <c r="H15" s="18">
        <v>-3103</v>
      </c>
      <c r="I15" s="18">
        <v>-3103</v>
      </c>
      <c r="J15" s="18">
        <v>-3103</v>
      </c>
      <c r="K15" s="18">
        <v>-0.03</v>
      </c>
      <c r="L15" s="18">
        <v>-3102.97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14">
        <v>0</v>
      </c>
      <c r="U15" s="114"/>
      <c r="V15" s="18">
        <v>0</v>
      </c>
      <c r="W15" s="18">
        <v>0</v>
      </c>
    </row>
    <row r="16" spans="1:23" ht="12.75" customHeight="1">
      <c r="A16" s="111"/>
      <c r="B16" s="111"/>
      <c r="C16" s="111"/>
      <c r="D16" s="113"/>
      <c r="E16" s="113"/>
      <c r="F16" s="113" t="s">
        <v>15</v>
      </c>
      <c r="G16" s="113"/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14">
        <v>0</v>
      </c>
      <c r="U16" s="114"/>
      <c r="V16" s="18">
        <v>0</v>
      </c>
      <c r="W16" s="18">
        <v>0</v>
      </c>
    </row>
    <row r="17" spans="1:23" ht="12.75" customHeight="1">
      <c r="A17" s="111"/>
      <c r="B17" s="111"/>
      <c r="C17" s="111"/>
      <c r="D17" s="113"/>
      <c r="E17" s="113"/>
      <c r="F17" s="113" t="s">
        <v>16</v>
      </c>
      <c r="G17" s="113"/>
      <c r="H17" s="18">
        <v>38897</v>
      </c>
      <c r="I17" s="18">
        <v>38897</v>
      </c>
      <c r="J17" s="18">
        <v>35597</v>
      </c>
      <c r="K17" s="18">
        <v>15849.97</v>
      </c>
      <c r="L17" s="18">
        <v>19747.03</v>
      </c>
      <c r="M17" s="18">
        <v>0</v>
      </c>
      <c r="N17" s="18">
        <v>3300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14">
        <v>0</v>
      </c>
      <c r="U17" s="114"/>
      <c r="V17" s="18">
        <v>0</v>
      </c>
      <c r="W17" s="18">
        <v>0</v>
      </c>
    </row>
    <row r="18" spans="1:23" ht="12.75" customHeight="1">
      <c r="A18" s="111" t="s">
        <v>218</v>
      </c>
      <c r="B18" s="111" t="s">
        <v>46</v>
      </c>
      <c r="C18" s="111" t="s">
        <v>46</v>
      </c>
      <c r="D18" s="113" t="s">
        <v>219</v>
      </c>
      <c r="E18" s="113"/>
      <c r="F18" s="113" t="s">
        <v>13</v>
      </c>
      <c r="G18" s="113"/>
      <c r="H18" s="18">
        <v>7090700</v>
      </c>
      <c r="I18" s="18">
        <v>6469065</v>
      </c>
      <c r="J18" s="18">
        <v>4885323</v>
      </c>
      <c r="K18" s="18">
        <v>4410231</v>
      </c>
      <c r="L18" s="18">
        <v>475092</v>
      </c>
      <c r="M18" s="18">
        <v>0</v>
      </c>
      <c r="N18" s="18">
        <v>185600</v>
      </c>
      <c r="O18" s="18">
        <v>1398142</v>
      </c>
      <c r="P18" s="18">
        <v>0</v>
      </c>
      <c r="Q18" s="18">
        <v>0</v>
      </c>
      <c r="R18" s="18">
        <v>621635</v>
      </c>
      <c r="S18" s="18">
        <v>621635</v>
      </c>
      <c r="T18" s="114">
        <v>601635</v>
      </c>
      <c r="U18" s="114"/>
      <c r="V18" s="18">
        <v>0</v>
      </c>
      <c r="W18" s="18">
        <v>0</v>
      </c>
    </row>
    <row r="19" spans="1:23" ht="12.75" customHeight="1">
      <c r="A19" s="111"/>
      <c r="B19" s="111"/>
      <c r="C19" s="111"/>
      <c r="D19" s="113"/>
      <c r="E19" s="113"/>
      <c r="F19" s="113" t="s">
        <v>14</v>
      </c>
      <c r="G19" s="113"/>
      <c r="H19" s="18">
        <v>-40600</v>
      </c>
      <c r="I19" s="18">
        <v>-40600</v>
      </c>
      <c r="J19" s="18">
        <v>-40000</v>
      </c>
      <c r="K19" s="18">
        <v>-40000</v>
      </c>
      <c r="L19" s="18">
        <v>0</v>
      </c>
      <c r="M19" s="18">
        <v>0</v>
      </c>
      <c r="N19" s="18">
        <v>-600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14">
        <v>0</v>
      </c>
      <c r="U19" s="114"/>
      <c r="V19" s="18">
        <v>0</v>
      </c>
      <c r="W19" s="18">
        <v>0</v>
      </c>
    </row>
    <row r="20" spans="1:23" ht="12.75" customHeight="1">
      <c r="A20" s="111"/>
      <c r="B20" s="111"/>
      <c r="C20" s="111"/>
      <c r="D20" s="113"/>
      <c r="E20" s="113"/>
      <c r="F20" s="113" t="s">
        <v>15</v>
      </c>
      <c r="G20" s="113"/>
      <c r="H20" s="18">
        <v>40600</v>
      </c>
      <c r="I20" s="18">
        <v>40600</v>
      </c>
      <c r="J20" s="18">
        <v>40600</v>
      </c>
      <c r="K20" s="18">
        <v>0</v>
      </c>
      <c r="L20" s="18">
        <v>40600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14">
        <v>0</v>
      </c>
      <c r="U20" s="114"/>
      <c r="V20" s="18">
        <v>0</v>
      </c>
      <c r="W20" s="18">
        <v>0</v>
      </c>
    </row>
    <row r="21" spans="1:23" ht="12.75" customHeight="1">
      <c r="A21" s="111"/>
      <c r="B21" s="111"/>
      <c r="C21" s="111"/>
      <c r="D21" s="113"/>
      <c r="E21" s="113"/>
      <c r="F21" s="113" t="s">
        <v>16</v>
      </c>
      <c r="G21" s="113"/>
      <c r="H21" s="18">
        <v>7090700</v>
      </c>
      <c r="I21" s="18">
        <v>6469065</v>
      </c>
      <c r="J21" s="18">
        <v>4885923</v>
      </c>
      <c r="K21" s="18">
        <v>4370231</v>
      </c>
      <c r="L21" s="18">
        <v>515692</v>
      </c>
      <c r="M21" s="18">
        <v>0</v>
      </c>
      <c r="N21" s="18">
        <v>185000</v>
      </c>
      <c r="O21" s="18">
        <v>1398142</v>
      </c>
      <c r="P21" s="18">
        <v>0</v>
      </c>
      <c r="Q21" s="18">
        <v>0</v>
      </c>
      <c r="R21" s="18">
        <v>621635</v>
      </c>
      <c r="S21" s="18">
        <v>621635</v>
      </c>
      <c r="T21" s="114">
        <v>601635</v>
      </c>
      <c r="U21" s="114"/>
      <c r="V21" s="18">
        <v>0</v>
      </c>
      <c r="W21" s="18">
        <v>0</v>
      </c>
    </row>
    <row r="22" spans="1:23" ht="12.75">
      <c r="A22" s="111" t="s">
        <v>46</v>
      </c>
      <c r="B22" s="111" t="s">
        <v>220</v>
      </c>
      <c r="C22" s="111" t="s">
        <v>46</v>
      </c>
      <c r="D22" s="113" t="s">
        <v>221</v>
      </c>
      <c r="E22" s="113"/>
      <c r="F22" s="113" t="s">
        <v>13</v>
      </c>
      <c r="G22" s="113"/>
      <c r="H22" s="18">
        <v>4861923</v>
      </c>
      <c r="I22" s="18">
        <v>4841923</v>
      </c>
      <c r="J22" s="18">
        <v>4663323</v>
      </c>
      <c r="K22" s="18">
        <v>4410231</v>
      </c>
      <c r="L22" s="18">
        <v>253092</v>
      </c>
      <c r="M22" s="18">
        <v>0</v>
      </c>
      <c r="N22" s="18">
        <v>178600</v>
      </c>
      <c r="O22" s="18">
        <v>0</v>
      </c>
      <c r="P22" s="18">
        <v>0</v>
      </c>
      <c r="Q22" s="18">
        <v>0</v>
      </c>
      <c r="R22" s="18">
        <v>20000</v>
      </c>
      <c r="S22" s="18">
        <v>20000</v>
      </c>
      <c r="T22" s="114">
        <v>0</v>
      </c>
      <c r="U22" s="114"/>
      <c r="V22" s="18">
        <v>0</v>
      </c>
      <c r="W22" s="18">
        <v>0</v>
      </c>
    </row>
    <row r="23" spans="1:23" ht="12.75">
      <c r="A23" s="111"/>
      <c r="B23" s="111"/>
      <c r="C23" s="111"/>
      <c r="D23" s="113"/>
      <c r="E23" s="113"/>
      <c r="F23" s="113" t="s">
        <v>14</v>
      </c>
      <c r="G23" s="113"/>
      <c r="H23" s="18">
        <v>-40600</v>
      </c>
      <c r="I23" s="18">
        <v>-40600</v>
      </c>
      <c r="J23" s="18">
        <v>-40000</v>
      </c>
      <c r="K23" s="18">
        <v>-40000</v>
      </c>
      <c r="L23" s="18">
        <v>0</v>
      </c>
      <c r="M23" s="18">
        <v>0</v>
      </c>
      <c r="N23" s="18">
        <v>-600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14">
        <v>0</v>
      </c>
      <c r="U23" s="114"/>
      <c r="V23" s="18">
        <v>0</v>
      </c>
      <c r="W23" s="18">
        <v>0</v>
      </c>
    </row>
    <row r="24" spans="1:23" ht="12.75">
      <c r="A24" s="111"/>
      <c r="B24" s="111"/>
      <c r="C24" s="111"/>
      <c r="D24" s="113"/>
      <c r="E24" s="113"/>
      <c r="F24" s="113" t="s">
        <v>15</v>
      </c>
      <c r="G24" s="113"/>
      <c r="H24" s="18">
        <v>40600</v>
      </c>
      <c r="I24" s="18">
        <v>40600</v>
      </c>
      <c r="J24" s="18">
        <v>40600</v>
      </c>
      <c r="K24" s="18">
        <v>0</v>
      </c>
      <c r="L24" s="18">
        <v>40600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14">
        <v>0</v>
      </c>
      <c r="U24" s="114"/>
      <c r="V24" s="18">
        <v>0</v>
      </c>
      <c r="W24" s="18">
        <v>0</v>
      </c>
    </row>
    <row r="25" spans="1:23" ht="12.75">
      <c r="A25" s="111"/>
      <c r="B25" s="111"/>
      <c r="C25" s="111"/>
      <c r="D25" s="113"/>
      <c r="E25" s="113"/>
      <c r="F25" s="113" t="s">
        <v>16</v>
      </c>
      <c r="G25" s="113"/>
      <c r="H25" s="18">
        <v>4861923</v>
      </c>
      <c r="I25" s="18">
        <v>4841923</v>
      </c>
      <c r="J25" s="18">
        <v>4663923</v>
      </c>
      <c r="K25" s="18">
        <v>4370231</v>
      </c>
      <c r="L25" s="18">
        <v>293692</v>
      </c>
      <c r="M25" s="18">
        <v>0</v>
      </c>
      <c r="N25" s="18">
        <v>178000</v>
      </c>
      <c r="O25" s="18">
        <v>0</v>
      </c>
      <c r="P25" s="18">
        <v>0</v>
      </c>
      <c r="Q25" s="18">
        <v>0</v>
      </c>
      <c r="R25" s="18">
        <v>20000</v>
      </c>
      <c r="S25" s="18">
        <v>20000</v>
      </c>
      <c r="T25" s="114">
        <v>0</v>
      </c>
      <c r="U25" s="114"/>
      <c r="V25" s="18">
        <v>0</v>
      </c>
      <c r="W25" s="18">
        <v>0</v>
      </c>
    </row>
    <row r="26" spans="1:23" ht="12.75">
      <c r="A26" s="111" t="s">
        <v>222</v>
      </c>
      <c r="B26" s="111" t="s">
        <v>46</v>
      </c>
      <c r="C26" s="111" t="s">
        <v>46</v>
      </c>
      <c r="D26" s="113" t="s">
        <v>223</v>
      </c>
      <c r="E26" s="113"/>
      <c r="F26" s="113" t="s">
        <v>13</v>
      </c>
      <c r="G26" s="113"/>
      <c r="H26" s="18">
        <v>28383985</v>
      </c>
      <c r="I26" s="18">
        <v>26655816</v>
      </c>
      <c r="J26" s="18">
        <v>23632570</v>
      </c>
      <c r="K26" s="18">
        <v>20852883</v>
      </c>
      <c r="L26" s="18">
        <v>2779687</v>
      </c>
      <c r="M26" s="18">
        <v>1630000</v>
      </c>
      <c r="N26" s="18">
        <v>450900</v>
      </c>
      <c r="O26" s="18">
        <v>942346</v>
      </c>
      <c r="P26" s="18">
        <v>0</v>
      </c>
      <c r="Q26" s="18">
        <v>0</v>
      </c>
      <c r="R26" s="18">
        <v>1728169</v>
      </c>
      <c r="S26" s="18">
        <v>1728169</v>
      </c>
      <c r="T26" s="114">
        <v>0</v>
      </c>
      <c r="U26" s="114"/>
      <c r="V26" s="18">
        <v>0</v>
      </c>
      <c r="W26" s="18">
        <v>0</v>
      </c>
    </row>
    <row r="27" spans="1:23" ht="12.75">
      <c r="A27" s="111"/>
      <c r="B27" s="111"/>
      <c r="C27" s="111"/>
      <c r="D27" s="113"/>
      <c r="E27" s="113"/>
      <c r="F27" s="113" t="s">
        <v>14</v>
      </c>
      <c r="G27" s="113"/>
      <c r="H27" s="18">
        <v>-19000</v>
      </c>
      <c r="I27" s="18">
        <v>-19000</v>
      </c>
      <c r="J27" s="18">
        <v>-19000</v>
      </c>
      <c r="K27" s="18">
        <v>-19000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14">
        <v>0</v>
      </c>
      <c r="U27" s="114"/>
      <c r="V27" s="18">
        <v>0</v>
      </c>
      <c r="W27" s="18">
        <v>0</v>
      </c>
    </row>
    <row r="28" spans="1:23" ht="12.75">
      <c r="A28" s="111"/>
      <c r="B28" s="111"/>
      <c r="C28" s="111"/>
      <c r="D28" s="113"/>
      <c r="E28" s="113"/>
      <c r="F28" s="113" t="s">
        <v>15</v>
      </c>
      <c r="G28" s="113"/>
      <c r="H28" s="18">
        <v>19000</v>
      </c>
      <c r="I28" s="18">
        <v>19000</v>
      </c>
      <c r="J28" s="18">
        <v>5000</v>
      </c>
      <c r="K28" s="18">
        <v>5000</v>
      </c>
      <c r="L28" s="18">
        <v>0</v>
      </c>
      <c r="M28" s="18">
        <v>0</v>
      </c>
      <c r="N28" s="18">
        <v>14000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14">
        <v>0</v>
      </c>
      <c r="U28" s="114"/>
      <c r="V28" s="18">
        <v>0</v>
      </c>
      <c r="W28" s="18">
        <v>0</v>
      </c>
    </row>
    <row r="29" spans="1:23" ht="12.75">
      <c r="A29" s="111"/>
      <c r="B29" s="111"/>
      <c r="C29" s="111"/>
      <c r="D29" s="113"/>
      <c r="E29" s="113"/>
      <c r="F29" s="113" t="s">
        <v>16</v>
      </c>
      <c r="G29" s="113"/>
      <c r="H29" s="18">
        <v>28383985</v>
      </c>
      <c r="I29" s="18">
        <v>26655816</v>
      </c>
      <c r="J29" s="18">
        <v>23618570</v>
      </c>
      <c r="K29" s="18">
        <v>20838883</v>
      </c>
      <c r="L29" s="18">
        <v>2779687</v>
      </c>
      <c r="M29" s="18">
        <v>1630000</v>
      </c>
      <c r="N29" s="18">
        <v>464900</v>
      </c>
      <c r="O29" s="18">
        <v>942346</v>
      </c>
      <c r="P29" s="18">
        <v>0</v>
      </c>
      <c r="Q29" s="18">
        <v>0</v>
      </c>
      <c r="R29" s="18">
        <v>1728169</v>
      </c>
      <c r="S29" s="18">
        <v>1728169</v>
      </c>
      <c r="T29" s="114">
        <v>0</v>
      </c>
      <c r="U29" s="114"/>
      <c r="V29" s="18">
        <v>0</v>
      </c>
      <c r="W29" s="18">
        <v>0</v>
      </c>
    </row>
    <row r="30" spans="1:23" ht="12.75">
      <c r="A30" s="111" t="s">
        <v>46</v>
      </c>
      <c r="B30" s="111" t="s">
        <v>224</v>
      </c>
      <c r="C30" s="111" t="s">
        <v>46</v>
      </c>
      <c r="D30" s="113" t="s">
        <v>225</v>
      </c>
      <c r="E30" s="113"/>
      <c r="F30" s="113" t="s">
        <v>13</v>
      </c>
      <c r="G30" s="113"/>
      <c r="H30" s="18">
        <v>3486961</v>
      </c>
      <c r="I30" s="18">
        <v>3486961</v>
      </c>
      <c r="J30" s="18">
        <v>3073076</v>
      </c>
      <c r="K30" s="18">
        <v>2929076</v>
      </c>
      <c r="L30" s="18">
        <v>144000</v>
      </c>
      <c r="M30" s="18">
        <v>0</v>
      </c>
      <c r="N30" s="18">
        <v>147000</v>
      </c>
      <c r="O30" s="18">
        <v>266885</v>
      </c>
      <c r="P30" s="18">
        <v>0</v>
      </c>
      <c r="Q30" s="18">
        <v>0</v>
      </c>
      <c r="R30" s="18">
        <v>0</v>
      </c>
      <c r="S30" s="18">
        <v>0</v>
      </c>
      <c r="T30" s="114">
        <v>0</v>
      </c>
      <c r="U30" s="114"/>
      <c r="V30" s="18">
        <v>0</v>
      </c>
      <c r="W30" s="18">
        <v>0</v>
      </c>
    </row>
    <row r="31" spans="1:23" ht="12.75">
      <c r="A31" s="111"/>
      <c r="B31" s="111"/>
      <c r="C31" s="111"/>
      <c r="D31" s="113"/>
      <c r="E31" s="113"/>
      <c r="F31" s="113" t="s">
        <v>14</v>
      </c>
      <c r="G31" s="113"/>
      <c r="H31" s="18">
        <v>-4000</v>
      </c>
      <c r="I31" s="18">
        <v>-4000</v>
      </c>
      <c r="J31" s="18">
        <v>-4000</v>
      </c>
      <c r="K31" s="18">
        <v>-4000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14">
        <v>0</v>
      </c>
      <c r="U31" s="114"/>
      <c r="V31" s="18">
        <v>0</v>
      </c>
      <c r="W31" s="18">
        <v>0</v>
      </c>
    </row>
    <row r="32" spans="1:23" ht="12.75">
      <c r="A32" s="111"/>
      <c r="B32" s="111"/>
      <c r="C32" s="111"/>
      <c r="D32" s="113"/>
      <c r="E32" s="113"/>
      <c r="F32" s="113" t="s">
        <v>15</v>
      </c>
      <c r="G32" s="113"/>
      <c r="H32" s="18">
        <v>4000</v>
      </c>
      <c r="I32" s="18">
        <v>4000</v>
      </c>
      <c r="J32" s="18">
        <v>0</v>
      </c>
      <c r="K32" s="18">
        <v>0</v>
      </c>
      <c r="L32" s="18">
        <v>0</v>
      </c>
      <c r="M32" s="18">
        <v>0</v>
      </c>
      <c r="N32" s="18">
        <v>4000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14">
        <v>0</v>
      </c>
      <c r="U32" s="114"/>
      <c r="V32" s="18">
        <v>0</v>
      </c>
      <c r="W32" s="18">
        <v>0</v>
      </c>
    </row>
    <row r="33" spans="1:23" ht="12.75">
      <c r="A33" s="111"/>
      <c r="B33" s="111"/>
      <c r="C33" s="111"/>
      <c r="D33" s="113"/>
      <c r="E33" s="113"/>
      <c r="F33" s="113" t="s">
        <v>16</v>
      </c>
      <c r="G33" s="113"/>
      <c r="H33" s="18">
        <v>3486961</v>
      </c>
      <c r="I33" s="18">
        <v>3486961</v>
      </c>
      <c r="J33" s="18">
        <v>3069076</v>
      </c>
      <c r="K33" s="18">
        <v>2925076</v>
      </c>
      <c r="L33" s="18">
        <v>144000</v>
      </c>
      <c r="M33" s="18">
        <v>0</v>
      </c>
      <c r="N33" s="18">
        <v>151000</v>
      </c>
      <c r="O33" s="18">
        <v>266885</v>
      </c>
      <c r="P33" s="18">
        <v>0</v>
      </c>
      <c r="Q33" s="18">
        <v>0</v>
      </c>
      <c r="R33" s="18">
        <v>0</v>
      </c>
      <c r="S33" s="18">
        <v>0</v>
      </c>
      <c r="T33" s="114">
        <v>0</v>
      </c>
      <c r="U33" s="114"/>
      <c r="V33" s="18">
        <v>0</v>
      </c>
      <c r="W33" s="18">
        <v>0</v>
      </c>
    </row>
    <row r="34" spans="1:23" ht="12.75">
      <c r="A34" s="111" t="s">
        <v>46</v>
      </c>
      <c r="B34" s="111" t="s">
        <v>226</v>
      </c>
      <c r="C34" s="111" t="s">
        <v>46</v>
      </c>
      <c r="D34" s="113" t="s">
        <v>227</v>
      </c>
      <c r="E34" s="113"/>
      <c r="F34" s="113" t="s">
        <v>13</v>
      </c>
      <c r="G34" s="113"/>
      <c r="H34" s="18">
        <v>305045</v>
      </c>
      <c r="I34" s="18">
        <v>305045</v>
      </c>
      <c r="J34" s="18">
        <v>285045</v>
      </c>
      <c r="K34" s="18">
        <v>248900</v>
      </c>
      <c r="L34" s="18">
        <v>36145</v>
      </c>
      <c r="M34" s="18">
        <v>0</v>
      </c>
      <c r="N34" s="18">
        <v>20000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14">
        <v>0</v>
      </c>
      <c r="U34" s="114"/>
      <c r="V34" s="18">
        <v>0</v>
      </c>
      <c r="W34" s="18">
        <v>0</v>
      </c>
    </row>
    <row r="35" spans="1:23" ht="12.75">
      <c r="A35" s="111"/>
      <c r="B35" s="111"/>
      <c r="C35" s="111"/>
      <c r="D35" s="113"/>
      <c r="E35" s="113"/>
      <c r="F35" s="113" t="s">
        <v>14</v>
      </c>
      <c r="G35" s="113"/>
      <c r="H35" s="18">
        <v>-5000</v>
      </c>
      <c r="I35" s="18">
        <v>-5000</v>
      </c>
      <c r="J35" s="18">
        <v>-5000</v>
      </c>
      <c r="K35" s="18">
        <v>-5000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14">
        <v>0</v>
      </c>
      <c r="U35" s="114"/>
      <c r="V35" s="18">
        <v>0</v>
      </c>
      <c r="W35" s="18">
        <v>0</v>
      </c>
    </row>
    <row r="36" spans="1:23" ht="12.75">
      <c r="A36" s="111"/>
      <c r="B36" s="111"/>
      <c r="C36" s="111"/>
      <c r="D36" s="113"/>
      <c r="E36" s="113"/>
      <c r="F36" s="113" t="s">
        <v>15</v>
      </c>
      <c r="G36" s="113"/>
      <c r="H36" s="18">
        <v>5000</v>
      </c>
      <c r="I36" s="18">
        <v>5000</v>
      </c>
      <c r="J36" s="18">
        <v>5000</v>
      </c>
      <c r="K36" s="18">
        <v>5000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14">
        <v>0</v>
      </c>
      <c r="U36" s="114"/>
      <c r="V36" s="18">
        <v>0</v>
      </c>
      <c r="W36" s="18">
        <v>0</v>
      </c>
    </row>
    <row r="37" spans="1:23" ht="12.75">
      <c r="A37" s="111"/>
      <c r="B37" s="111"/>
      <c r="C37" s="111"/>
      <c r="D37" s="113"/>
      <c r="E37" s="113"/>
      <c r="F37" s="113" t="s">
        <v>16</v>
      </c>
      <c r="G37" s="113"/>
      <c r="H37" s="18">
        <v>305045</v>
      </c>
      <c r="I37" s="18">
        <v>305045</v>
      </c>
      <c r="J37" s="18">
        <v>285045</v>
      </c>
      <c r="K37" s="18">
        <v>248900</v>
      </c>
      <c r="L37" s="18">
        <v>36145</v>
      </c>
      <c r="M37" s="18">
        <v>0</v>
      </c>
      <c r="N37" s="18">
        <v>20000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14">
        <v>0</v>
      </c>
      <c r="U37" s="114"/>
      <c r="V37" s="18">
        <v>0</v>
      </c>
      <c r="W37" s="18">
        <v>0</v>
      </c>
    </row>
    <row r="38" spans="1:23" ht="12.75">
      <c r="A38" s="111" t="s">
        <v>46</v>
      </c>
      <c r="B38" s="111" t="s">
        <v>228</v>
      </c>
      <c r="C38" s="111" t="s">
        <v>46</v>
      </c>
      <c r="D38" s="113" t="s">
        <v>229</v>
      </c>
      <c r="E38" s="113"/>
      <c r="F38" s="113" t="s">
        <v>13</v>
      </c>
      <c r="G38" s="113"/>
      <c r="H38" s="18">
        <v>2455900</v>
      </c>
      <c r="I38" s="18">
        <v>2455900</v>
      </c>
      <c r="J38" s="18">
        <v>2325500</v>
      </c>
      <c r="K38" s="18">
        <v>2185200</v>
      </c>
      <c r="L38" s="18">
        <v>140300</v>
      </c>
      <c r="M38" s="18">
        <v>0</v>
      </c>
      <c r="N38" s="18">
        <v>130400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14">
        <v>0</v>
      </c>
      <c r="U38" s="114"/>
      <c r="V38" s="18">
        <v>0</v>
      </c>
      <c r="W38" s="18">
        <v>0</v>
      </c>
    </row>
    <row r="39" spans="1:23" ht="12.75">
      <c r="A39" s="111"/>
      <c r="B39" s="111"/>
      <c r="C39" s="111"/>
      <c r="D39" s="113"/>
      <c r="E39" s="113"/>
      <c r="F39" s="113" t="s">
        <v>14</v>
      </c>
      <c r="G39" s="113"/>
      <c r="H39" s="18">
        <v>-10000</v>
      </c>
      <c r="I39" s="18">
        <v>-10000</v>
      </c>
      <c r="J39" s="18">
        <v>-10000</v>
      </c>
      <c r="K39" s="18">
        <v>-10000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14">
        <v>0</v>
      </c>
      <c r="U39" s="114"/>
      <c r="V39" s="18">
        <v>0</v>
      </c>
      <c r="W39" s="18">
        <v>0</v>
      </c>
    </row>
    <row r="40" spans="1:23" ht="12.75">
      <c r="A40" s="111"/>
      <c r="B40" s="111"/>
      <c r="C40" s="111"/>
      <c r="D40" s="113"/>
      <c r="E40" s="113"/>
      <c r="F40" s="113" t="s">
        <v>15</v>
      </c>
      <c r="G40" s="113"/>
      <c r="H40" s="18">
        <v>10000</v>
      </c>
      <c r="I40" s="18">
        <v>10000</v>
      </c>
      <c r="J40" s="18">
        <v>0</v>
      </c>
      <c r="K40" s="18">
        <v>0</v>
      </c>
      <c r="L40" s="18">
        <v>0</v>
      </c>
      <c r="M40" s="18">
        <v>0</v>
      </c>
      <c r="N40" s="18">
        <v>10000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14">
        <v>0</v>
      </c>
      <c r="U40" s="114"/>
      <c r="V40" s="18">
        <v>0</v>
      </c>
      <c r="W40" s="18">
        <v>0</v>
      </c>
    </row>
    <row r="41" spans="1:23" ht="12.75">
      <c r="A41" s="111"/>
      <c r="B41" s="111"/>
      <c r="C41" s="111"/>
      <c r="D41" s="113"/>
      <c r="E41" s="113"/>
      <c r="F41" s="113" t="s">
        <v>16</v>
      </c>
      <c r="G41" s="113"/>
      <c r="H41" s="18">
        <v>2455900</v>
      </c>
      <c r="I41" s="18">
        <v>2455900</v>
      </c>
      <c r="J41" s="18">
        <v>2315500</v>
      </c>
      <c r="K41" s="18">
        <v>2175200</v>
      </c>
      <c r="L41" s="18">
        <v>140300</v>
      </c>
      <c r="M41" s="18">
        <v>0</v>
      </c>
      <c r="N41" s="18">
        <v>140400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14">
        <v>0</v>
      </c>
      <c r="U41" s="114"/>
      <c r="V41" s="18">
        <v>0</v>
      </c>
      <c r="W41" s="18">
        <v>0</v>
      </c>
    </row>
    <row r="42" spans="1:23" ht="12.75">
      <c r="A42" s="111" t="s">
        <v>230</v>
      </c>
      <c r="B42" s="111" t="s">
        <v>46</v>
      </c>
      <c r="C42" s="111" t="s">
        <v>46</v>
      </c>
      <c r="D42" s="113" t="s">
        <v>231</v>
      </c>
      <c r="E42" s="113"/>
      <c r="F42" s="113" t="s">
        <v>13</v>
      </c>
      <c r="G42" s="113"/>
      <c r="H42" s="18">
        <v>9458193</v>
      </c>
      <c r="I42" s="18">
        <v>6272069</v>
      </c>
      <c r="J42" s="18">
        <v>6272069</v>
      </c>
      <c r="K42" s="18">
        <v>2000</v>
      </c>
      <c r="L42" s="18">
        <v>6270069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3186124</v>
      </c>
      <c r="S42" s="18">
        <v>1686124</v>
      </c>
      <c r="T42" s="114">
        <v>0</v>
      </c>
      <c r="U42" s="114"/>
      <c r="V42" s="18">
        <v>1500000</v>
      </c>
      <c r="W42" s="18">
        <v>0</v>
      </c>
    </row>
    <row r="43" spans="1:23" ht="12.75">
      <c r="A43" s="111"/>
      <c r="B43" s="111"/>
      <c r="C43" s="111"/>
      <c r="D43" s="113"/>
      <c r="E43" s="113"/>
      <c r="F43" s="113" t="s">
        <v>14</v>
      </c>
      <c r="G43" s="113"/>
      <c r="H43" s="18">
        <v>-2460</v>
      </c>
      <c r="I43" s="18">
        <v>-2460</v>
      </c>
      <c r="J43" s="18">
        <v>-2460</v>
      </c>
      <c r="K43" s="18">
        <v>0</v>
      </c>
      <c r="L43" s="18">
        <v>-2460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14">
        <v>0</v>
      </c>
      <c r="U43" s="114"/>
      <c r="V43" s="18">
        <v>0</v>
      </c>
      <c r="W43" s="18">
        <v>0</v>
      </c>
    </row>
    <row r="44" spans="1:23" ht="12.75">
      <c r="A44" s="111"/>
      <c r="B44" s="111"/>
      <c r="C44" s="111"/>
      <c r="D44" s="113"/>
      <c r="E44" s="113"/>
      <c r="F44" s="113" t="s">
        <v>15</v>
      </c>
      <c r="G44" s="113"/>
      <c r="H44" s="18">
        <v>2460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2460</v>
      </c>
      <c r="S44" s="18">
        <v>2460</v>
      </c>
      <c r="T44" s="114">
        <v>0</v>
      </c>
      <c r="U44" s="114"/>
      <c r="V44" s="18">
        <v>0</v>
      </c>
      <c r="W44" s="18">
        <v>0</v>
      </c>
    </row>
    <row r="45" spans="1:23" ht="12.75">
      <c r="A45" s="111"/>
      <c r="B45" s="111"/>
      <c r="C45" s="111"/>
      <c r="D45" s="113"/>
      <c r="E45" s="113"/>
      <c r="F45" s="113" t="s">
        <v>16</v>
      </c>
      <c r="G45" s="113"/>
      <c r="H45" s="18">
        <v>9458193</v>
      </c>
      <c r="I45" s="18">
        <v>6269609</v>
      </c>
      <c r="J45" s="18">
        <v>6269609</v>
      </c>
      <c r="K45" s="18">
        <v>2000</v>
      </c>
      <c r="L45" s="18">
        <v>6267609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3188584</v>
      </c>
      <c r="S45" s="18">
        <v>1688584</v>
      </c>
      <c r="T45" s="114">
        <v>0</v>
      </c>
      <c r="U45" s="114"/>
      <c r="V45" s="18">
        <v>1500000</v>
      </c>
      <c r="W45" s="18">
        <v>0</v>
      </c>
    </row>
    <row r="46" spans="1:23" ht="12.75">
      <c r="A46" s="111" t="s">
        <v>46</v>
      </c>
      <c r="B46" s="111" t="s">
        <v>232</v>
      </c>
      <c r="C46" s="111" t="s">
        <v>46</v>
      </c>
      <c r="D46" s="113" t="s">
        <v>233</v>
      </c>
      <c r="E46" s="113"/>
      <c r="F46" s="113" t="s">
        <v>13</v>
      </c>
      <c r="G46" s="113"/>
      <c r="H46" s="18">
        <v>6192647</v>
      </c>
      <c r="I46" s="18">
        <v>3938189</v>
      </c>
      <c r="J46" s="18">
        <v>3938189</v>
      </c>
      <c r="K46" s="18">
        <v>2000</v>
      </c>
      <c r="L46" s="18">
        <v>3936189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2254458</v>
      </c>
      <c r="S46" s="18">
        <v>754458</v>
      </c>
      <c r="T46" s="114">
        <v>0</v>
      </c>
      <c r="U46" s="114"/>
      <c r="V46" s="18">
        <v>1500000</v>
      </c>
      <c r="W46" s="18">
        <v>0</v>
      </c>
    </row>
    <row r="47" spans="1:23" ht="12.75">
      <c r="A47" s="111"/>
      <c r="B47" s="111"/>
      <c r="C47" s="111"/>
      <c r="D47" s="113"/>
      <c r="E47" s="113"/>
      <c r="F47" s="113" t="s">
        <v>14</v>
      </c>
      <c r="G47" s="113"/>
      <c r="H47" s="18">
        <v>-2460</v>
      </c>
      <c r="I47" s="18">
        <v>-2460</v>
      </c>
      <c r="J47" s="18">
        <v>-2460</v>
      </c>
      <c r="K47" s="18">
        <v>0</v>
      </c>
      <c r="L47" s="18">
        <v>-2460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14">
        <v>0</v>
      </c>
      <c r="U47" s="114"/>
      <c r="V47" s="18">
        <v>0</v>
      </c>
      <c r="W47" s="18">
        <v>0</v>
      </c>
    </row>
    <row r="48" spans="1:23" ht="12.75">
      <c r="A48" s="111"/>
      <c r="B48" s="111"/>
      <c r="C48" s="111"/>
      <c r="D48" s="113"/>
      <c r="E48" s="113"/>
      <c r="F48" s="113" t="s">
        <v>15</v>
      </c>
      <c r="G48" s="113"/>
      <c r="H48" s="18">
        <v>2460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2460</v>
      </c>
      <c r="S48" s="18">
        <v>2460</v>
      </c>
      <c r="T48" s="114">
        <v>0</v>
      </c>
      <c r="U48" s="114"/>
      <c r="V48" s="18">
        <v>0</v>
      </c>
      <c r="W48" s="18">
        <v>0</v>
      </c>
    </row>
    <row r="49" spans="1:23" ht="12.75">
      <c r="A49" s="111"/>
      <c r="B49" s="111"/>
      <c r="C49" s="111"/>
      <c r="D49" s="113"/>
      <c r="E49" s="113"/>
      <c r="F49" s="113" t="s">
        <v>16</v>
      </c>
      <c r="G49" s="113"/>
      <c r="H49" s="18">
        <v>6192647</v>
      </c>
      <c r="I49" s="18">
        <v>3935729</v>
      </c>
      <c r="J49" s="18">
        <v>3935729</v>
      </c>
      <c r="K49" s="18">
        <v>2000</v>
      </c>
      <c r="L49" s="18">
        <v>3933729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2256918</v>
      </c>
      <c r="S49" s="18">
        <v>756918</v>
      </c>
      <c r="T49" s="114">
        <v>0</v>
      </c>
      <c r="U49" s="114"/>
      <c r="V49" s="18">
        <v>1500000</v>
      </c>
      <c r="W49" s="18">
        <v>0</v>
      </c>
    </row>
    <row r="50" spans="1:23" ht="12.75">
      <c r="A50" s="111" t="s">
        <v>60</v>
      </c>
      <c r="B50" s="111" t="s">
        <v>46</v>
      </c>
      <c r="C50" s="111" t="s">
        <v>46</v>
      </c>
      <c r="D50" s="113" t="s">
        <v>61</v>
      </c>
      <c r="E50" s="113"/>
      <c r="F50" s="113" t="s">
        <v>13</v>
      </c>
      <c r="G50" s="113"/>
      <c r="H50" s="18">
        <v>30987915.4</v>
      </c>
      <c r="I50" s="18">
        <v>26567922.4</v>
      </c>
      <c r="J50" s="18">
        <v>25858637</v>
      </c>
      <c r="K50" s="18">
        <v>19205152</v>
      </c>
      <c r="L50" s="18">
        <v>6653485</v>
      </c>
      <c r="M50" s="18">
        <v>0</v>
      </c>
      <c r="N50" s="18">
        <v>66150</v>
      </c>
      <c r="O50" s="18">
        <v>643135.4</v>
      </c>
      <c r="P50" s="18">
        <v>0</v>
      </c>
      <c r="Q50" s="18">
        <v>0</v>
      </c>
      <c r="R50" s="18">
        <v>4419993</v>
      </c>
      <c r="S50" s="18">
        <v>4419993</v>
      </c>
      <c r="T50" s="114">
        <v>0</v>
      </c>
      <c r="U50" s="114"/>
      <c r="V50" s="18">
        <v>0</v>
      </c>
      <c r="W50" s="18">
        <v>0</v>
      </c>
    </row>
    <row r="51" spans="1:23" ht="12.75">
      <c r="A51" s="111"/>
      <c r="B51" s="111"/>
      <c r="C51" s="111"/>
      <c r="D51" s="113"/>
      <c r="E51" s="113"/>
      <c r="F51" s="113" t="s">
        <v>14</v>
      </c>
      <c r="G51" s="113"/>
      <c r="H51" s="18">
        <v>-84000</v>
      </c>
      <c r="I51" s="18">
        <v>-84000</v>
      </c>
      <c r="J51" s="18">
        <v>-84000</v>
      </c>
      <c r="K51" s="18">
        <v>-84000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14">
        <v>0</v>
      </c>
      <c r="U51" s="114"/>
      <c r="V51" s="18">
        <v>0</v>
      </c>
      <c r="W51" s="18">
        <v>0</v>
      </c>
    </row>
    <row r="52" spans="1:23" ht="12.75">
      <c r="A52" s="111"/>
      <c r="B52" s="111"/>
      <c r="C52" s="111"/>
      <c r="D52" s="113"/>
      <c r="E52" s="113"/>
      <c r="F52" s="113" t="s">
        <v>15</v>
      </c>
      <c r="G52" s="113"/>
      <c r="H52" s="18">
        <v>86960</v>
      </c>
      <c r="I52" s="18">
        <v>86960</v>
      </c>
      <c r="J52" s="18">
        <v>86960</v>
      </c>
      <c r="K52" s="18">
        <v>2960</v>
      </c>
      <c r="L52" s="18">
        <v>84000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14">
        <v>0</v>
      </c>
      <c r="U52" s="114"/>
      <c r="V52" s="18">
        <v>0</v>
      </c>
      <c r="W52" s="18">
        <v>0</v>
      </c>
    </row>
    <row r="53" spans="1:23" ht="12.75">
      <c r="A53" s="111"/>
      <c r="B53" s="111"/>
      <c r="C53" s="111"/>
      <c r="D53" s="113"/>
      <c r="E53" s="113"/>
      <c r="F53" s="113" t="s">
        <v>16</v>
      </c>
      <c r="G53" s="113"/>
      <c r="H53" s="18">
        <v>30990875.4</v>
      </c>
      <c r="I53" s="18">
        <v>26570882.4</v>
      </c>
      <c r="J53" s="18">
        <v>25861597</v>
      </c>
      <c r="K53" s="18">
        <v>19124112</v>
      </c>
      <c r="L53" s="18">
        <v>6737485</v>
      </c>
      <c r="M53" s="18">
        <v>0</v>
      </c>
      <c r="N53" s="18">
        <v>66150</v>
      </c>
      <c r="O53" s="18">
        <v>643135.4</v>
      </c>
      <c r="P53" s="18">
        <v>0</v>
      </c>
      <c r="Q53" s="18">
        <v>0</v>
      </c>
      <c r="R53" s="18">
        <v>4419993</v>
      </c>
      <c r="S53" s="18">
        <v>4419993</v>
      </c>
      <c r="T53" s="114">
        <v>0</v>
      </c>
      <c r="U53" s="114"/>
      <c r="V53" s="18">
        <v>0</v>
      </c>
      <c r="W53" s="18">
        <v>0</v>
      </c>
    </row>
    <row r="54" spans="1:23" ht="12.75">
      <c r="A54" s="111" t="s">
        <v>46</v>
      </c>
      <c r="B54" s="111" t="s">
        <v>62</v>
      </c>
      <c r="C54" s="111" t="s">
        <v>46</v>
      </c>
      <c r="D54" s="113" t="s">
        <v>63</v>
      </c>
      <c r="E54" s="113"/>
      <c r="F54" s="113" t="s">
        <v>13</v>
      </c>
      <c r="G54" s="113"/>
      <c r="H54" s="18">
        <v>25276353.4</v>
      </c>
      <c r="I54" s="18">
        <v>24829353.4</v>
      </c>
      <c r="J54" s="18">
        <v>24122218</v>
      </c>
      <c r="K54" s="18">
        <v>18007464</v>
      </c>
      <c r="L54" s="18">
        <v>6114754</v>
      </c>
      <c r="M54" s="18">
        <v>0</v>
      </c>
      <c r="N54" s="18">
        <v>64000</v>
      </c>
      <c r="O54" s="18">
        <v>643135.4</v>
      </c>
      <c r="P54" s="18">
        <v>0</v>
      </c>
      <c r="Q54" s="18">
        <v>0</v>
      </c>
      <c r="R54" s="18">
        <v>447000</v>
      </c>
      <c r="S54" s="18">
        <v>447000</v>
      </c>
      <c r="T54" s="114">
        <v>0</v>
      </c>
      <c r="U54" s="114"/>
      <c r="V54" s="18">
        <v>0</v>
      </c>
      <c r="W54" s="18">
        <v>0</v>
      </c>
    </row>
    <row r="55" spans="1:23" ht="12.75">
      <c r="A55" s="111"/>
      <c r="B55" s="111"/>
      <c r="C55" s="111"/>
      <c r="D55" s="113"/>
      <c r="E55" s="113"/>
      <c r="F55" s="113" t="s">
        <v>14</v>
      </c>
      <c r="G55" s="113"/>
      <c r="H55" s="18">
        <v>-80000</v>
      </c>
      <c r="I55" s="18">
        <v>-80000</v>
      </c>
      <c r="J55" s="18">
        <v>-80000</v>
      </c>
      <c r="K55" s="18">
        <v>-80000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14">
        <v>0</v>
      </c>
      <c r="U55" s="114"/>
      <c r="V55" s="18">
        <v>0</v>
      </c>
      <c r="W55" s="18">
        <v>0</v>
      </c>
    </row>
    <row r="56" spans="1:23" ht="12.75">
      <c r="A56" s="111"/>
      <c r="B56" s="111"/>
      <c r="C56" s="111"/>
      <c r="D56" s="113"/>
      <c r="E56" s="113"/>
      <c r="F56" s="113" t="s">
        <v>15</v>
      </c>
      <c r="G56" s="113"/>
      <c r="H56" s="18">
        <v>80000</v>
      </c>
      <c r="I56" s="18">
        <v>80000</v>
      </c>
      <c r="J56" s="18">
        <v>80000</v>
      </c>
      <c r="K56" s="18">
        <v>0</v>
      </c>
      <c r="L56" s="18">
        <v>80000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14">
        <v>0</v>
      </c>
      <c r="U56" s="114"/>
      <c r="V56" s="18">
        <v>0</v>
      </c>
      <c r="W56" s="18">
        <v>0</v>
      </c>
    </row>
    <row r="57" spans="1:23" ht="12.75">
      <c r="A57" s="111"/>
      <c r="B57" s="111"/>
      <c r="C57" s="111"/>
      <c r="D57" s="113"/>
      <c r="E57" s="113"/>
      <c r="F57" s="113" t="s">
        <v>16</v>
      </c>
      <c r="G57" s="113"/>
      <c r="H57" s="18">
        <v>25276353.4</v>
      </c>
      <c r="I57" s="18">
        <v>24829353.4</v>
      </c>
      <c r="J57" s="18">
        <v>24122218</v>
      </c>
      <c r="K57" s="18">
        <v>17927464</v>
      </c>
      <c r="L57" s="18">
        <v>6194754</v>
      </c>
      <c r="M57" s="18">
        <v>0</v>
      </c>
      <c r="N57" s="18">
        <v>64000</v>
      </c>
      <c r="O57" s="18">
        <v>643135.4</v>
      </c>
      <c r="P57" s="18">
        <v>0</v>
      </c>
      <c r="Q57" s="18">
        <v>0</v>
      </c>
      <c r="R57" s="18">
        <v>447000</v>
      </c>
      <c r="S57" s="18">
        <v>447000</v>
      </c>
      <c r="T57" s="114">
        <v>0</v>
      </c>
      <c r="U57" s="114"/>
      <c r="V57" s="18">
        <v>0</v>
      </c>
      <c r="W57" s="18">
        <v>0</v>
      </c>
    </row>
    <row r="58" spans="1:23" ht="12.75">
      <c r="A58" s="111" t="s">
        <v>46</v>
      </c>
      <c r="B58" s="111" t="s">
        <v>206</v>
      </c>
      <c r="C58" s="111" t="s">
        <v>46</v>
      </c>
      <c r="D58" s="113" t="s">
        <v>207</v>
      </c>
      <c r="E58" s="113"/>
      <c r="F58" s="113" t="s">
        <v>13</v>
      </c>
      <c r="G58" s="113"/>
      <c r="H58" s="18">
        <v>1009117</v>
      </c>
      <c r="I58" s="18">
        <v>1009117</v>
      </c>
      <c r="J58" s="18">
        <v>1007167</v>
      </c>
      <c r="K58" s="18">
        <v>809605</v>
      </c>
      <c r="L58" s="18">
        <v>197562</v>
      </c>
      <c r="M58" s="18">
        <v>0</v>
      </c>
      <c r="N58" s="18">
        <v>1950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14">
        <v>0</v>
      </c>
      <c r="U58" s="114"/>
      <c r="V58" s="18">
        <v>0</v>
      </c>
      <c r="W58" s="18">
        <v>0</v>
      </c>
    </row>
    <row r="59" spans="1:23" ht="12.75">
      <c r="A59" s="111"/>
      <c r="B59" s="111"/>
      <c r="C59" s="111"/>
      <c r="D59" s="113"/>
      <c r="E59" s="113"/>
      <c r="F59" s="113" t="s">
        <v>14</v>
      </c>
      <c r="G59" s="113"/>
      <c r="H59" s="18">
        <v>-4000</v>
      </c>
      <c r="I59" s="18">
        <v>-4000</v>
      </c>
      <c r="J59" s="18">
        <v>-4000</v>
      </c>
      <c r="K59" s="18">
        <v>-4000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14">
        <v>0</v>
      </c>
      <c r="U59" s="114"/>
      <c r="V59" s="18">
        <v>0</v>
      </c>
      <c r="W59" s="18">
        <v>0</v>
      </c>
    </row>
    <row r="60" spans="1:23" ht="12.75">
      <c r="A60" s="111"/>
      <c r="B60" s="111"/>
      <c r="C60" s="111"/>
      <c r="D60" s="113"/>
      <c r="E60" s="113"/>
      <c r="F60" s="113" t="s">
        <v>15</v>
      </c>
      <c r="G60" s="113"/>
      <c r="H60" s="18">
        <v>6960</v>
      </c>
      <c r="I60" s="18">
        <v>6960</v>
      </c>
      <c r="J60" s="18">
        <v>6960</v>
      </c>
      <c r="K60" s="18">
        <v>2960</v>
      </c>
      <c r="L60" s="18">
        <v>4000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14">
        <v>0</v>
      </c>
      <c r="U60" s="114"/>
      <c r="V60" s="18">
        <v>0</v>
      </c>
      <c r="W60" s="18">
        <v>0</v>
      </c>
    </row>
    <row r="61" spans="1:23" ht="12.75">
      <c r="A61" s="111"/>
      <c r="B61" s="111"/>
      <c r="C61" s="111"/>
      <c r="D61" s="113"/>
      <c r="E61" s="113"/>
      <c r="F61" s="113" t="s">
        <v>16</v>
      </c>
      <c r="G61" s="113"/>
      <c r="H61" s="18">
        <v>1012077</v>
      </c>
      <c r="I61" s="18">
        <v>1012077</v>
      </c>
      <c r="J61" s="18">
        <v>1010127</v>
      </c>
      <c r="K61" s="18">
        <v>808565</v>
      </c>
      <c r="L61" s="18">
        <v>201562</v>
      </c>
      <c r="M61" s="18">
        <v>0</v>
      </c>
      <c r="N61" s="18">
        <v>1950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14">
        <v>0</v>
      </c>
      <c r="U61" s="114"/>
      <c r="V61" s="18">
        <v>0</v>
      </c>
      <c r="W61" s="18">
        <v>0</v>
      </c>
    </row>
    <row r="62" spans="1:23" ht="12.75">
      <c r="A62" s="111" t="s">
        <v>234</v>
      </c>
      <c r="B62" s="111" t="s">
        <v>46</v>
      </c>
      <c r="C62" s="111" t="s">
        <v>46</v>
      </c>
      <c r="D62" s="113" t="s">
        <v>235</v>
      </c>
      <c r="E62" s="113"/>
      <c r="F62" s="113" t="s">
        <v>13</v>
      </c>
      <c r="G62" s="113"/>
      <c r="H62" s="18">
        <v>9113194.47</v>
      </c>
      <c r="I62" s="18">
        <v>9043594.47</v>
      </c>
      <c r="J62" s="18">
        <v>8805194.47</v>
      </c>
      <c r="K62" s="18">
        <v>7422264</v>
      </c>
      <c r="L62" s="18">
        <v>1382930.47</v>
      </c>
      <c r="M62" s="18">
        <v>0</v>
      </c>
      <c r="N62" s="18">
        <v>238400</v>
      </c>
      <c r="O62" s="18">
        <v>0</v>
      </c>
      <c r="P62" s="18">
        <v>0</v>
      </c>
      <c r="Q62" s="18">
        <v>0</v>
      </c>
      <c r="R62" s="18">
        <v>69600</v>
      </c>
      <c r="S62" s="18">
        <v>69600</v>
      </c>
      <c r="T62" s="114">
        <v>0</v>
      </c>
      <c r="U62" s="114"/>
      <c r="V62" s="18">
        <v>0</v>
      </c>
      <c r="W62" s="18">
        <v>0</v>
      </c>
    </row>
    <row r="63" spans="1:23" ht="12.75">
      <c r="A63" s="111"/>
      <c r="B63" s="111"/>
      <c r="C63" s="111"/>
      <c r="D63" s="113"/>
      <c r="E63" s="113"/>
      <c r="F63" s="113" t="s">
        <v>14</v>
      </c>
      <c r="G63" s="113"/>
      <c r="H63" s="18">
        <v>-15000</v>
      </c>
      <c r="I63" s="18">
        <v>-15000</v>
      </c>
      <c r="J63" s="18">
        <v>-15000</v>
      </c>
      <c r="K63" s="18">
        <v>-15000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14">
        <v>0</v>
      </c>
      <c r="U63" s="114"/>
      <c r="V63" s="18">
        <v>0</v>
      </c>
      <c r="W63" s="18">
        <v>0</v>
      </c>
    </row>
    <row r="64" spans="1:23" ht="12.75">
      <c r="A64" s="111"/>
      <c r="B64" s="111"/>
      <c r="C64" s="111"/>
      <c r="D64" s="113"/>
      <c r="E64" s="113"/>
      <c r="F64" s="113" t="s">
        <v>15</v>
      </c>
      <c r="G64" s="113"/>
      <c r="H64" s="18">
        <v>15000</v>
      </c>
      <c r="I64" s="18">
        <v>15000</v>
      </c>
      <c r="J64" s="18">
        <v>0</v>
      </c>
      <c r="K64" s="18">
        <v>0</v>
      </c>
      <c r="L64" s="18">
        <v>0</v>
      </c>
      <c r="M64" s="18">
        <v>0</v>
      </c>
      <c r="N64" s="18">
        <v>15000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14">
        <v>0</v>
      </c>
      <c r="U64" s="114"/>
      <c r="V64" s="18">
        <v>0</v>
      </c>
      <c r="W64" s="18">
        <v>0</v>
      </c>
    </row>
    <row r="65" spans="1:23" ht="12.75">
      <c r="A65" s="111"/>
      <c r="B65" s="111"/>
      <c r="C65" s="111"/>
      <c r="D65" s="113"/>
      <c r="E65" s="113"/>
      <c r="F65" s="113" t="s">
        <v>16</v>
      </c>
      <c r="G65" s="113"/>
      <c r="H65" s="18">
        <v>9113194.47</v>
      </c>
      <c r="I65" s="18">
        <v>9043594.47</v>
      </c>
      <c r="J65" s="18">
        <v>8790194.47</v>
      </c>
      <c r="K65" s="18">
        <v>7407264</v>
      </c>
      <c r="L65" s="18">
        <v>1382930.47</v>
      </c>
      <c r="M65" s="18">
        <v>0</v>
      </c>
      <c r="N65" s="18">
        <v>253400</v>
      </c>
      <c r="O65" s="18">
        <v>0</v>
      </c>
      <c r="P65" s="18">
        <v>0</v>
      </c>
      <c r="Q65" s="18">
        <v>0</v>
      </c>
      <c r="R65" s="18">
        <v>69600</v>
      </c>
      <c r="S65" s="18">
        <v>69600</v>
      </c>
      <c r="T65" s="114">
        <v>0</v>
      </c>
      <c r="U65" s="114"/>
      <c r="V65" s="18">
        <v>0</v>
      </c>
      <c r="W65" s="18">
        <v>0</v>
      </c>
    </row>
    <row r="66" spans="1:23" ht="12.75">
      <c r="A66" s="111" t="s">
        <v>46</v>
      </c>
      <c r="B66" s="111" t="s">
        <v>236</v>
      </c>
      <c r="C66" s="111" t="s">
        <v>46</v>
      </c>
      <c r="D66" s="113" t="s">
        <v>237</v>
      </c>
      <c r="E66" s="113"/>
      <c r="F66" s="113" t="s">
        <v>13</v>
      </c>
      <c r="G66" s="113"/>
      <c r="H66" s="18">
        <v>6017128.47</v>
      </c>
      <c r="I66" s="18">
        <v>5982128.47</v>
      </c>
      <c r="J66" s="18">
        <v>5819128.47</v>
      </c>
      <c r="K66" s="18">
        <v>4832758</v>
      </c>
      <c r="L66" s="18">
        <v>986370.47</v>
      </c>
      <c r="M66" s="18">
        <v>0</v>
      </c>
      <c r="N66" s="18">
        <v>163000</v>
      </c>
      <c r="O66" s="18">
        <v>0</v>
      </c>
      <c r="P66" s="18">
        <v>0</v>
      </c>
      <c r="Q66" s="18">
        <v>0</v>
      </c>
      <c r="R66" s="18">
        <v>35000</v>
      </c>
      <c r="S66" s="18">
        <v>35000</v>
      </c>
      <c r="T66" s="114">
        <v>0</v>
      </c>
      <c r="U66" s="114"/>
      <c r="V66" s="18">
        <v>0</v>
      </c>
      <c r="W66" s="18">
        <v>0</v>
      </c>
    </row>
    <row r="67" spans="1:23" ht="12.75">
      <c r="A67" s="111"/>
      <c r="B67" s="111"/>
      <c r="C67" s="111"/>
      <c r="D67" s="113"/>
      <c r="E67" s="113"/>
      <c r="F67" s="113" t="s">
        <v>14</v>
      </c>
      <c r="G67" s="113"/>
      <c r="H67" s="18">
        <v>-15000</v>
      </c>
      <c r="I67" s="18">
        <v>-15000</v>
      </c>
      <c r="J67" s="18">
        <v>-15000</v>
      </c>
      <c r="K67" s="18">
        <v>-15000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14">
        <v>0</v>
      </c>
      <c r="U67" s="114"/>
      <c r="V67" s="18">
        <v>0</v>
      </c>
      <c r="W67" s="18">
        <v>0</v>
      </c>
    </row>
    <row r="68" spans="1:23" ht="12.75">
      <c r="A68" s="111"/>
      <c r="B68" s="111"/>
      <c r="C68" s="111"/>
      <c r="D68" s="113"/>
      <c r="E68" s="113"/>
      <c r="F68" s="113" t="s">
        <v>15</v>
      </c>
      <c r="G68" s="113"/>
      <c r="H68" s="18">
        <v>15000</v>
      </c>
      <c r="I68" s="18">
        <v>15000</v>
      </c>
      <c r="J68" s="18">
        <v>0</v>
      </c>
      <c r="K68" s="18">
        <v>0</v>
      </c>
      <c r="L68" s="18">
        <v>0</v>
      </c>
      <c r="M68" s="18">
        <v>0</v>
      </c>
      <c r="N68" s="18">
        <v>15000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14">
        <v>0</v>
      </c>
      <c r="U68" s="114"/>
      <c r="V68" s="18">
        <v>0</v>
      </c>
      <c r="W68" s="18">
        <v>0</v>
      </c>
    </row>
    <row r="69" spans="1:23" ht="12.75">
      <c r="A69" s="111"/>
      <c r="B69" s="111"/>
      <c r="C69" s="111"/>
      <c r="D69" s="113"/>
      <c r="E69" s="113"/>
      <c r="F69" s="113" t="s">
        <v>16</v>
      </c>
      <c r="G69" s="113"/>
      <c r="H69" s="18">
        <v>6017128.47</v>
      </c>
      <c r="I69" s="18">
        <v>5982128.47</v>
      </c>
      <c r="J69" s="18">
        <v>5804128.47</v>
      </c>
      <c r="K69" s="18">
        <v>4817758</v>
      </c>
      <c r="L69" s="18">
        <v>986370.47</v>
      </c>
      <c r="M69" s="18">
        <v>0</v>
      </c>
      <c r="N69" s="18">
        <v>178000</v>
      </c>
      <c r="O69" s="18">
        <v>0</v>
      </c>
      <c r="P69" s="18">
        <v>0</v>
      </c>
      <c r="Q69" s="18">
        <v>0</v>
      </c>
      <c r="R69" s="18">
        <v>35000</v>
      </c>
      <c r="S69" s="18">
        <v>35000</v>
      </c>
      <c r="T69" s="114">
        <v>0</v>
      </c>
      <c r="U69" s="114"/>
      <c r="V69" s="18">
        <v>0</v>
      </c>
      <c r="W69" s="18">
        <v>0</v>
      </c>
    </row>
    <row r="70" spans="1:23" ht="12.75">
      <c r="A70" s="116" t="s">
        <v>17</v>
      </c>
      <c r="B70" s="116"/>
      <c r="C70" s="116"/>
      <c r="D70" s="116"/>
      <c r="E70" s="116"/>
      <c r="F70" s="113" t="s">
        <v>13</v>
      </c>
      <c r="G70" s="113"/>
      <c r="H70" s="17">
        <v>126956518.87</v>
      </c>
      <c r="I70" s="10"/>
      <c r="J70" s="17">
        <v>96650164.47</v>
      </c>
      <c r="K70" s="17">
        <v>67113241</v>
      </c>
      <c r="L70" s="17">
        <v>29536923.47</v>
      </c>
      <c r="M70" s="17">
        <v>3174466</v>
      </c>
      <c r="N70" s="17">
        <v>3102394</v>
      </c>
      <c r="O70" s="17">
        <v>3016423.4</v>
      </c>
      <c r="P70" s="17">
        <v>827846</v>
      </c>
      <c r="Q70" s="17">
        <v>0</v>
      </c>
      <c r="R70" s="17">
        <v>20185225</v>
      </c>
      <c r="S70" s="17">
        <v>18685225</v>
      </c>
      <c r="T70" s="117">
        <v>4424530</v>
      </c>
      <c r="U70" s="117"/>
      <c r="V70" s="10"/>
      <c r="W70" s="18">
        <v>0</v>
      </c>
    </row>
    <row r="71" spans="1:23" ht="12.75">
      <c r="A71" s="116"/>
      <c r="B71" s="116"/>
      <c r="C71" s="116"/>
      <c r="D71" s="116"/>
      <c r="E71" s="116"/>
      <c r="F71" s="113" t="s">
        <v>14</v>
      </c>
      <c r="G71" s="113"/>
      <c r="H71" s="17">
        <v>-164163</v>
      </c>
      <c r="I71" s="17">
        <v>-164163</v>
      </c>
      <c r="J71" s="17">
        <v>-163563</v>
      </c>
      <c r="K71" s="17">
        <v>-158000.03</v>
      </c>
      <c r="L71" s="17">
        <v>-5562.97</v>
      </c>
      <c r="M71" s="17">
        <v>0</v>
      </c>
      <c r="N71" s="17">
        <v>-600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17">
        <v>0</v>
      </c>
      <c r="U71" s="117"/>
      <c r="V71" s="17">
        <v>0</v>
      </c>
      <c r="W71" s="18">
        <v>0</v>
      </c>
    </row>
    <row r="72" spans="1:23" ht="12.75">
      <c r="A72" s="116"/>
      <c r="B72" s="116"/>
      <c r="C72" s="116"/>
      <c r="D72" s="116"/>
      <c r="E72" s="116"/>
      <c r="F72" s="113" t="s">
        <v>15</v>
      </c>
      <c r="G72" s="113"/>
      <c r="H72" s="17">
        <v>164020</v>
      </c>
      <c r="I72" s="17">
        <v>161560</v>
      </c>
      <c r="J72" s="17">
        <v>132560</v>
      </c>
      <c r="K72" s="17">
        <v>7960</v>
      </c>
      <c r="L72" s="17">
        <v>124600</v>
      </c>
      <c r="M72" s="17">
        <v>0</v>
      </c>
      <c r="N72" s="17">
        <v>29000</v>
      </c>
      <c r="O72" s="17">
        <v>0</v>
      </c>
      <c r="P72" s="17">
        <v>0</v>
      </c>
      <c r="Q72" s="17">
        <v>0</v>
      </c>
      <c r="R72" s="17">
        <v>2460</v>
      </c>
      <c r="S72" s="17">
        <v>2460</v>
      </c>
      <c r="T72" s="117">
        <v>0</v>
      </c>
      <c r="U72" s="117"/>
      <c r="V72" s="17">
        <v>0</v>
      </c>
      <c r="W72" s="18">
        <v>0</v>
      </c>
    </row>
    <row r="73" spans="1:23" ht="12.75">
      <c r="A73" s="116"/>
      <c r="B73" s="116"/>
      <c r="C73" s="116"/>
      <c r="D73" s="116"/>
      <c r="E73" s="116"/>
      <c r="F73" s="113" t="s">
        <v>16</v>
      </c>
      <c r="G73" s="113"/>
      <c r="H73" s="17">
        <v>126956375.87</v>
      </c>
      <c r="I73" s="10"/>
      <c r="J73" s="17">
        <v>96619161.47</v>
      </c>
      <c r="K73" s="17">
        <v>66963200.97</v>
      </c>
      <c r="L73" s="17">
        <v>29655960.5</v>
      </c>
      <c r="M73" s="17">
        <v>3174466</v>
      </c>
      <c r="N73" s="17">
        <v>3130794</v>
      </c>
      <c r="O73" s="17">
        <v>3016423.4</v>
      </c>
      <c r="P73" s="17">
        <v>827846</v>
      </c>
      <c r="Q73" s="17">
        <v>0</v>
      </c>
      <c r="R73" s="17">
        <v>20187685</v>
      </c>
      <c r="S73" s="17">
        <v>18687685</v>
      </c>
      <c r="T73" s="117">
        <v>4424530</v>
      </c>
      <c r="U73" s="117"/>
      <c r="V73" s="10"/>
      <c r="W73" s="18">
        <v>0</v>
      </c>
    </row>
  </sheetData>
  <sheetProtection/>
  <mergeCells count="215">
    <mergeCell ref="A70:E73"/>
    <mergeCell ref="F70:G70"/>
    <mergeCell ref="T70:U70"/>
    <mergeCell ref="F71:G71"/>
    <mergeCell ref="T71:U71"/>
    <mergeCell ref="F72:G72"/>
    <mergeCell ref="T72:U72"/>
    <mergeCell ref="F73:G73"/>
    <mergeCell ref="T73:U73"/>
    <mergeCell ref="F67:G67"/>
    <mergeCell ref="T67:U67"/>
    <mergeCell ref="F68:G68"/>
    <mergeCell ref="T68:U68"/>
    <mergeCell ref="F69:G69"/>
    <mergeCell ref="T69:U69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F57:G57"/>
    <mergeCell ref="T57:U57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F45:G45"/>
    <mergeCell ref="T45:U45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A2:W3"/>
    <mergeCell ref="T20:U20"/>
    <mergeCell ref="F21:G21"/>
    <mergeCell ref="T21:U21"/>
    <mergeCell ref="F16:G16"/>
    <mergeCell ref="T16:U16"/>
    <mergeCell ref="F17:G17"/>
    <mergeCell ref="T17:U17"/>
    <mergeCell ref="F18:G18"/>
    <mergeCell ref="T15:U15"/>
    <mergeCell ref="T18:U18"/>
    <mergeCell ref="F19:G19"/>
    <mergeCell ref="T19:U19"/>
    <mergeCell ref="F20:G20"/>
    <mergeCell ref="F13:G13"/>
    <mergeCell ref="T13:U13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N7:N8"/>
    <mergeCell ref="O7:O8"/>
    <mergeCell ref="P7:P8"/>
    <mergeCell ref="Q7:Q8"/>
    <mergeCell ref="S7:S8"/>
    <mergeCell ref="T7:U7"/>
    <mergeCell ref="D5:G8"/>
    <mergeCell ref="D9:G9"/>
    <mergeCell ref="F11:G11"/>
    <mergeCell ref="A5:A8"/>
    <mergeCell ref="B5:B8"/>
    <mergeCell ref="C5:C8"/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view="pageLayout" workbookViewId="0" topLeftCell="A1">
      <selection activeCell="H30" sqref="H30"/>
    </sheetView>
  </sheetViews>
  <sheetFormatPr defaultColWidth="9.33203125" defaultRowHeight="12.75"/>
  <cols>
    <col min="1" max="1" width="4.83203125" style="22" customWidth="1"/>
    <col min="2" max="2" width="6.5" style="22" customWidth="1"/>
    <col min="3" max="3" width="7.5" style="22" customWidth="1"/>
    <col min="4" max="4" width="20.83203125" style="22" customWidth="1"/>
    <col min="5" max="5" width="12" style="22" customWidth="1"/>
    <col min="6" max="6" width="11.16015625" style="22" customWidth="1"/>
    <col min="7" max="7" width="12.33203125" style="22" customWidth="1"/>
    <col min="8" max="8" width="8.83203125" style="22" customWidth="1"/>
    <col min="9" max="9" width="7" style="22" customWidth="1"/>
    <col min="10" max="10" width="11.5" style="22" customWidth="1"/>
    <col min="11" max="11" width="9.66015625" style="22" customWidth="1"/>
    <col min="12" max="12" width="9.83203125" style="22" customWidth="1"/>
    <col min="13" max="16384" width="9.33203125" style="22" customWidth="1"/>
  </cols>
  <sheetData>
    <row r="1" spans="1:11" ht="18">
      <c r="A1" s="120" t="s">
        <v>182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 ht="18">
      <c r="A2" s="90"/>
      <c r="B2" s="90"/>
      <c r="C2" s="90"/>
      <c r="D2" s="90"/>
      <c r="E2" s="90"/>
      <c r="F2" s="90"/>
      <c r="G2" s="90"/>
      <c r="H2" s="90"/>
      <c r="I2" s="90"/>
      <c r="J2" s="90"/>
      <c r="K2" s="121" t="s">
        <v>59</v>
      </c>
      <c r="L2" s="121"/>
    </row>
    <row r="3" spans="1:12" ht="10.5" customHeight="1">
      <c r="A3" s="118" t="s">
        <v>181</v>
      </c>
      <c r="B3" s="118" t="s">
        <v>0</v>
      </c>
      <c r="C3" s="118" t="s">
        <v>180</v>
      </c>
      <c r="D3" s="119" t="s">
        <v>179</v>
      </c>
      <c r="E3" s="119" t="s">
        <v>178</v>
      </c>
      <c r="F3" s="119"/>
      <c r="G3" s="119"/>
      <c r="H3" s="119"/>
      <c r="I3" s="119"/>
      <c r="J3" s="119"/>
      <c r="K3" s="119"/>
      <c r="L3" s="119" t="s">
        <v>177</v>
      </c>
    </row>
    <row r="4" spans="1:12" s="75" customFormat="1" ht="19.5" customHeight="1">
      <c r="A4" s="118"/>
      <c r="B4" s="118"/>
      <c r="C4" s="118"/>
      <c r="D4" s="119"/>
      <c r="E4" s="119" t="s">
        <v>176</v>
      </c>
      <c r="F4" s="119" t="s">
        <v>175</v>
      </c>
      <c r="G4" s="119"/>
      <c r="H4" s="119"/>
      <c r="I4" s="119"/>
      <c r="J4" s="119"/>
      <c r="K4" s="119"/>
      <c r="L4" s="119"/>
    </row>
    <row r="5" spans="1:12" s="75" customFormat="1" ht="19.5" customHeight="1">
      <c r="A5" s="118"/>
      <c r="B5" s="118"/>
      <c r="C5" s="118"/>
      <c r="D5" s="119"/>
      <c r="E5" s="119"/>
      <c r="F5" s="125" t="s">
        <v>174</v>
      </c>
      <c r="G5" s="128" t="s">
        <v>173</v>
      </c>
      <c r="H5" s="131" t="s">
        <v>172</v>
      </c>
      <c r="I5" s="89" t="s">
        <v>7</v>
      </c>
      <c r="J5" s="125" t="s">
        <v>171</v>
      </c>
      <c r="K5" s="131" t="s">
        <v>170</v>
      </c>
      <c r="L5" s="119"/>
    </row>
    <row r="6" spans="1:12" s="75" customFormat="1" ht="19.5" customHeight="1">
      <c r="A6" s="118"/>
      <c r="B6" s="118"/>
      <c r="C6" s="118"/>
      <c r="D6" s="119"/>
      <c r="E6" s="119"/>
      <c r="F6" s="126"/>
      <c r="G6" s="129"/>
      <c r="H6" s="126"/>
      <c r="I6" s="132" t="s">
        <v>169</v>
      </c>
      <c r="J6" s="126"/>
      <c r="K6" s="126"/>
      <c r="L6" s="119"/>
    </row>
    <row r="7" spans="1:12" s="75" customFormat="1" ht="29.25" customHeight="1">
      <c r="A7" s="118"/>
      <c r="B7" s="118"/>
      <c r="C7" s="118"/>
      <c r="D7" s="119"/>
      <c r="E7" s="119"/>
      <c r="F7" s="126"/>
      <c r="G7" s="129"/>
      <c r="H7" s="126"/>
      <c r="I7" s="132"/>
      <c r="J7" s="126"/>
      <c r="K7" s="126"/>
      <c r="L7" s="119"/>
    </row>
    <row r="8" spans="1:12" s="75" customFormat="1" ht="29.25" customHeight="1">
      <c r="A8" s="118"/>
      <c r="B8" s="118"/>
      <c r="C8" s="118"/>
      <c r="D8" s="119"/>
      <c r="E8" s="119"/>
      <c r="F8" s="127"/>
      <c r="G8" s="130"/>
      <c r="H8" s="127"/>
      <c r="I8" s="132"/>
      <c r="J8" s="127"/>
      <c r="K8" s="127"/>
      <c r="L8" s="119"/>
    </row>
    <row r="9" spans="1:12" s="75" customFormat="1" ht="15.75" customHeight="1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</row>
    <row r="10" spans="1:12" ht="57" customHeight="1">
      <c r="A10" s="85" t="s">
        <v>168</v>
      </c>
      <c r="B10" s="85">
        <v>600</v>
      </c>
      <c r="C10" s="85">
        <v>60014</v>
      </c>
      <c r="D10" s="83" t="s">
        <v>167</v>
      </c>
      <c r="E10" s="84">
        <v>80000</v>
      </c>
      <c r="F10" s="84">
        <v>80000</v>
      </c>
      <c r="G10" s="84">
        <v>0</v>
      </c>
      <c r="H10" s="84">
        <v>0</v>
      </c>
      <c r="I10" s="84">
        <v>0</v>
      </c>
      <c r="J10" s="83" t="s">
        <v>92</v>
      </c>
      <c r="K10" s="82">
        <v>0</v>
      </c>
      <c r="L10" s="81" t="s">
        <v>142</v>
      </c>
    </row>
    <row r="11" spans="1:12" ht="57" customHeight="1">
      <c r="A11" s="85" t="s">
        <v>166</v>
      </c>
      <c r="B11" s="85">
        <v>600</v>
      </c>
      <c r="C11" s="85">
        <v>60014</v>
      </c>
      <c r="D11" s="83" t="s">
        <v>165</v>
      </c>
      <c r="E11" s="84">
        <v>236101</v>
      </c>
      <c r="F11" s="84">
        <v>236101</v>
      </c>
      <c r="G11" s="84">
        <v>0</v>
      </c>
      <c r="H11" s="84">
        <v>0</v>
      </c>
      <c r="I11" s="84">
        <v>0</v>
      </c>
      <c r="J11" s="83" t="s">
        <v>92</v>
      </c>
      <c r="K11" s="82">
        <v>0</v>
      </c>
      <c r="L11" s="81" t="s">
        <v>142</v>
      </c>
    </row>
    <row r="12" spans="1:12" ht="51" customHeight="1">
      <c r="A12" s="85" t="s">
        <v>164</v>
      </c>
      <c r="B12" s="85">
        <v>600</v>
      </c>
      <c r="C12" s="85">
        <v>60014</v>
      </c>
      <c r="D12" s="83" t="s">
        <v>163</v>
      </c>
      <c r="E12" s="84">
        <v>13899</v>
      </c>
      <c r="F12" s="84">
        <v>13899</v>
      </c>
      <c r="G12" s="84">
        <v>0</v>
      </c>
      <c r="H12" s="84">
        <v>0</v>
      </c>
      <c r="I12" s="84">
        <v>0</v>
      </c>
      <c r="J12" s="83" t="s">
        <v>92</v>
      </c>
      <c r="K12" s="82">
        <v>0</v>
      </c>
      <c r="L12" s="81" t="s">
        <v>142</v>
      </c>
    </row>
    <row r="13" spans="1:12" ht="80.25" customHeight="1">
      <c r="A13" s="85" t="s">
        <v>162</v>
      </c>
      <c r="B13" s="85">
        <v>600</v>
      </c>
      <c r="C13" s="85">
        <v>60014</v>
      </c>
      <c r="D13" s="87" t="s">
        <v>161</v>
      </c>
      <c r="E13" s="84">
        <v>648170</v>
      </c>
      <c r="F13" s="84">
        <v>390862</v>
      </c>
      <c r="G13" s="84">
        <v>257308</v>
      </c>
      <c r="H13" s="84">
        <v>0</v>
      </c>
      <c r="I13" s="84">
        <v>0</v>
      </c>
      <c r="J13" s="83" t="s">
        <v>158</v>
      </c>
      <c r="K13" s="82">
        <v>0</v>
      </c>
      <c r="L13" s="81" t="s">
        <v>142</v>
      </c>
    </row>
    <row r="14" spans="1:12" ht="105" customHeight="1">
      <c r="A14" s="85" t="s">
        <v>160</v>
      </c>
      <c r="B14" s="85">
        <v>600</v>
      </c>
      <c r="C14" s="85">
        <v>60014</v>
      </c>
      <c r="D14" s="87" t="s">
        <v>159</v>
      </c>
      <c r="E14" s="84">
        <v>722714</v>
      </c>
      <c r="F14" s="84">
        <v>434888</v>
      </c>
      <c r="G14" s="84">
        <v>287826</v>
      </c>
      <c r="H14" s="84">
        <v>0</v>
      </c>
      <c r="I14" s="84">
        <v>0</v>
      </c>
      <c r="J14" s="83" t="s">
        <v>158</v>
      </c>
      <c r="K14" s="82">
        <v>0</v>
      </c>
      <c r="L14" s="81" t="s">
        <v>142</v>
      </c>
    </row>
    <row r="15" spans="1:12" ht="96" customHeight="1">
      <c r="A15" s="85" t="s">
        <v>157</v>
      </c>
      <c r="B15" s="85">
        <v>600</v>
      </c>
      <c r="C15" s="85">
        <v>60014</v>
      </c>
      <c r="D15" s="83" t="s">
        <v>156</v>
      </c>
      <c r="E15" s="84">
        <v>689441</v>
      </c>
      <c r="F15" s="84">
        <v>190781</v>
      </c>
      <c r="G15" s="84">
        <v>127187</v>
      </c>
      <c r="H15" s="84">
        <v>0</v>
      </c>
      <c r="I15" s="84">
        <v>0</v>
      </c>
      <c r="J15" s="83" t="s">
        <v>155</v>
      </c>
      <c r="K15" s="82">
        <v>0</v>
      </c>
      <c r="L15" s="81" t="s">
        <v>142</v>
      </c>
    </row>
    <row r="16" spans="1:12" ht="99" customHeight="1">
      <c r="A16" s="85" t="s">
        <v>154</v>
      </c>
      <c r="B16" s="85">
        <v>600</v>
      </c>
      <c r="C16" s="85">
        <v>60014</v>
      </c>
      <c r="D16" s="87" t="s">
        <v>153</v>
      </c>
      <c r="E16" s="84">
        <v>9840</v>
      </c>
      <c r="F16" s="84">
        <v>9840</v>
      </c>
      <c r="G16" s="84">
        <v>0</v>
      </c>
      <c r="H16" s="84">
        <v>0</v>
      </c>
      <c r="I16" s="84">
        <v>0</v>
      </c>
      <c r="J16" s="83" t="s">
        <v>92</v>
      </c>
      <c r="K16" s="82">
        <v>0</v>
      </c>
      <c r="L16" s="81" t="s">
        <v>142</v>
      </c>
    </row>
    <row r="17" spans="1:12" ht="84.75" customHeight="1">
      <c r="A17" s="85" t="s">
        <v>152</v>
      </c>
      <c r="B17" s="85">
        <v>600</v>
      </c>
      <c r="C17" s="85">
        <v>60014</v>
      </c>
      <c r="D17" s="83" t="s">
        <v>151</v>
      </c>
      <c r="E17" s="84">
        <v>64575</v>
      </c>
      <c r="F17" s="84">
        <v>64575</v>
      </c>
      <c r="G17" s="84">
        <v>0</v>
      </c>
      <c r="H17" s="84">
        <v>0</v>
      </c>
      <c r="I17" s="84">
        <v>0</v>
      </c>
      <c r="J17" s="83" t="s">
        <v>92</v>
      </c>
      <c r="K17" s="82">
        <v>0</v>
      </c>
      <c r="L17" s="81" t="s">
        <v>142</v>
      </c>
    </row>
    <row r="18" spans="1:12" ht="101.25" customHeight="1">
      <c r="A18" s="85" t="s">
        <v>150</v>
      </c>
      <c r="B18" s="85">
        <v>600</v>
      </c>
      <c r="C18" s="85">
        <v>60014</v>
      </c>
      <c r="D18" s="83" t="s">
        <v>149</v>
      </c>
      <c r="E18" s="84">
        <v>54120</v>
      </c>
      <c r="F18" s="84">
        <v>54120</v>
      </c>
      <c r="G18" s="84">
        <v>0</v>
      </c>
      <c r="H18" s="84">
        <v>0</v>
      </c>
      <c r="I18" s="84">
        <v>0</v>
      </c>
      <c r="J18" s="83" t="s">
        <v>92</v>
      </c>
      <c r="K18" s="82">
        <v>0</v>
      </c>
      <c r="L18" s="81" t="s">
        <v>142</v>
      </c>
    </row>
    <row r="19" spans="1:12" ht="114.75" customHeight="1">
      <c r="A19" s="85" t="s">
        <v>148</v>
      </c>
      <c r="B19" s="85">
        <v>600</v>
      </c>
      <c r="C19" s="85">
        <v>60014</v>
      </c>
      <c r="D19" s="83" t="s">
        <v>147</v>
      </c>
      <c r="E19" s="84">
        <v>50000</v>
      </c>
      <c r="F19" s="84">
        <v>50000</v>
      </c>
      <c r="G19" s="84">
        <v>0</v>
      </c>
      <c r="H19" s="84">
        <v>0</v>
      </c>
      <c r="I19" s="84">
        <v>0</v>
      </c>
      <c r="J19" s="83" t="s">
        <v>92</v>
      </c>
      <c r="K19" s="82">
        <v>0</v>
      </c>
      <c r="L19" s="81" t="s">
        <v>142</v>
      </c>
    </row>
    <row r="20" spans="1:12" ht="87" customHeight="1">
      <c r="A20" s="85" t="s">
        <v>146</v>
      </c>
      <c r="B20" s="85">
        <v>600</v>
      </c>
      <c r="C20" s="85">
        <v>60014</v>
      </c>
      <c r="D20" s="83" t="s">
        <v>145</v>
      </c>
      <c r="E20" s="84">
        <v>50000</v>
      </c>
      <c r="F20" s="84">
        <v>50000</v>
      </c>
      <c r="G20" s="84">
        <v>0</v>
      </c>
      <c r="H20" s="84">
        <v>0</v>
      </c>
      <c r="I20" s="84">
        <v>0</v>
      </c>
      <c r="J20" s="83" t="s">
        <v>92</v>
      </c>
      <c r="K20" s="82">
        <v>0</v>
      </c>
      <c r="L20" s="81" t="s">
        <v>142</v>
      </c>
    </row>
    <row r="21" spans="1:12" ht="63.75" customHeight="1">
      <c r="A21" s="85" t="s">
        <v>144</v>
      </c>
      <c r="B21" s="85">
        <v>600</v>
      </c>
      <c r="C21" s="85">
        <v>60014</v>
      </c>
      <c r="D21" s="83" t="s">
        <v>143</v>
      </c>
      <c r="E21" s="84">
        <v>50000</v>
      </c>
      <c r="F21" s="84">
        <v>50000</v>
      </c>
      <c r="G21" s="84">
        <v>0</v>
      </c>
      <c r="H21" s="84">
        <v>0</v>
      </c>
      <c r="I21" s="84">
        <v>0</v>
      </c>
      <c r="J21" s="83" t="s">
        <v>92</v>
      </c>
      <c r="K21" s="82">
        <v>0</v>
      </c>
      <c r="L21" s="81" t="s">
        <v>142</v>
      </c>
    </row>
    <row r="22" spans="1:12" ht="75" customHeight="1">
      <c r="A22" s="85" t="s">
        <v>141</v>
      </c>
      <c r="B22" s="85">
        <v>700</v>
      </c>
      <c r="C22" s="85">
        <v>70005</v>
      </c>
      <c r="D22" s="83" t="s">
        <v>140</v>
      </c>
      <c r="E22" s="84">
        <f>F22</f>
        <v>147600</v>
      </c>
      <c r="F22" s="84">
        <v>147600</v>
      </c>
      <c r="G22" s="84">
        <v>0</v>
      </c>
      <c r="H22" s="84">
        <v>0</v>
      </c>
      <c r="I22" s="84">
        <v>0</v>
      </c>
      <c r="J22" s="83" t="s">
        <v>119</v>
      </c>
      <c r="K22" s="82">
        <v>0</v>
      </c>
      <c r="L22" s="81" t="s">
        <v>88</v>
      </c>
    </row>
    <row r="23" spans="1:12" ht="75" customHeight="1">
      <c r="A23" s="85" t="s">
        <v>139</v>
      </c>
      <c r="B23" s="85">
        <v>700</v>
      </c>
      <c r="C23" s="85">
        <v>70005</v>
      </c>
      <c r="D23" s="83" t="s">
        <v>138</v>
      </c>
      <c r="E23" s="84">
        <f>F23</f>
        <v>153750</v>
      </c>
      <c r="F23" s="84">
        <v>153750</v>
      </c>
      <c r="G23" s="84">
        <v>0</v>
      </c>
      <c r="H23" s="84">
        <v>0</v>
      </c>
      <c r="I23" s="84">
        <v>0</v>
      </c>
      <c r="J23" s="83" t="s">
        <v>119</v>
      </c>
      <c r="K23" s="82">
        <v>0</v>
      </c>
      <c r="L23" s="81" t="s">
        <v>88</v>
      </c>
    </row>
    <row r="24" spans="1:12" ht="60" customHeight="1">
      <c r="A24" s="85" t="s">
        <v>137</v>
      </c>
      <c r="B24" s="85">
        <v>710</v>
      </c>
      <c r="C24" s="85">
        <v>71012</v>
      </c>
      <c r="D24" s="83" t="s">
        <v>136</v>
      </c>
      <c r="E24" s="84">
        <v>11070</v>
      </c>
      <c r="F24" s="84">
        <v>11070</v>
      </c>
      <c r="G24" s="84">
        <v>0</v>
      </c>
      <c r="H24" s="84">
        <v>0</v>
      </c>
      <c r="I24" s="84">
        <v>0</v>
      </c>
      <c r="J24" s="83" t="s">
        <v>119</v>
      </c>
      <c r="K24" s="82">
        <v>0</v>
      </c>
      <c r="L24" s="81" t="s">
        <v>88</v>
      </c>
    </row>
    <row r="25" spans="1:12" ht="60" customHeight="1">
      <c r="A25" s="85" t="s">
        <v>135</v>
      </c>
      <c r="B25" s="85">
        <v>750</v>
      </c>
      <c r="C25" s="85">
        <v>75020</v>
      </c>
      <c r="D25" s="83" t="s">
        <v>134</v>
      </c>
      <c r="E25" s="84">
        <f>F25</f>
        <v>50000</v>
      </c>
      <c r="F25" s="84">
        <v>50000</v>
      </c>
      <c r="G25" s="84">
        <v>0</v>
      </c>
      <c r="H25" s="84">
        <v>0</v>
      </c>
      <c r="I25" s="84">
        <v>0</v>
      </c>
      <c r="J25" s="83" t="s">
        <v>119</v>
      </c>
      <c r="K25" s="82">
        <v>0</v>
      </c>
      <c r="L25" s="81" t="s">
        <v>88</v>
      </c>
    </row>
    <row r="26" spans="1:12" ht="51" customHeight="1">
      <c r="A26" s="85" t="s">
        <v>133</v>
      </c>
      <c r="B26" s="85">
        <v>750</v>
      </c>
      <c r="C26" s="85">
        <v>75020</v>
      </c>
      <c r="D26" s="83" t="s">
        <v>132</v>
      </c>
      <c r="E26" s="84">
        <f>F26</f>
        <v>30000</v>
      </c>
      <c r="F26" s="84">
        <v>30000</v>
      </c>
      <c r="G26" s="84">
        <v>0</v>
      </c>
      <c r="H26" s="84">
        <v>0</v>
      </c>
      <c r="I26" s="84">
        <v>0</v>
      </c>
      <c r="J26" s="83" t="s">
        <v>119</v>
      </c>
      <c r="K26" s="82">
        <v>0</v>
      </c>
      <c r="L26" s="81" t="s">
        <v>88</v>
      </c>
    </row>
    <row r="27" spans="1:12" ht="69" customHeight="1">
      <c r="A27" s="85" t="s">
        <v>131</v>
      </c>
      <c r="B27" s="85">
        <v>801</v>
      </c>
      <c r="C27" s="85">
        <v>80195</v>
      </c>
      <c r="D27" s="83" t="s">
        <v>130</v>
      </c>
      <c r="E27" s="84">
        <v>330000</v>
      </c>
      <c r="F27" s="84">
        <v>180000</v>
      </c>
      <c r="G27" s="84">
        <v>0</v>
      </c>
      <c r="H27" s="84">
        <v>0</v>
      </c>
      <c r="I27" s="84">
        <v>0</v>
      </c>
      <c r="J27" s="83" t="s">
        <v>129</v>
      </c>
      <c r="K27" s="82">
        <v>0</v>
      </c>
      <c r="L27" s="81" t="s">
        <v>128</v>
      </c>
    </row>
    <row r="28" spans="1:12" ht="39">
      <c r="A28" s="85" t="s">
        <v>127</v>
      </c>
      <c r="B28" s="85">
        <v>801</v>
      </c>
      <c r="C28" s="85">
        <v>80120</v>
      </c>
      <c r="D28" s="83" t="s">
        <v>126</v>
      </c>
      <c r="E28" s="84">
        <f>F28</f>
        <v>284640</v>
      </c>
      <c r="F28" s="84">
        <v>284640</v>
      </c>
      <c r="G28" s="84">
        <v>0</v>
      </c>
      <c r="H28" s="84">
        <v>0</v>
      </c>
      <c r="I28" s="84">
        <v>0</v>
      </c>
      <c r="J28" s="83" t="s">
        <v>119</v>
      </c>
      <c r="K28" s="82">
        <v>0</v>
      </c>
      <c r="L28" s="81" t="s">
        <v>88</v>
      </c>
    </row>
    <row r="29" spans="1:12" ht="80.25" customHeight="1">
      <c r="A29" s="85" t="s">
        <v>125</v>
      </c>
      <c r="B29" s="85">
        <v>801</v>
      </c>
      <c r="C29" s="85">
        <v>80120</v>
      </c>
      <c r="D29" s="83" t="s">
        <v>124</v>
      </c>
      <c r="E29" s="84">
        <f>F29</f>
        <v>90000</v>
      </c>
      <c r="F29" s="84">
        <v>90000</v>
      </c>
      <c r="G29" s="84">
        <v>0</v>
      </c>
      <c r="H29" s="84">
        <v>0</v>
      </c>
      <c r="I29" s="84">
        <v>0</v>
      </c>
      <c r="J29" s="83" t="s">
        <v>119</v>
      </c>
      <c r="K29" s="82">
        <v>0</v>
      </c>
      <c r="L29" s="81" t="s">
        <v>88</v>
      </c>
    </row>
    <row r="30" spans="1:12" ht="115.5" customHeight="1">
      <c r="A30" s="85" t="s">
        <v>123</v>
      </c>
      <c r="B30" s="85">
        <v>851</v>
      </c>
      <c r="C30" s="85">
        <v>85195</v>
      </c>
      <c r="D30" s="83" t="s">
        <v>122</v>
      </c>
      <c r="E30" s="84">
        <f>F30</f>
        <v>119310</v>
      </c>
      <c r="F30" s="84">
        <v>119310</v>
      </c>
      <c r="G30" s="84">
        <v>0</v>
      </c>
      <c r="H30" s="84">
        <v>0</v>
      </c>
      <c r="I30" s="84">
        <v>0</v>
      </c>
      <c r="J30" s="83" t="s">
        <v>119</v>
      </c>
      <c r="K30" s="82">
        <v>0</v>
      </c>
      <c r="L30" s="81" t="s">
        <v>88</v>
      </c>
    </row>
    <row r="31" spans="1:12" ht="53.25" customHeight="1">
      <c r="A31" s="85" t="s">
        <v>121</v>
      </c>
      <c r="B31" s="85">
        <v>851</v>
      </c>
      <c r="C31" s="85">
        <v>85195</v>
      </c>
      <c r="D31" s="83" t="s">
        <v>120</v>
      </c>
      <c r="E31" s="84">
        <f>F31</f>
        <v>1500000</v>
      </c>
      <c r="F31" s="84">
        <v>1500000</v>
      </c>
      <c r="G31" s="84">
        <v>0</v>
      </c>
      <c r="H31" s="84">
        <v>0</v>
      </c>
      <c r="I31" s="84">
        <v>0</v>
      </c>
      <c r="J31" s="83" t="s">
        <v>119</v>
      </c>
      <c r="K31" s="82">
        <v>0</v>
      </c>
      <c r="L31" s="81" t="s">
        <v>88</v>
      </c>
    </row>
    <row r="32" spans="1:12" ht="65.25" customHeight="1">
      <c r="A32" s="85" t="s">
        <v>118</v>
      </c>
      <c r="B32" s="85">
        <v>852</v>
      </c>
      <c r="C32" s="85">
        <v>85202</v>
      </c>
      <c r="D32" s="83" t="s">
        <v>117</v>
      </c>
      <c r="E32" s="84">
        <v>258000</v>
      </c>
      <c r="F32" s="84">
        <v>258000</v>
      </c>
      <c r="G32" s="84">
        <v>0</v>
      </c>
      <c r="H32" s="84">
        <v>0</v>
      </c>
      <c r="I32" s="84">
        <v>0</v>
      </c>
      <c r="J32" s="83" t="s">
        <v>98</v>
      </c>
      <c r="K32" s="82">
        <v>0</v>
      </c>
      <c r="L32" s="81" t="s">
        <v>112</v>
      </c>
    </row>
    <row r="33" spans="1:12" ht="39">
      <c r="A33" s="85" t="s">
        <v>116</v>
      </c>
      <c r="B33" s="85">
        <v>852</v>
      </c>
      <c r="C33" s="85">
        <v>85202</v>
      </c>
      <c r="D33" s="83" t="s">
        <v>115</v>
      </c>
      <c r="E33" s="84">
        <v>20000</v>
      </c>
      <c r="F33" s="84">
        <v>20000</v>
      </c>
      <c r="G33" s="84">
        <v>0</v>
      </c>
      <c r="H33" s="84">
        <v>0</v>
      </c>
      <c r="I33" s="84">
        <v>0</v>
      </c>
      <c r="J33" s="83" t="s">
        <v>98</v>
      </c>
      <c r="K33" s="82">
        <v>0</v>
      </c>
      <c r="L33" s="81" t="s">
        <v>112</v>
      </c>
    </row>
    <row r="34" spans="1:12" ht="39">
      <c r="A34" s="85" t="s">
        <v>114</v>
      </c>
      <c r="B34" s="85">
        <v>852</v>
      </c>
      <c r="C34" s="85">
        <v>85202</v>
      </c>
      <c r="D34" s="83" t="s">
        <v>113</v>
      </c>
      <c r="E34" s="84">
        <v>27000</v>
      </c>
      <c r="F34" s="84">
        <v>27000</v>
      </c>
      <c r="G34" s="84">
        <v>0</v>
      </c>
      <c r="H34" s="84">
        <v>0</v>
      </c>
      <c r="I34" s="84">
        <v>0</v>
      </c>
      <c r="J34" s="83" t="s">
        <v>98</v>
      </c>
      <c r="K34" s="82">
        <v>0</v>
      </c>
      <c r="L34" s="81" t="s">
        <v>112</v>
      </c>
    </row>
    <row r="35" spans="1:12" ht="39.75" customHeight="1">
      <c r="A35" s="85" t="s">
        <v>111</v>
      </c>
      <c r="B35" s="85">
        <v>852</v>
      </c>
      <c r="C35" s="85">
        <v>85202</v>
      </c>
      <c r="D35" s="83" t="s">
        <v>110</v>
      </c>
      <c r="E35" s="84">
        <v>130000</v>
      </c>
      <c r="F35" s="84">
        <v>130000</v>
      </c>
      <c r="G35" s="84">
        <v>0</v>
      </c>
      <c r="H35" s="84">
        <v>0</v>
      </c>
      <c r="I35" s="84">
        <v>0</v>
      </c>
      <c r="J35" s="83" t="s">
        <v>98</v>
      </c>
      <c r="K35" s="84">
        <v>0</v>
      </c>
      <c r="L35" s="81" t="s">
        <v>101</v>
      </c>
    </row>
    <row r="36" spans="1:12" ht="55.5" customHeight="1">
      <c r="A36" s="85" t="s">
        <v>109</v>
      </c>
      <c r="B36" s="85">
        <v>852</v>
      </c>
      <c r="C36" s="85">
        <v>85202</v>
      </c>
      <c r="D36" s="83" t="s">
        <v>108</v>
      </c>
      <c r="E36" s="84">
        <v>12000</v>
      </c>
      <c r="F36" s="84">
        <v>12000</v>
      </c>
      <c r="G36" s="84">
        <v>0</v>
      </c>
      <c r="H36" s="84">
        <v>0</v>
      </c>
      <c r="I36" s="84">
        <v>0</v>
      </c>
      <c r="J36" s="83" t="s">
        <v>98</v>
      </c>
      <c r="K36" s="84">
        <v>0</v>
      </c>
      <c r="L36" s="81" t="s">
        <v>107</v>
      </c>
    </row>
    <row r="37" spans="1:12" ht="83.25" customHeight="1">
      <c r="A37" s="85" t="s">
        <v>106</v>
      </c>
      <c r="B37" s="85">
        <v>852</v>
      </c>
      <c r="C37" s="85">
        <v>85203</v>
      </c>
      <c r="D37" s="83" t="s">
        <v>105</v>
      </c>
      <c r="E37" s="84">
        <v>3412045</v>
      </c>
      <c r="F37" s="84">
        <v>1243000</v>
      </c>
      <c r="G37" s="84">
        <v>0</v>
      </c>
      <c r="H37" s="84">
        <v>0</v>
      </c>
      <c r="I37" s="84">
        <v>0</v>
      </c>
      <c r="J37" s="83" t="s">
        <v>104</v>
      </c>
      <c r="K37" s="82">
        <v>0</v>
      </c>
      <c r="L37" s="81" t="s">
        <v>88</v>
      </c>
    </row>
    <row r="38" spans="1:12" ht="39">
      <c r="A38" s="85" t="s">
        <v>103</v>
      </c>
      <c r="B38" s="85">
        <v>853</v>
      </c>
      <c r="C38" s="85">
        <v>85311</v>
      </c>
      <c r="D38" s="83" t="s">
        <v>102</v>
      </c>
      <c r="E38" s="84">
        <v>23100</v>
      </c>
      <c r="F38" s="84">
        <v>23100</v>
      </c>
      <c r="G38" s="84">
        <v>0</v>
      </c>
      <c r="H38" s="84">
        <v>0</v>
      </c>
      <c r="I38" s="84">
        <v>0</v>
      </c>
      <c r="J38" s="83" t="s">
        <v>92</v>
      </c>
      <c r="K38" s="82">
        <v>0</v>
      </c>
      <c r="L38" s="81" t="s">
        <v>101</v>
      </c>
    </row>
    <row r="39" spans="1:12" ht="90.75">
      <c r="A39" s="85" t="s">
        <v>100</v>
      </c>
      <c r="B39" s="85">
        <v>854</v>
      </c>
      <c r="C39" s="85">
        <v>85403</v>
      </c>
      <c r="D39" s="83" t="s">
        <v>99</v>
      </c>
      <c r="E39" s="84">
        <v>35000</v>
      </c>
      <c r="F39" s="84">
        <v>35000</v>
      </c>
      <c r="G39" s="84">
        <v>0</v>
      </c>
      <c r="H39" s="84">
        <v>0</v>
      </c>
      <c r="I39" s="84">
        <v>0</v>
      </c>
      <c r="J39" s="83" t="s">
        <v>98</v>
      </c>
      <c r="K39" s="82">
        <v>0</v>
      </c>
      <c r="L39" s="86" t="s">
        <v>97</v>
      </c>
    </row>
    <row r="40" spans="1:12" ht="78">
      <c r="A40" s="85" t="s">
        <v>96</v>
      </c>
      <c r="B40" s="85">
        <v>855</v>
      </c>
      <c r="C40" s="85">
        <v>85510</v>
      </c>
      <c r="D40" s="83" t="s">
        <v>95</v>
      </c>
      <c r="E40" s="84">
        <v>2278261</v>
      </c>
      <c r="F40" s="84">
        <v>2278261</v>
      </c>
      <c r="G40" s="84">
        <v>0</v>
      </c>
      <c r="H40" s="84">
        <v>0</v>
      </c>
      <c r="I40" s="84">
        <v>0</v>
      </c>
      <c r="J40" s="83" t="s">
        <v>92</v>
      </c>
      <c r="K40" s="82">
        <v>0</v>
      </c>
      <c r="L40" s="81" t="s">
        <v>88</v>
      </c>
    </row>
    <row r="41" spans="1:12" ht="108" customHeight="1">
      <c r="A41" s="85" t="s">
        <v>94</v>
      </c>
      <c r="B41" s="85">
        <v>855</v>
      </c>
      <c r="C41" s="85">
        <v>85510</v>
      </c>
      <c r="D41" s="83" t="s">
        <v>93</v>
      </c>
      <c r="E41" s="84">
        <v>120000</v>
      </c>
      <c r="F41" s="84">
        <v>120000</v>
      </c>
      <c r="G41" s="84">
        <v>0</v>
      </c>
      <c r="H41" s="84">
        <v>0</v>
      </c>
      <c r="I41" s="84">
        <v>0</v>
      </c>
      <c r="J41" s="83" t="s">
        <v>92</v>
      </c>
      <c r="K41" s="82">
        <v>0</v>
      </c>
      <c r="L41" s="81" t="s">
        <v>88</v>
      </c>
    </row>
    <row r="42" spans="1:12" ht="65.25" customHeight="1">
      <c r="A42" s="85" t="s">
        <v>91</v>
      </c>
      <c r="B42" s="85">
        <v>921</v>
      </c>
      <c r="C42" s="85">
        <v>92195</v>
      </c>
      <c r="D42" s="83" t="s">
        <v>90</v>
      </c>
      <c r="E42" s="84">
        <v>275150</v>
      </c>
      <c r="F42" s="84">
        <v>175150</v>
      </c>
      <c r="G42" s="84">
        <v>0</v>
      </c>
      <c r="H42" s="84">
        <v>0</v>
      </c>
      <c r="I42" s="84">
        <v>0</v>
      </c>
      <c r="J42" s="83" t="s">
        <v>89</v>
      </c>
      <c r="K42" s="82">
        <v>0</v>
      </c>
      <c r="L42" s="81" t="s">
        <v>88</v>
      </c>
    </row>
    <row r="43" spans="1:12" ht="37.5" customHeight="1">
      <c r="A43" s="122"/>
      <c r="B43" s="123"/>
      <c r="C43" s="123"/>
      <c r="D43" s="124"/>
      <c r="E43" s="79">
        <f>SUM(E10:E42)</f>
        <v>11975786</v>
      </c>
      <c r="F43" s="79">
        <f>SUM(F10:F42)</f>
        <v>8512947</v>
      </c>
      <c r="G43" s="79">
        <f>SUM(G10:G42)</f>
        <v>672321</v>
      </c>
      <c r="H43" s="79">
        <f>SUM(H10:H42)</f>
        <v>0</v>
      </c>
      <c r="I43" s="79">
        <f>SUM(I10:I42)</f>
        <v>0</v>
      </c>
      <c r="J43" s="80">
        <v>2790518</v>
      </c>
      <c r="K43" s="79">
        <f>SUM(K10:K42)</f>
        <v>0</v>
      </c>
      <c r="L43" s="78" t="s">
        <v>87</v>
      </c>
    </row>
    <row r="44" spans="1:12" ht="48.75" customHeight="1">
      <c r="A44" s="75"/>
      <c r="B44" s="75"/>
      <c r="C44" s="75"/>
      <c r="D44" s="75"/>
      <c r="E44" s="77"/>
      <c r="F44" s="75"/>
      <c r="G44" s="75"/>
      <c r="H44" s="75"/>
      <c r="I44" s="75"/>
      <c r="J44" s="75"/>
      <c r="K44" s="75"/>
      <c r="L44" s="75"/>
    </row>
    <row r="45" spans="1:12" ht="12.75">
      <c r="A45" s="75" t="s">
        <v>86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2.75">
      <c r="A46" s="75" t="s">
        <v>85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2" ht="12.75">
      <c r="A47" s="75" t="s">
        <v>84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2.75">
      <c r="A48" s="75" t="s">
        <v>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2.75">
      <c r="A49" s="75" t="s">
        <v>82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2.75">
      <c r="A53" s="75"/>
      <c r="B53" s="75"/>
      <c r="C53" s="75"/>
      <c r="D53" s="75"/>
      <c r="E53" s="76"/>
      <c r="F53" s="75"/>
      <c r="G53" s="75"/>
      <c r="H53" s="75"/>
      <c r="I53" s="75"/>
      <c r="J53" s="75"/>
      <c r="K53" s="75"/>
      <c r="L53" s="75"/>
    </row>
    <row r="54" spans="1:12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1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9" ht="12.75">
      <c r="A56" s="75"/>
      <c r="B56" s="75"/>
      <c r="C56" s="75"/>
      <c r="D56" s="75"/>
      <c r="E56" s="75"/>
      <c r="F56" s="75"/>
      <c r="G56" s="75"/>
      <c r="H56" s="75"/>
      <c r="I56" s="75"/>
    </row>
  </sheetData>
  <sheetProtection/>
  <mergeCells count="17">
    <mergeCell ref="A43:D43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Zarządu Powiatu w Opatowie nr 145.73.2021 
z dnia 20 sierpnia 2021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workbookViewId="0" topLeftCell="A1">
      <selection activeCell="A1" sqref="A1:P1"/>
    </sheetView>
  </sheetViews>
  <sheetFormatPr defaultColWidth="9.33203125" defaultRowHeight="12.75"/>
  <cols>
    <col min="1" max="1" width="5.66015625" style="22" customWidth="1"/>
    <col min="2" max="2" width="8.83203125" style="22" customWidth="1"/>
    <col min="3" max="3" width="6.16015625" style="22" customWidth="1"/>
    <col min="4" max="4" width="15.5" style="22" customWidth="1"/>
    <col min="5" max="5" width="17.33203125" style="22" customWidth="1"/>
    <col min="6" max="6" width="16.16015625" style="22" customWidth="1"/>
    <col min="7" max="7" width="13.5" style="22" customWidth="1"/>
    <col min="8" max="8" width="13.83203125" style="22" customWidth="1"/>
    <col min="9" max="9" width="11.5" style="22" customWidth="1"/>
    <col min="10" max="10" width="12.66015625" style="22" customWidth="1"/>
    <col min="11" max="11" width="9.66015625" style="21" customWidth="1"/>
    <col min="12" max="12" width="11.16015625" style="21" customWidth="1"/>
    <col min="13" max="13" width="11" style="21" customWidth="1"/>
    <col min="14" max="14" width="9.66015625" style="21" customWidth="1"/>
    <col min="15" max="15" width="7.5" style="21" customWidth="1"/>
    <col min="16" max="16" width="7" style="21" customWidth="1"/>
    <col min="17" max="16384" width="9.33203125" style="21" customWidth="1"/>
  </cols>
  <sheetData>
    <row r="1" spans="1:17" ht="36" customHeight="1">
      <c r="A1" s="143" t="s">
        <v>80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54"/>
    </row>
    <row r="2" spans="1:16" s="40" customFormat="1" ht="9.75" customHeight="1">
      <c r="A2" s="53"/>
      <c r="B2" s="53"/>
      <c r="C2" s="53"/>
      <c r="D2" s="53"/>
      <c r="E2" s="53"/>
      <c r="F2" s="53"/>
      <c r="G2" s="52"/>
      <c r="H2" s="52"/>
      <c r="I2" s="52"/>
      <c r="J2" s="52"/>
      <c r="K2" s="52"/>
      <c r="L2" s="51"/>
      <c r="M2" s="51"/>
      <c r="N2" s="51"/>
      <c r="O2" s="133" t="s">
        <v>79</v>
      </c>
      <c r="P2" s="133"/>
    </row>
    <row r="3" spans="1:16" s="40" customFormat="1" ht="12.75">
      <c r="A3" s="144" t="s">
        <v>0</v>
      </c>
      <c r="B3" s="144" t="s">
        <v>1</v>
      </c>
      <c r="C3" s="144" t="s">
        <v>58</v>
      </c>
      <c r="D3" s="144" t="s">
        <v>78</v>
      </c>
      <c r="E3" s="140" t="s">
        <v>77</v>
      </c>
      <c r="F3" s="138" t="s">
        <v>4</v>
      </c>
      <c r="G3" s="148"/>
      <c r="H3" s="148"/>
      <c r="I3" s="148"/>
      <c r="J3" s="148"/>
      <c r="K3" s="148"/>
      <c r="L3" s="148"/>
      <c r="M3" s="148"/>
      <c r="N3" s="148"/>
      <c r="O3" s="148"/>
      <c r="P3" s="139"/>
    </row>
    <row r="4" spans="1:16" s="40" customFormat="1" ht="12.75">
      <c r="A4" s="145"/>
      <c r="B4" s="145"/>
      <c r="C4" s="145"/>
      <c r="D4" s="145"/>
      <c r="E4" s="147"/>
      <c r="F4" s="140" t="s">
        <v>29</v>
      </c>
      <c r="G4" s="142" t="s">
        <v>4</v>
      </c>
      <c r="H4" s="142"/>
      <c r="I4" s="142"/>
      <c r="J4" s="142"/>
      <c r="K4" s="142"/>
      <c r="L4" s="140" t="s">
        <v>76</v>
      </c>
      <c r="M4" s="135" t="s">
        <v>4</v>
      </c>
      <c r="N4" s="136"/>
      <c r="O4" s="136"/>
      <c r="P4" s="137"/>
    </row>
    <row r="5" spans="1:16" s="40" customFormat="1" ht="25.5" customHeight="1">
      <c r="A5" s="145"/>
      <c r="B5" s="145"/>
      <c r="C5" s="145"/>
      <c r="D5" s="145"/>
      <c r="E5" s="147"/>
      <c r="F5" s="147"/>
      <c r="G5" s="138" t="s">
        <v>75</v>
      </c>
      <c r="H5" s="139"/>
      <c r="I5" s="140" t="s">
        <v>74</v>
      </c>
      <c r="J5" s="140" t="s">
        <v>73</v>
      </c>
      <c r="K5" s="140" t="s">
        <v>72</v>
      </c>
      <c r="L5" s="147"/>
      <c r="M5" s="138" t="s">
        <v>6</v>
      </c>
      <c r="N5" s="50" t="s">
        <v>7</v>
      </c>
      <c r="O5" s="142" t="s">
        <v>33</v>
      </c>
      <c r="P5" s="142" t="s">
        <v>71</v>
      </c>
    </row>
    <row r="6" spans="1:16" s="40" customFormat="1" ht="94.5">
      <c r="A6" s="146"/>
      <c r="B6" s="146"/>
      <c r="C6" s="146"/>
      <c r="D6" s="146"/>
      <c r="E6" s="141"/>
      <c r="F6" s="141"/>
      <c r="G6" s="49" t="s">
        <v>11</v>
      </c>
      <c r="H6" s="49" t="s">
        <v>70</v>
      </c>
      <c r="I6" s="141"/>
      <c r="J6" s="141"/>
      <c r="K6" s="141"/>
      <c r="L6" s="141"/>
      <c r="M6" s="142"/>
      <c r="N6" s="48" t="s">
        <v>10</v>
      </c>
      <c r="O6" s="142"/>
      <c r="P6" s="142"/>
    </row>
    <row r="7" spans="1:16" s="40" customFormat="1" ht="10.5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  <c r="M7" s="47">
        <v>13</v>
      </c>
      <c r="N7" s="47">
        <v>14</v>
      </c>
      <c r="O7" s="47">
        <v>15</v>
      </c>
      <c r="P7" s="47">
        <v>16</v>
      </c>
    </row>
    <row r="8" spans="1:16" s="40" customFormat="1" ht="13.5">
      <c r="A8" s="43" t="s">
        <v>69</v>
      </c>
      <c r="B8" s="46"/>
      <c r="C8" s="33"/>
      <c r="D8" s="55">
        <f>SUM(D9:D9)</f>
        <v>10000</v>
      </c>
      <c r="E8" s="56">
        <f>SUM(E9:E9)</f>
        <v>10000</v>
      </c>
      <c r="F8" s="56">
        <f>SUM(F9:F9)</f>
        <v>10000</v>
      </c>
      <c r="G8" s="56">
        <f>SUM(G9:G9)</f>
        <v>0</v>
      </c>
      <c r="H8" s="56">
        <f>SUM(H9:H9)</f>
        <v>10000</v>
      </c>
      <c r="I8" s="56">
        <v>0</v>
      </c>
      <c r="J8" s="56">
        <v>0</v>
      </c>
      <c r="K8" s="56">
        <v>0</v>
      </c>
      <c r="L8" s="56">
        <f>SUM(L9:L9)</f>
        <v>0</v>
      </c>
      <c r="M8" s="56">
        <f>SUM(M9:M9)</f>
        <v>0</v>
      </c>
      <c r="N8" s="56">
        <f>SUM(N9:N9)</f>
        <v>0</v>
      </c>
      <c r="O8" s="56">
        <v>0</v>
      </c>
      <c r="P8" s="56">
        <v>0</v>
      </c>
    </row>
    <row r="9" spans="1:16" s="40" customFormat="1" ht="12.75">
      <c r="A9" s="45" t="s">
        <v>69</v>
      </c>
      <c r="B9" s="44" t="s">
        <v>68</v>
      </c>
      <c r="C9" s="30">
        <v>2110</v>
      </c>
      <c r="D9" s="57">
        <v>10000</v>
      </c>
      <c r="E9" s="58">
        <f>F9+L9</f>
        <v>10000</v>
      </c>
      <c r="F9" s="58">
        <f>H9</f>
        <v>10000</v>
      </c>
      <c r="G9" s="58">
        <v>0</v>
      </c>
      <c r="H9" s="58">
        <v>10000</v>
      </c>
      <c r="I9" s="58">
        <v>0</v>
      </c>
      <c r="J9" s="58">
        <v>0</v>
      </c>
      <c r="K9" s="58">
        <f>-T9</f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</row>
    <row r="10" spans="1:16" s="40" customFormat="1" ht="13.5">
      <c r="A10" s="35">
        <v>600</v>
      </c>
      <c r="B10" s="38"/>
      <c r="C10" s="33"/>
      <c r="D10" s="55">
        <f aca="true" t="shared" si="0" ref="D10:N10">SUM(D11:D11)</f>
        <v>1283</v>
      </c>
      <c r="E10" s="56">
        <f t="shared" si="0"/>
        <v>1283</v>
      </c>
      <c r="F10" s="56">
        <f t="shared" si="0"/>
        <v>1283</v>
      </c>
      <c r="G10" s="56">
        <f t="shared" si="0"/>
        <v>1283</v>
      </c>
      <c r="H10" s="56">
        <f t="shared" si="0"/>
        <v>0</v>
      </c>
      <c r="I10" s="56">
        <f t="shared" si="0"/>
        <v>0</v>
      </c>
      <c r="J10" s="56">
        <f t="shared" si="0"/>
        <v>0</v>
      </c>
      <c r="K10" s="56">
        <f t="shared" si="0"/>
        <v>0</v>
      </c>
      <c r="L10" s="56">
        <f t="shared" si="0"/>
        <v>0</v>
      </c>
      <c r="M10" s="56">
        <f t="shared" si="0"/>
        <v>0</v>
      </c>
      <c r="N10" s="56">
        <f t="shared" si="0"/>
        <v>0</v>
      </c>
      <c r="O10" s="56">
        <f>O12+O14</f>
        <v>0</v>
      </c>
      <c r="P10" s="56">
        <f>P12+P14</f>
        <v>0</v>
      </c>
    </row>
    <row r="11" spans="1:16" s="40" customFormat="1" ht="12.75">
      <c r="A11" s="32">
        <v>600</v>
      </c>
      <c r="B11" s="31">
        <v>60095</v>
      </c>
      <c r="C11" s="30">
        <v>2110</v>
      </c>
      <c r="D11" s="57">
        <v>1283</v>
      </c>
      <c r="E11" s="58">
        <f>SUM(F11)</f>
        <v>1283</v>
      </c>
      <c r="F11" s="58">
        <f>SUM(G11:H11)</f>
        <v>1283</v>
      </c>
      <c r="G11" s="58">
        <v>1283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f>SUM(O11+Q11+R11)</f>
        <v>0</v>
      </c>
      <c r="O11" s="58">
        <v>0</v>
      </c>
      <c r="P11" s="58">
        <v>0</v>
      </c>
    </row>
    <row r="12" spans="1:16" s="40" customFormat="1" ht="13.5">
      <c r="A12" s="43" t="s">
        <v>67</v>
      </c>
      <c r="B12" s="42"/>
      <c r="C12" s="33"/>
      <c r="D12" s="55">
        <f aca="true" t="shared" si="1" ref="D12:M12">SUM(D13)</f>
        <v>91000</v>
      </c>
      <c r="E12" s="56">
        <f t="shared" si="1"/>
        <v>91000</v>
      </c>
      <c r="F12" s="56">
        <f t="shared" si="1"/>
        <v>91000</v>
      </c>
      <c r="G12" s="56">
        <f t="shared" si="1"/>
        <v>50000</v>
      </c>
      <c r="H12" s="56">
        <f t="shared" si="1"/>
        <v>41000</v>
      </c>
      <c r="I12" s="56">
        <f t="shared" si="1"/>
        <v>0</v>
      </c>
      <c r="J12" s="56">
        <f t="shared" si="1"/>
        <v>0</v>
      </c>
      <c r="K12" s="56">
        <f t="shared" si="1"/>
        <v>0</v>
      </c>
      <c r="L12" s="56">
        <f t="shared" si="1"/>
        <v>0</v>
      </c>
      <c r="M12" s="56">
        <f t="shared" si="1"/>
        <v>0</v>
      </c>
      <c r="N12" s="56">
        <v>0</v>
      </c>
      <c r="O12" s="56">
        <f>SUM(O13)</f>
        <v>0</v>
      </c>
      <c r="P12" s="56">
        <f>SUM(P13)</f>
        <v>0</v>
      </c>
    </row>
    <row r="13" spans="1:18" s="40" customFormat="1" ht="12.75">
      <c r="A13" s="32">
        <v>700</v>
      </c>
      <c r="B13" s="31">
        <v>70005</v>
      </c>
      <c r="C13" s="30">
        <v>2110</v>
      </c>
      <c r="D13" s="57">
        <v>91000</v>
      </c>
      <c r="E13" s="58">
        <f>SUM(F13)</f>
        <v>91000</v>
      </c>
      <c r="F13" s="58">
        <f>SUM(G13:H13)</f>
        <v>91000</v>
      </c>
      <c r="G13" s="58">
        <v>50000</v>
      </c>
      <c r="H13" s="58">
        <v>41000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f>SUM(O13+Q13+R13)</f>
        <v>0</v>
      </c>
      <c r="O13" s="58">
        <v>0</v>
      </c>
      <c r="P13" s="58">
        <v>0</v>
      </c>
      <c r="Q13" s="36"/>
      <c r="R13" s="36"/>
    </row>
    <row r="14" spans="1:18" s="40" customFormat="1" ht="13.5">
      <c r="A14" s="35">
        <v>710</v>
      </c>
      <c r="B14" s="38"/>
      <c r="C14" s="33"/>
      <c r="D14" s="55">
        <f aca="true" t="shared" si="2" ref="D14:P14">SUM(D15:D16)</f>
        <v>570000</v>
      </c>
      <c r="E14" s="56">
        <f t="shared" si="2"/>
        <v>570000</v>
      </c>
      <c r="F14" s="56">
        <f t="shared" si="2"/>
        <v>570000</v>
      </c>
      <c r="G14" s="56">
        <f t="shared" si="2"/>
        <v>518628</v>
      </c>
      <c r="H14" s="56">
        <f t="shared" si="2"/>
        <v>51372</v>
      </c>
      <c r="I14" s="56">
        <f t="shared" si="2"/>
        <v>0</v>
      </c>
      <c r="J14" s="56">
        <f t="shared" si="2"/>
        <v>0</v>
      </c>
      <c r="K14" s="56">
        <f t="shared" si="2"/>
        <v>0</v>
      </c>
      <c r="L14" s="56">
        <f t="shared" si="2"/>
        <v>0</v>
      </c>
      <c r="M14" s="56">
        <f t="shared" si="2"/>
        <v>0</v>
      </c>
      <c r="N14" s="56">
        <f t="shared" si="2"/>
        <v>0</v>
      </c>
      <c r="O14" s="56">
        <f t="shared" si="2"/>
        <v>0</v>
      </c>
      <c r="P14" s="56">
        <f t="shared" si="2"/>
        <v>0</v>
      </c>
      <c r="Q14" s="41"/>
      <c r="R14" s="41"/>
    </row>
    <row r="15" spans="1:18" s="40" customFormat="1" ht="12.75">
      <c r="A15" s="32">
        <v>710</v>
      </c>
      <c r="B15" s="31">
        <v>71012</v>
      </c>
      <c r="C15" s="30">
        <v>2110</v>
      </c>
      <c r="D15" s="57">
        <v>210000</v>
      </c>
      <c r="E15" s="58">
        <f>SUM(N15+F15)</f>
        <v>210000</v>
      </c>
      <c r="F15" s="58">
        <f>SUM(G15:K15)</f>
        <v>210000</v>
      </c>
      <c r="G15" s="58">
        <v>210000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f>SUM(O15+Q15+R15)</f>
        <v>0</v>
      </c>
      <c r="O15" s="58">
        <v>0</v>
      </c>
      <c r="P15" s="58">
        <v>0</v>
      </c>
      <c r="Q15" s="36"/>
      <c r="R15" s="36"/>
    </row>
    <row r="16" spans="1:16" s="40" customFormat="1" ht="12.75">
      <c r="A16" s="32">
        <v>710</v>
      </c>
      <c r="B16" s="31">
        <v>71015</v>
      </c>
      <c r="C16" s="30">
        <v>2110</v>
      </c>
      <c r="D16" s="57">
        <v>360000</v>
      </c>
      <c r="E16" s="58">
        <f>SUM(F16)</f>
        <v>360000</v>
      </c>
      <c r="F16" s="58">
        <f>SUM(G16:H16)</f>
        <v>360000</v>
      </c>
      <c r="G16" s="58">
        <v>308628</v>
      </c>
      <c r="H16" s="58">
        <v>51372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f>SUM(O16+Q16+R16)</f>
        <v>0</v>
      </c>
      <c r="O16" s="58">
        <v>0</v>
      </c>
      <c r="P16" s="58">
        <v>0</v>
      </c>
    </row>
    <row r="17" spans="1:16" s="40" customFormat="1" ht="13.5">
      <c r="A17" s="35">
        <v>750</v>
      </c>
      <c r="B17" s="38"/>
      <c r="C17" s="33"/>
      <c r="D17" s="55">
        <f aca="true" t="shared" si="3" ref="D17:P17">SUM(D18:D18)</f>
        <v>21997</v>
      </c>
      <c r="E17" s="56">
        <f t="shared" si="3"/>
        <v>21997</v>
      </c>
      <c r="F17" s="56">
        <f t="shared" si="3"/>
        <v>21997</v>
      </c>
      <c r="G17" s="56">
        <f t="shared" si="3"/>
        <v>15849.97</v>
      </c>
      <c r="H17" s="56">
        <f t="shared" si="3"/>
        <v>6147.03</v>
      </c>
      <c r="I17" s="56">
        <f t="shared" si="3"/>
        <v>0</v>
      </c>
      <c r="J17" s="56">
        <f t="shared" si="3"/>
        <v>0</v>
      </c>
      <c r="K17" s="56">
        <f t="shared" si="3"/>
        <v>0</v>
      </c>
      <c r="L17" s="56">
        <f t="shared" si="3"/>
        <v>0</v>
      </c>
      <c r="M17" s="56">
        <f t="shared" si="3"/>
        <v>0</v>
      </c>
      <c r="N17" s="56">
        <f t="shared" si="3"/>
        <v>0</v>
      </c>
      <c r="O17" s="56">
        <f t="shared" si="3"/>
        <v>0</v>
      </c>
      <c r="P17" s="56">
        <f t="shared" si="3"/>
        <v>0</v>
      </c>
    </row>
    <row r="18" spans="1:16" s="40" customFormat="1" ht="12.75">
      <c r="A18" s="32">
        <v>750</v>
      </c>
      <c r="B18" s="31">
        <v>75045</v>
      </c>
      <c r="C18" s="30">
        <v>2110</v>
      </c>
      <c r="D18" s="57">
        <v>21997</v>
      </c>
      <c r="E18" s="58">
        <f>SUM(F18)</f>
        <v>21997</v>
      </c>
      <c r="F18" s="58">
        <f>SUM(G18:H18)</f>
        <v>21997</v>
      </c>
      <c r="G18" s="58">
        <v>15849.97</v>
      </c>
      <c r="H18" s="58">
        <v>6147.03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f>SUM(O18+Q18+R18)</f>
        <v>0</v>
      </c>
      <c r="O18" s="58">
        <v>0</v>
      </c>
      <c r="P18" s="58">
        <v>0</v>
      </c>
    </row>
    <row r="19" spans="1:16" s="39" customFormat="1" ht="14.25" customHeight="1">
      <c r="A19" s="35">
        <v>754</v>
      </c>
      <c r="B19" s="38"/>
      <c r="C19" s="33"/>
      <c r="D19" s="55">
        <f>SUM(D20:D20)</f>
        <v>4841923</v>
      </c>
      <c r="E19" s="56">
        <f>E20</f>
        <v>4841923</v>
      </c>
      <c r="F19" s="56">
        <f aca="true" t="shared" si="4" ref="F19:K19">SUM(F20)</f>
        <v>4841923</v>
      </c>
      <c r="G19" s="56">
        <f t="shared" si="4"/>
        <v>4370231</v>
      </c>
      <c r="H19" s="56">
        <f t="shared" si="4"/>
        <v>293692</v>
      </c>
      <c r="I19" s="56">
        <f t="shared" si="4"/>
        <v>0</v>
      </c>
      <c r="J19" s="56">
        <f t="shared" si="4"/>
        <v>178000</v>
      </c>
      <c r="K19" s="56">
        <f t="shared" si="4"/>
        <v>0</v>
      </c>
      <c r="L19" s="56">
        <f>SUM(L20:L20)</f>
        <v>0</v>
      </c>
      <c r="M19" s="56">
        <f>SUM(M20:M20)</f>
        <v>0</v>
      </c>
      <c r="N19" s="56">
        <f>SUM(N20)</f>
        <v>0</v>
      </c>
      <c r="O19" s="56">
        <f>SUM(O20)</f>
        <v>0</v>
      </c>
      <c r="P19" s="56">
        <f>SUM(P20)</f>
        <v>0</v>
      </c>
    </row>
    <row r="20" spans="1:16" ht="12.75" customHeight="1">
      <c r="A20" s="32">
        <v>754</v>
      </c>
      <c r="B20" s="31">
        <v>75411</v>
      </c>
      <c r="C20" s="30">
        <v>2110</v>
      </c>
      <c r="D20" s="57">
        <v>4841923</v>
      </c>
      <c r="E20" s="58">
        <f>SUM(F20)</f>
        <v>4841923</v>
      </c>
      <c r="F20" s="58">
        <f>SUM(G20:J20)</f>
        <v>4841923</v>
      </c>
      <c r="G20" s="58">
        <v>4370231</v>
      </c>
      <c r="H20" s="58">
        <v>293692</v>
      </c>
      <c r="I20" s="58">
        <v>0</v>
      </c>
      <c r="J20" s="58">
        <v>178000</v>
      </c>
      <c r="K20" s="58">
        <v>0</v>
      </c>
      <c r="L20" s="58">
        <v>0</v>
      </c>
      <c r="M20" s="58">
        <v>0</v>
      </c>
      <c r="N20" s="58">
        <f>SUM(O20+Q20+R20)</f>
        <v>0</v>
      </c>
      <c r="O20" s="58">
        <v>0</v>
      </c>
      <c r="P20" s="58"/>
    </row>
    <row r="21" spans="1:16" ht="12.75" customHeight="1">
      <c r="A21" s="35">
        <v>755</v>
      </c>
      <c r="B21" s="38"/>
      <c r="C21" s="33"/>
      <c r="D21" s="55">
        <f>SUM(D22:D22)</f>
        <v>132000</v>
      </c>
      <c r="E21" s="56">
        <f>E22</f>
        <v>132000</v>
      </c>
      <c r="F21" s="56">
        <f aca="true" t="shared" si="5" ref="F21:K21">SUM(F22)</f>
        <v>132000</v>
      </c>
      <c r="G21" s="56">
        <f t="shared" si="5"/>
        <v>0</v>
      </c>
      <c r="H21" s="56">
        <f t="shared" si="5"/>
        <v>67980</v>
      </c>
      <c r="I21" s="56">
        <f t="shared" si="5"/>
        <v>64020</v>
      </c>
      <c r="J21" s="56">
        <f t="shared" si="5"/>
        <v>0</v>
      </c>
      <c r="K21" s="56">
        <f t="shared" si="5"/>
        <v>0</v>
      </c>
      <c r="L21" s="56">
        <f>SUM(L22:L22)</f>
        <v>0</v>
      </c>
      <c r="M21" s="56">
        <f>SUM(M22:M22)</f>
        <v>0</v>
      </c>
      <c r="N21" s="56">
        <f>SUM(N22)</f>
        <v>0</v>
      </c>
      <c r="O21" s="56">
        <f>SUM(O22)</f>
        <v>0</v>
      </c>
      <c r="P21" s="56">
        <f>SUM(P22)</f>
        <v>0</v>
      </c>
    </row>
    <row r="22" spans="1:16" ht="12" customHeight="1">
      <c r="A22" s="32">
        <v>755</v>
      </c>
      <c r="B22" s="31">
        <v>75515</v>
      </c>
      <c r="C22" s="30">
        <v>2110</v>
      </c>
      <c r="D22" s="57">
        <v>132000</v>
      </c>
      <c r="E22" s="58">
        <f>SUM(F22)</f>
        <v>132000</v>
      </c>
      <c r="F22" s="58">
        <f>SUM(G22:J22)</f>
        <v>132000</v>
      </c>
      <c r="G22" s="58">
        <v>0</v>
      </c>
      <c r="H22" s="58">
        <v>67980</v>
      </c>
      <c r="I22" s="58">
        <v>64020</v>
      </c>
      <c r="J22" s="58">
        <v>0</v>
      </c>
      <c r="K22" s="58">
        <v>0</v>
      </c>
      <c r="L22" s="58">
        <v>0</v>
      </c>
      <c r="M22" s="58">
        <v>0</v>
      </c>
      <c r="N22" s="58">
        <f>SUM(O22+Q22+R22)</f>
        <v>0</v>
      </c>
      <c r="O22" s="58">
        <v>0</v>
      </c>
      <c r="P22" s="58"/>
    </row>
    <row r="23" spans="1:16" ht="12.75" customHeight="1">
      <c r="A23" s="35">
        <v>801</v>
      </c>
      <c r="B23" s="38"/>
      <c r="C23" s="33"/>
      <c r="D23" s="55">
        <f>SUM(D24:D24)</f>
        <v>27344</v>
      </c>
      <c r="E23" s="56">
        <f>E24</f>
        <v>27344</v>
      </c>
      <c r="F23" s="56">
        <f aca="true" t="shared" si="6" ref="F23:K23">SUM(F24)</f>
        <v>27344</v>
      </c>
      <c r="G23" s="56">
        <f t="shared" si="6"/>
        <v>0</v>
      </c>
      <c r="H23" s="56">
        <f t="shared" si="6"/>
        <v>27344</v>
      </c>
      <c r="I23" s="56">
        <f t="shared" si="6"/>
        <v>0</v>
      </c>
      <c r="J23" s="56">
        <f t="shared" si="6"/>
        <v>0</v>
      </c>
      <c r="K23" s="56">
        <f t="shared" si="6"/>
        <v>0</v>
      </c>
      <c r="L23" s="56">
        <f>SUM(L24:L24)</f>
        <v>0</v>
      </c>
      <c r="M23" s="56">
        <f>SUM(M24:M24)</f>
        <v>0</v>
      </c>
      <c r="N23" s="56">
        <f>SUM(N24)</f>
        <v>0</v>
      </c>
      <c r="O23" s="56">
        <f>SUM(O24)</f>
        <v>0</v>
      </c>
      <c r="P23" s="56">
        <f>SUM(P24)</f>
        <v>0</v>
      </c>
    </row>
    <row r="24" spans="1:16" ht="11.25" customHeight="1">
      <c r="A24" s="32">
        <v>801</v>
      </c>
      <c r="B24" s="31">
        <v>80153</v>
      </c>
      <c r="C24" s="30">
        <v>2110</v>
      </c>
      <c r="D24" s="57">
        <v>27344</v>
      </c>
      <c r="E24" s="58">
        <f>SUM(F24)</f>
        <v>27344</v>
      </c>
      <c r="F24" s="58">
        <f>SUM(G24:J24)</f>
        <v>27344</v>
      </c>
      <c r="G24" s="58">
        <v>0</v>
      </c>
      <c r="H24" s="58">
        <v>27344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f>SUM(O24+Q24+R24)</f>
        <v>0</v>
      </c>
      <c r="O24" s="58">
        <v>0</v>
      </c>
      <c r="P24" s="58"/>
    </row>
    <row r="25" spans="1:16" ht="13.5">
      <c r="A25" s="35">
        <v>851</v>
      </c>
      <c r="B25" s="34"/>
      <c r="C25" s="33"/>
      <c r="D25" s="59">
        <f>D26</f>
        <v>2282880</v>
      </c>
      <c r="E25" s="56">
        <f aca="true" t="shared" si="7" ref="E25:P25">SUM(E26)</f>
        <v>2282880</v>
      </c>
      <c r="F25" s="56">
        <f t="shared" si="7"/>
        <v>2282880</v>
      </c>
      <c r="G25" s="56">
        <f t="shared" si="7"/>
        <v>0</v>
      </c>
      <c r="H25" s="56">
        <f t="shared" si="7"/>
        <v>2282880</v>
      </c>
      <c r="I25" s="56">
        <f t="shared" si="7"/>
        <v>0</v>
      </c>
      <c r="J25" s="56">
        <f t="shared" si="7"/>
        <v>0</v>
      </c>
      <c r="K25" s="56">
        <f t="shared" si="7"/>
        <v>0</v>
      </c>
      <c r="L25" s="56">
        <f t="shared" si="7"/>
        <v>0</v>
      </c>
      <c r="M25" s="56">
        <f t="shared" si="7"/>
        <v>0</v>
      </c>
      <c r="N25" s="56">
        <f t="shared" si="7"/>
        <v>0</v>
      </c>
      <c r="O25" s="56">
        <f t="shared" si="7"/>
        <v>0</v>
      </c>
      <c r="P25" s="56">
        <f t="shared" si="7"/>
        <v>0</v>
      </c>
    </row>
    <row r="26" spans="1:17" ht="12.75">
      <c r="A26" s="32">
        <v>851</v>
      </c>
      <c r="B26" s="31">
        <v>85156</v>
      </c>
      <c r="C26" s="30">
        <v>2110</v>
      </c>
      <c r="D26" s="60">
        <v>2282880</v>
      </c>
      <c r="E26" s="58">
        <f>SUM(H26)</f>
        <v>2282880</v>
      </c>
      <c r="F26" s="58">
        <f>SUM(H26)</f>
        <v>2282880</v>
      </c>
      <c r="G26" s="58">
        <v>0</v>
      </c>
      <c r="H26" s="58">
        <v>2282880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f>SUM(O26+Q26+R26)</f>
        <v>0</v>
      </c>
      <c r="O26" s="58">
        <v>0</v>
      </c>
      <c r="P26" s="58">
        <v>0</v>
      </c>
      <c r="Q26" s="36"/>
    </row>
    <row r="27" spans="1:17" ht="13.5">
      <c r="A27" s="35">
        <v>852</v>
      </c>
      <c r="B27" s="34"/>
      <c r="C27" s="33"/>
      <c r="D27" s="55">
        <f aca="true" t="shared" si="8" ref="D27:P27">SUM(D28:D30)</f>
        <v>2834345</v>
      </c>
      <c r="E27" s="56">
        <f t="shared" si="8"/>
        <v>2834345</v>
      </c>
      <c r="F27" s="56">
        <f t="shared" si="8"/>
        <v>136332</v>
      </c>
      <c r="G27" s="56">
        <f t="shared" si="8"/>
        <v>94085</v>
      </c>
      <c r="H27" s="56">
        <f t="shared" si="8"/>
        <v>42247</v>
      </c>
      <c r="I27" s="56">
        <f t="shared" si="8"/>
        <v>0</v>
      </c>
      <c r="J27" s="56">
        <f t="shared" si="8"/>
        <v>0</v>
      </c>
      <c r="K27" s="56">
        <f t="shared" si="8"/>
        <v>0</v>
      </c>
      <c r="L27" s="56">
        <f t="shared" si="8"/>
        <v>2698013</v>
      </c>
      <c r="M27" s="56">
        <f t="shared" si="8"/>
        <v>2698013</v>
      </c>
      <c r="N27" s="56">
        <f t="shared" si="8"/>
        <v>0</v>
      </c>
      <c r="O27" s="56">
        <f t="shared" si="8"/>
        <v>0</v>
      </c>
      <c r="P27" s="56">
        <f t="shared" si="8"/>
        <v>0</v>
      </c>
      <c r="Q27" s="36"/>
    </row>
    <row r="28" spans="1:17" ht="12.75">
      <c r="A28" s="37">
        <v>852</v>
      </c>
      <c r="B28" s="31">
        <v>85203</v>
      </c>
      <c r="C28" s="30">
        <v>2110</v>
      </c>
      <c r="D28" s="60">
        <v>126180</v>
      </c>
      <c r="E28" s="58">
        <f>SUM(H28+G28)</f>
        <v>126180</v>
      </c>
      <c r="F28" s="58">
        <f>SUM(G28:K28)</f>
        <v>126180</v>
      </c>
      <c r="G28" s="58">
        <v>84885</v>
      </c>
      <c r="H28" s="58">
        <v>41295</v>
      </c>
      <c r="I28" s="58">
        <v>0</v>
      </c>
      <c r="J28" s="58">
        <v>0</v>
      </c>
      <c r="K28" s="58">
        <v>0</v>
      </c>
      <c r="L28" s="58">
        <v>0</v>
      </c>
      <c r="M28" s="58">
        <f>SUM(N28+P28+Q28)</f>
        <v>0</v>
      </c>
      <c r="N28" s="58">
        <v>0</v>
      </c>
      <c r="O28" s="58">
        <v>0</v>
      </c>
      <c r="P28" s="58">
        <v>0</v>
      </c>
      <c r="Q28" s="36"/>
    </row>
    <row r="29" spans="1:17" ht="12.75">
      <c r="A29" s="32">
        <v>852</v>
      </c>
      <c r="B29" s="31">
        <v>85203</v>
      </c>
      <c r="C29" s="30">
        <v>6410</v>
      </c>
      <c r="D29" s="60">
        <v>2698013</v>
      </c>
      <c r="E29" s="58">
        <f>SUM(L29)</f>
        <v>2698013</v>
      </c>
      <c r="F29" s="58">
        <f>SUM(H29)</f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2698013</v>
      </c>
      <c r="M29" s="58">
        <v>2698013</v>
      </c>
      <c r="N29" s="58">
        <f>SUM(O29+Q29+R29)</f>
        <v>0</v>
      </c>
      <c r="O29" s="58">
        <v>0</v>
      </c>
      <c r="P29" s="58">
        <v>0</v>
      </c>
      <c r="Q29" s="36"/>
    </row>
    <row r="30" spans="1:17" ht="12.75">
      <c r="A30" s="32">
        <v>852</v>
      </c>
      <c r="B30" s="31">
        <v>85205</v>
      </c>
      <c r="C30" s="30">
        <v>2110</v>
      </c>
      <c r="D30" s="60">
        <v>10152</v>
      </c>
      <c r="E30" s="58">
        <f>SUM(H30+G30+E38)</f>
        <v>10152</v>
      </c>
      <c r="F30" s="58">
        <f>SUM(G30:K30)</f>
        <v>10152</v>
      </c>
      <c r="G30" s="58">
        <v>9200</v>
      </c>
      <c r="H30" s="58">
        <v>952</v>
      </c>
      <c r="I30" s="58">
        <v>0</v>
      </c>
      <c r="J30" s="58">
        <v>0</v>
      </c>
      <c r="K30" s="58">
        <v>0</v>
      </c>
      <c r="L30" s="58">
        <v>0</v>
      </c>
      <c r="M30" s="58">
        <f>SUM(N30+P30+Q30)</f>
        <v>0</v>
      </c>
      <c r="N30" s="58">
        <v>0</v>
      </c>
      <c r="O30" s="58">
        <v>0</v>
      </c>
      <c r="P30" s="58">
        <v>0</v>
      </c>
      <c r="Q30" s="36"/>
    </row>
    <row r="31" spans="1:16" ht="13.5">
      <c r="A31" s="35">
        <v>853</v>
      </c>
      <c r="B31" s="34"/>
      <c r="C31" s="33"/>
      <c r="D31" s="59">
        <f>SUM(D32)</f>
        <v>628989</v>
      </c>
      <c r="E31" s="56">
        <f>E32</f>
        <v>628989</v>
      </c>
      <c r="F31" s="56">
        <f>F32</f>
        <v>628989</v>
      </c>
      <c r="G31" s="56">
        <f>G32</f>
        <v>501494</v>
      </c>
      <c r="H31" s="56">
        <f>H32</f>
        <v>127495</v>
      </c>
      <c r="I31" s="56">
        <f aca="true" t="shared" si="9" ref="I31:P31">SUM(I32)</f>
        <v>0</v>
      </c>
      <c r="J31" s="56">
        <f t="shared" si="9"/>
        <v>0</v>
      </c>
      <c r="K31" s="56">
        <f t="shared" si="9"/>
        <v>0</v>
      </c>
      <c r="L31" s="56">
        <f t="shared" si="9"/>
        <v>0</v>
      </c>
      <c r="M31" s="56">
        <f t="shared" si="9"/>
        <v>0</v>
      </c>
      <c r="N31" s="56">
        <f t="shared" si="9"/>
        <v>0</v>
      </c>
      <c r="O31" s="56">
        <f t="shared" si="9"/>
        <v>0</v>
      </c>
      <c r="P31" s="56">
        <f t="shared" si="9"/>
        <v>0</v>
      </c>
    </row>
    <row r="32" spans="1:16" ht="12.75">
      <c r="A32" s="32">
        <v>853</v>
      </c>
      <c r="B32" s="31">
        <v>85321</v>
      </c>
      <c r="C32" s="30">
        <v>2110</v>
      </c>
      <c r="D32" s="60">
        <v>628989</v>
      </c>
      <c r="E32" s="58">
        <f>SUM(H32+G32+E40)</f>
        <v>628989</v>
      </c>
      <c r="F32" s="58">
        <f>SUM(G32:K32)</f>
        <v>628989</v>
      </c>
      <c r="G32" s="58">
        <v>501494</v>
      </c>
      <c r="H32" s="58">
        <v>127495</v>
      </c>
      <c r="I32" s="58">
        <v>0</v>
      </c>
      <c r="J32" s="58">
        <v>0</v>
      </c>
      <c r="K32" s="58">
        <v>0</v>
      </c>
      <c r="L32" s="58">
        <v>0</v>
      </c>
      <c r="M32" s="58">
        <f>SUM(N32+P32+Q32)</f>
        <v>0</v>
      </c>
      <c r="N32" s="58">
        <v>0</v>
      </c>
      <c r="O32" s="58">
        <v>0</v>
      </c>
      <c r="P32" s="58">
        <v>0</v>
      </c>
    </row>
    <row r="33" spans="1:16" ht="13.5">
      <c r="A33" s="35">
        <v>855</v>
      </c>
      <c r="B33" s="34"/>
      <c r="C33" s="33"/>
      <c r="D33" s="59">
        <f aca="true" t="shared" si="10" ref="D33:P33">SUM(D34:D35)</f>
        <v>640898</v>
      </c>
      <c r="E33" s="56">
        <f t="shared" si="10"/>
        <v>640898</v>
      </c>
      <c r="F33" s="56">
        <f t="shared" si="10"/>
        <v>640898</v>
      </c>
      <c r="G33" s="56">
        <f t="shared" si="10"/>
        <v>6362</v>
      </c>
      <c r="H33" s="56">
        <f t="shared" si="10"/>
        <v>521</v>
      </c>
      <c r="I33" s="56">
        <f t="shared" si="10"/>
        <v>0</v>
      </c>
      <c r="J33" s="56">
        <f t="shared" si="10"/>
        <v>634015</v>
      </c>
      <c r="K33" s="56">
        <f t="shared" si="10"/>
        <v>0</v>
      </c>
      <c r="L33" s="56">
        <f t="shared" si="10"/>
        <v>0</v>
      </c>
      <c r="M33" s="56">
        <f t="shared" si="10"/>
        <v>0</v>
      </c>
      <c r="N33" s="56">
        <f t="shared" si="10"/>
        <v>0</v>
      </c>
      <c r="O33" s="56">
        <f t="shared" si="10"/>
        <v>0</v>
      </c>
      <c r="P33" s="56">
        <f t="shared" si="10"/>
        <v>0</v>
      </c>
    </row>
    <row r="34" spans="1:16" ht="12.75">
      <c r="A34" s="32">
        <v>855</v>
      </c>
      <c r="B34" s="31">
        <v>85508</v>
      </c>
      <c r="C34" s="30">
        <v>2160</v>
      </c>
      <c r="D34" s="60">
        <v>224721</v>
      </c>
      <c r="E34" s="58">
        <f>SUM(H34+G34+J34)</f>
        <v>224721</v>
      </c>
      <c r="F34" s="58">
        <f>SUM(G34:K34)</f>
        <v>224721</v>
      </c>
      <c r="G34" s="58">
        <v>2200</v>
      </c>
      <c r="H34" s="58">
        <v>521</v>
      </c>
      <c r="I34" s="58">
        <v>0</v>
      </c>
      <c r="J34" s="58">
        <v>222000</v>
      </c>
      <c r="K34" s="58">
        <v>0</v>
      </c>
      <c r="L34" s="58">
        <v>0</v>
      </c>
      <c r="M34" s="58">
        <f>SUM(N34+P34+Q34)</f>
        <v>0</v>
      </c>
      <c r="N34" s="58">
        <v>0</v>
      </c>
      <c r="O34" s="58">
        <v>0</v>
      </c>
      <c r="P34" s="58">
        <v>0</v>
      </c>
    </row>
    <row r="35" spans="1:16" ht="12.75">
      <c r="A35" s="32">
        <v>855</v>
      </c>
      <c r="B35" s="31">
        <v>85510</v>
      </c>
      <c r="C35" s="30">
        <v>2160</v>
      </c>
      <c r="D35" s="60">
        <v>416177</v>
      </c>
      <c r="E35" s="58">
        <f>SUM(H35+G35+J35)</f>
        <v>416177</v>
      </c>
      <c r="F35" s="58">
        <f>SUM(G35:K35)</f>
        <v>416177</v>
      </c>
      <c r="G35" s="58">
        <v>4162</v>
      </c>
      <c r="H35" s="58">
        <v>0</v>
      </c>
      <c r="I35" s="58">
        <v>0</v>
      </c>
      <c r="J35" s="58">
        <v>412015</v>
      </c>
      <c r="K35" s="58">
        <v>0</v>
      </c>
      <c r="L35" s="58">
        <v>0</v>
      </c>
      <c r="M35" s="58">
        <f>SUM(N35+P35+Q35)</f>
        <v>0</v>
      </c>
      <c r="N35" s="58">
        <v>0</v>
      </c>
      <c r="O35" s="58">
        <v>0</v>
      </c>
      <c r="P35" s="58">
        <v>0</v>
      </c>
    </row>
    <row r="36" spans="1:16" ht="14.25">
      <c r="A36" s="134" t="s">
        <v>66</v>
      </c>
      <c r="B36" s="134"/>
      <c r="C36" s="134"/>
      <c r="D36" s="59">
        <f aca="true" t="shared" si="11" ref="D36:P36">SUM(D8+D10+D12+D14+D17+D19+D21+D23+D25+D27+D31+D33)</f>
        <v>12082659</v>
      </c>
      <c r="E36" s="59">
        <f t="shared" si="11"/>
        <v>12082659</v>
      </c>
      <c r="F36" s="59">
        <f t="shared" si="11"/>
        <v>9384646</v>
      </c>
      <c r="G36" s="59">
        <f t="shared" si="11"/>
        <v>5557932.97</v>
      </c>
      <c r="H36" s="59">
        <f t="shared" si="11"/>
        <v>2950678.0300000003</v>
      </c>
      <c r="I36" s="59">
        <f t="shared" si="11"/>
        <v>64020</v>
      </c>
      <c r="J36" s="59">
        <f t="shared" si="11"/>
        <v>812015</v>
      </c>
      <c r="K36" s="59">
        <f t="shared" si="11"/>
        <v>0</v>
      </c>
      <c r="L36" s="59">
        <f t="shared" si="11"/>
        <v>2698013</v>
      </c>
      <c r="M36" s="59">
        <f t="shared" si="11"/>
        <v>2698013</v>
      </c>
      <c r="N36" s="59">
        <f t="shared" si="11"/>
        <v>0</v>
      </c>
      <c r="O36" s="59">
        <f t="shared" si="11"/>
        <v>0</v>
      </c>
      <c r="P36" s="59">
        <f t="shared" si="11"/>
        <v>0</v>
      </c>
    </row>
    <row r="37" spans="1:16" ht="12.75">
      <c r="A37" s="27"/>
      <c r="B37" s="27"/>
      <c r="C37" s="27"/>
      <c r="D37" s="27"/>
      <c r="E37" s="29"/>
      <c r="F37" s="27"/>
      <c r="G37" s="27"/>
      <c r="H37" s="27"/>
      <c r="I37" s="27"/>
      <c r="J37" s="27"/>
      <c r="K37" s="26"/>
      <c r="L37" s="26"/>
      <c r="M37" s="26"/>
      <c r="N37" s="26"/>
      <c r="O37" s="26"/>
      <c r="P37" s="26"/>
    </row>
    <row r="38" spans="1:16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6"/>
      <c r="L38" s="26"/>
      <c r="M38" s="26"/>
      <c r="N38" s="26"/>
      <c r="O38" s="26"/>
      <c r="P38" s="26"/>
    </row>
    <row r="39" spans="1:16" ht="12.75">
      <c r="A39" s="27"/>
      <c r="B39" s="27"/>
      <c r="C39" s="27"/>
      <c r="D39" s="27"/>
      <c r="E39" s="27"/>
      <c r="F39" s="27"/>
      <c r="G39" s="28"/>
      <c r="H39" s="28"/>
      <c r="I39" s="27"/>
      <c r="J39" s="27"/>
      <c r="K39" s="26"/>
      <c r="L39" s="26"/>
      <c r="M39" s="26"/>
      <c r="N39" s="26"/>
      <c r="O39" s="26"/>
      <c r="P39" s="26"/>
    </row>
    <row r="40" spans="1:16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4"/>
      <c r="L40" s="24"/>
      <c r="M40" s="24"/>
      <c r="N40" s="24"/>
      <c r="O40" s="24"/>
      <c r="P40" s="24"/>
    </row>
    <row r="46" spans="1:10" ht="12.75">
      <c r="A46" s="21"/>
      <c r="B46" s="21"/>
      <c r="C46" s="21"/>
      <c r="D46" s="21"/>
      <c r="E46" s="21"/>
      <c r="F46" s="21"/>
      <c r="G46" s="21"/>
      <c r="H46" s="21"/>
      <c r="I46" s="21"/>
      <c r="J46" s="23"/>
    </row>
  </sheetData>
  <sheetProtection/>
  <mergeCells count="20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O2:P2"/>
    <mergeCell ref="A36:C36"/>
    <mergeCell ref="M4:P4"/>
    <mergeCell ref="G5:H5"/>
    <mergeCell ref="I5:I6"/>
    <mergeCell ref="J5:J6"/>
    <mergeCell ref="K5:K6"/>
    <mergeCell ref="M5:M6"/>
    <mergeCell ref="O5:O6"/>
    <mergeCell ref="P5:P6"/>
  </mergeCells>
  <printOptions/>
  <pageMargins left="0.7" right="0.7" top="0.75" bottom="0.75" header="0.3" footer="0.3"/>
  <pageSetup orientation="landscape" paperSize="9" scale="91" r:id="rId1"/>
  <headerFooter>
    <oddHeader>&amp;RZałącznik nr &amp;A
do uchwały Zarządu Powiatu w Opatowie nr 145.73.2021
z dnia 20 sierpnia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view="pageLayout" workbookViewId="0" topLeftCell="A1">
      <selection activeCell="K6" sqref="K6:K7"/>
    </sheetView>
  </sheetViews>
  <sheetFormatPr defaultColWidth="9.33203125" defaultRowHeight="12.75"/>
  <cols>
    <col min="1" max="1" width="6.16015625" style="62" customWidth="1"/>
    <col min="2" max="2" width="9" style="62" customWidth="1"/>
    <col min="3" max="3" width="7.16015625" style="62" customWidth="1"/>
    <col min="4" max="4" width="12.16015625" style="62" customWidth="1"/>
    <col min="5" max="5" width="11.83203125" style="62" customWidth="1"/>
    <col min="6" max="6" width="11.66015625" style="62" customWidth="1"/>
    <col min="7" max="7" width="14.33203125" style="62" customWidth="1"/>
    <col min="8" max="8" width="12.66015625" style="62" customWidth="1"/>
    <col min="9" max="9" width="8.33203125" style="62" customWidth="1"/>
    <col min="10" max="10" width="12" style="62" customWidth="1"/>
    <col min="11" max="11" width="9.83203125" style="62" customWidth="1"/>
    <col min="12" max="12" width="11.16015625" style="61" customWidth="1"/>
    <col min="13" max="13" width="10.83203125" style="61" customWidth="1"/>
    <col min="14" max="14" width="10.33203125" style="61" customWidth="1"/>
    <col min="15" max="15" width="9.33203125" style="61" customWidth="1"/>
    <col min="16" max="16" width="11.83203125" style="61" customWidth="1"/>
    <col min="17" max="16384" width="9.33203125" style="61" customWidth="1"/>
  </cols>
  <sheetData>
    <row r="1" spans="1:16" ht="39.75" customHeight="1">
      <c r="A1" s="149" t="s">
        <v>81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8.75">
      <c r="A2" s="74"/>
      <c r="B2" s="74"/>
      <c r="C2" s="74"/>
      <c r="D2" s="74"/>
      <c r="E2" s="74"/>
      <c r="F2" s="74"/>
      <c r="G2" s="74"/>
      <c r="H2" s="74"/>
      <c r="I2" s="52"/>
      <c r="J2" s="52"/>
      <c r="K2" s="52"/>
      <c r="L2" s="51"/>
      <c r="M2" s="51"/>
      <c r="N2" s="51"/>
      <c r="O2" s="51"/>
      <c r="P2" s="51"/>
    </row>
    <row r="3" spans="1:16" ht="12.75">
      <c r="A3" s="53"/>
      <c r="B3" s="53"/>
      <c r="C3" s="53"/>
      <c r="D3" s="53"/>
      <c r="E3" s="53"/>
      <c r="F3" s="53"/>
      <c r="G3" s="52"/>
      <c r="H3" s="52"/>
      <c r="I3" s="52"/>
      <c r="J3" s="52"/>
      <c r="K3" s="52"/>
      <c r="L3" s="51"/>
      <c r="M3" s="51"/>
      <c r="N3" s="51"/>
      <c r="O3" s="51"/>
      <c r="P3" s="73" t="s">
        <v>79</v>
      </c>
    </row>
    <row r="4" spans="1:16" ht="12.75">
      <c r="A4" s="144" t="s">
        <v>0</v>
      </c>
      <c r="B4" s="144" t="s">
        <v>1</v>
      </c>
      <c r="C4" s="144" t="s">
        <v>58</v>
      </c>
      <c r="D4" s="144" t="s">
        <v>78</v>
      </c>
      <c r="E4" s="144" t="s">
        <v>77</v>
      </c>
      <c r="F4" s="150" t="s">
        <v>4</v>
      </c>
      <c r="G4" s="159"/>
      <c r="H4" s="159"/>
      <c r="I4" s="159"/>
      <c r="J4" s="159"/>
      <c r="K4" s="159"/>
      <c r="L4" s="159"/>
      <c r="M4" s="159"/>
      <c r="N4" s="159"/>
      <c r="O4" s="159"/>
      <c r="P4" s="158"/>
    </row>
    <row r="5" spans="1:16" ht="12.75">
      <c r="A5" s="145"/>
      <c r="B5" s="145"/>
      <c r="C5" s="145"/>
      <c r="D5" s="145"/>
      <c r="E5" s="145"/>
      <c r="F5" s="144" t="s">
        <v>29</v>
      </c>
      <c r="G5" s="151" t="s">
        <v>4</v>
      </c>
      <c r="H5" s="151"/>
      <c r="I5" s="151"/>
      <c r="J5" s="151"/>
      <c r="K5" s="151"/>
      <c r="L5" s="144" t="s">
        <v>76</v>
      </c>
      <c r="M5" s="152" t="s">
        <v>4</v>
      </c>
      <c r="N5" s="153"/>
      <c r="O5" s="153"/>
      <c r="P5" s="154"/>
    </row>
    <row r="6" spans="1:16" ht="23.25" customHeight="1">
      <c r="A6" s="145"/>
      <c r="B6" s="145"/>
      <c r="C6" s="145"/>
      <c r="D6" s="145"/>
      <c r="E6" s="145"/>
      <c r="F6" s="145"/>
      <c r="G6" s="150" t="s">
        <v>75</v>
      </c>
      <c r="H6" s="158"/>
      <c r="I6" s="144" t="s">
        <v>74</v>
      </c>
      <c r="J6" s="144" t="s">
        <v>73</v>
      </c>
      <c r="K6" s="144" t="s">
        <v>72</v>
      </c>
      <c r="L6" s="145"/>
      <c r="M6" s="150" t="s">
        <v>6</v>
      </c>
      <c r="N6" s="72" t="s">
        <v>7</v>
      </c>
      <c r="O6" s="151" t="s">
        <v>33</v>
      </c>
      <c r="P6" s="151" t="s">
        <v>71</v>
      </c>
    </row>
    <row r="7" spans="1:16" ht="115.5">
      <c r="A7" s="146"/>
      <c r="B7" s="146"/>
      <c r="C7" s="146"/>
      <c r="D7" s="146"/>
      <c r="E7" s="146"/>
      <c r="F7" s="146"/>
      <c r="G7" s="71" t="s">
        <v>11</v>
      </c>
      <c r="H7" s="71" t="s">
        <v>70</v>
      </c>
      <c r="I7" s="146"/>
      <c r="J7" s="146"/>
      <c r="K7" s="146"/>
      <c r="L7" s="146"/>
      <c r="M7" s="151"/>
      <c r="N7" s="34" t="s">
        <v>10</v>
      </c>
      <c r="O7" s="151"/>
      <c r="P7" s="151"/>
    </row>
    <row r="8" spans="1:16" ht="9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</row>
    <row r="9" spans="1:16" ht="19.5" customHeight="1">
      <c r="A9" s="32">
        <v>750</v>
      </c>
      <c r="B9" s="32">
        <v>75045</v>
      </c>
      <c r="C9" s="91">
        <v>2120</v>
      </c>
      <c r="D9" s="68">
        <v>16900</v>
      </c>
      <c r="E9" s="68">
        <f>SUM(F9)</f>
        <v>16900</v>
      </c>
      <c r="F9" s="68">
        <f>SUM(G9:J9)</f>
        <v>16900</v>
      </c>
      <c r="G9" s="67">
        <v>0</v>
      </c>
      <c r="H9" s="66">
        <v>13600</v>
      </c>
      <c r="I9" s="66">
        <v>0</v>
      </c>
      <c r="J9" s="66">
        <v>3300</v>
      </c>
      <c r="K9" s="66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</row>
    <row r="10" spans="1:16" ht="19.5" customHeight="1">
      <c r="A10" s="70">
        <v>801</v>
      </c>
      <c r="B10" s="32">
        <v>80195</v>
      </c>
      <c r="C10" s="69">
        <v>2120</v>
      </c>
      <c r="D10" s="68">
        <v>109200</v>
      </c>
      <c r="E10" s="68">
        <f>SUM(F10)</f>
        <v>109200</v>
      </c>
      <c r="F10" s="68">
        <f>SUM(G10:J10)</f>
        <v>109200</v>
      </c>
      <c r="G10" s="67">
        <v>80245</v>
      </c>
      <c r="H10" s="67">
        <v>28955</v>
      </c>
      <c r="I10" s="66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</row>
    <row r="11" spans="1:16" s="63" customFormat="1" ht="24.75" customHeight="1">
      <c r="A11" s="155" t="s">
        <v>66</v>
      </c>
      <c r="B11" s="156"/>
      <c r="C11" s="157"/>
      <c r="D11" s="64">
        <f aca="true" t="shared" si="0" ref="D11:P11">SUM(D9:D10)</f>
        <v>126100</v>
      </c>
      <c r="E11" s="64">
        <f t="shared" si="0"/>
        <v>126100</v>
      </c>
      <c r="F11" s="64">
        <f t="shared" si="0"/>
        <v>126100</v>
      </c>
      <c r="G11" s="64">
        <f t="shared" si="0"/>
        <v>80245</v>
      </c>
      <c r="H11" s="64">
        <f t="shared" si="0"/>
        <v>42555</v>
      </c>
      <c r="I11" s="64">
        <f t="shared" si="0"/>
        <v>0</v>
      </c>
      <c r="J11" s="64">
        <f t="shared" si="0"/>
        <v>3300</v>
      </c>
      <c r="K11" s="64">
        <f t="shared" si="0"/>
        <v>0</v>
      </c>
      <c r="L11" s="64">
        <f t="shared" si="0"/>
        <v>0</v>
      </c>
      <c r="M11" s="64">
        <f t="shared" si="0"/>
        <v>0</v>
      </c>
      <c r="N11" s="64">
        <f t="shared" si="0"/>
        <v>0</v>
      </c>
      <c r="O11" s="64">
        <f t="shared" si="0"/>
        <v>0</v>
      </c>
      <c r="P11" s="64">
        <f t="shared" si="0"/>
        <v>0</v>
      </c>
    </row>
  </sheetData>
  <sheetProtection/>
  <mergeCells count="19"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Zarządu Powiatu w Opatowie nr 145.73.2021
z dnia 20 sierpnia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2021-08-20T11:41:19Z</cp:lastPrinted>
  <dcterms:modified xsi:type="dcterms:W3CDTF">2021-09-23T11:59:31Z</dcterms:modified>
  <cp:category/>
  <cp:version/>
  <cp:contentType/>
  <cp:contentStatus/>
</cp:coreProperties>
</file>