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20" windowWidth="12315" windowHeight="720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</sheets>
  <definedNames/>
  <calcPr fullCalcOnLoad="1"/>
</workbook>
</file>

<file path=xl/sharedStrings.xml><?xml version="1.0" encoding="utf-8"?>
<sst xmlns="http://schemas.openxmlformats.org/spreadsheetml/2006/main" count="919" uniqueCount="398">
  <si>
    <t>w złotych</t>
  </si>
  <si>
    <t>Dział</t>
  </si>
  <si>
    <t>Rozdział</t>
  </si>
  <si>
    <t>§</t>
  </si>
  <si>
    <t>Nazwa</t>
  </si>
  <si>
    <t>1</t>
  </si>
  <si>
    <t>2</t>
  </si>
  <si>
    <t>3</t>
  </si>
  <si>
    <t>4</t>
  </si>
  <si>
    <t>5</t>
  </si>
  <si>
    <t>bieżące</t>
  </si>
  <si>
    <t xml:space="preserve">w tym z tytułu dotacji i środków na finansowanie wydatków na realizację zadań finansowanych z udziałem środków, o których mowa w art. 5 ust. 1 pkt 2 i 3 
</t>
  </si>
  <si>
    <t>0,00</t>
  </si>
  <si>
    <t>852</t>
  </si>
  <si>
    <t>Pomoc społeczna</t>
  </si>
  <si>
    <t>razem:</t>
  </si>
  <si>
    <t>majątkowe</t>
  </si>
  <si>
    <t>Ogółem:</t>
  </si>
  <si>
    <t>Wydatki razem:</t>
  </si>
  <si>
    <t>wynagrodzenia i składki od nich naliczane</t>
  </si>
  <si>
    <t>na programy finansowane z udziałem środków, o których mowa w art. 5 ust. 1 pkt 2 i 3,</t>
  </si>
  <si>
    <t>wydatki na programy finansowane z udziałem środków, o których mowa w art. 5 ust. 1 pkt 2 i 3</t>
  </si>
  <si>
    <t>świadczenia na rzecz osób fizycznych;</t>
  </si>
  <si>
    <t>dotacje na zadania bieżące</t>
  </si>
  <si>
    <t>z tego:</t>
  </si>
  <si>
    <t>w tym:</t>
  </si>
  <si>
    <t>inwestycje i zakupy inwestycyjne</t>
  </si>
  <si>
    <t>Wydatki 
majątkowe</t>
  </si>
  <si>
    <t>Plan</t>
  </si>
  <si>
    <t>zakup i objęcie akcji i udziałów</t>
  </si>
  <si>
    <t>Wydatki bieżące</t>
  </si>
  <si>
    <t>(* kol 2 do wykorzystania fakultatywnego)</t>
  </si>
  <si>
    <t>Z tego:</t>
  </si>
  <si>
    <t>obsługa długu</t>
  </si>
  <si>
    <t>Wniesienie wkładów do spółek prawa handlowego</t>
  </si>
  <si>
    <t/>
  </si>
  <si>
    <t>wypłaty z tytułu poręczeń i gwarancji</t>
  </si>
  <si>
    <t>8</t>
  </si>
  <si>
    <t>7</t>
  </si>
  <si>
    <t>6</t>
  </si>
  <si>
    <t>Plan po zmianach 
(5+6+7)</t>
  </si>
  <si>
    <t>Zwiększenie</t>
  </si>
  <si>
    <t>Zmniejszenie</t>
  </si>
  <si>
    <t>Plan przed zmianą</t>
  </si>
  <si>
    <t>po zmianach</t>
  </si>
  <si>
    <t>zwiększenie</t>
  </si>
  <si>
    <t>zmniejszenie</t>
  </si>
  <si>
    <t>przed zmianą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</si>
  <si>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</si>
  <si>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</si>
  <si>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</si>
  <si>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</si>
  <si>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</si>
  <si>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</si>
  <si>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</si>
  <si>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</si>
  <si>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</si>
  <si>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</si>
  <si>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</si>
  <si>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wydatki związane z realizacją ich statutowych zadań;</t>
  </si>
  <si>
    <t>wydatki 
jednostek
budżetowych</t>
  </si>
  <si>
    <t>§
/
grupa</t>
  </si>
  <si>
    <t xml:space="preserve">D. Inne źródła </t>
  </si>
  <si>
    <t xml:space="preserve">C. Inne źródła </t>
  </si>
  <si>
    <t>B. Środki i dotacje otrzymane od innych jst oraz innych jednostek zaliczanych do sektora finansów publicznych</t>
  </si>
  <si>
    <t>A. Dotacje i środki z budżetu państwa (np. od wojewody, MEN, UKFiS, …)</t>
  </si>
  <si>
    <t>* Wybrać odpowiednie oznaczenie źródła finansowania:</t>
  </si>
  <si>
    <t>x</t>
  </si>
  <si>
    <t>Ogółem</t>
  </si>
  <si>
    <t>Starostwo Powiatowe w Opatowie</t>
  </si>
  <si>
    <t xml:space="preserve">A.      
B.
C.
D. </t>
  </si>
  <si>
    <t xml:space="preserve">A. 
B.
C. 
D. </t>
  </si>
  <si>
    <t>Dom Pomocy Społecznej w Sobowie</t>
  </si>
  <si>
    <t>Zakup samochodu służbowego na potrzeby WTZ przy DPS w Sobowie</t>
  </si>
  <si>
    <t>Dom Pomocy Społecznej w Zochcinku</t>
  </si>
  <si>
    <t xml:space="preserve">A.      
B. 
C.
D. </t>
  </si>
  <si>
    <t>24.</t>
  </si>
  <si>
    <t>Zespół Szkół Nr 1 w Opatowie</t>
  </si>
  <si>
    <t>23.</t>
  </si>
  <si>
    <t>22.</t>
  </si>
  <si>
    <t>21.</t>
  </si>
  <si>
    <t>20.</t>
  </si>
  <si>
    <t>19.</t>
  </si>
  <si>
    <t>Wykonanie klimatyzacji w sali konferencyjnej SP w Opatowie</t>
  </si>
  <si>
    <t>18.</t>
  </si>
  <si>
    <t>17.</t>
  </si>
  <si>
    <t>16.</t>
  </si>
  <si>
    <t>15.</t>
  </si>
  <si>
    <t>14.</t>
  </si>
  <si>
    <t>13.</t>
  </si>
  <si>
    <t>12.</t>
  </si>
  <si>
    <t>Zarząd Dróg Powiatowych  w Opatowie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</si>
  <si>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</si>
  <si>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</si>
  <si>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</si>
  <si>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</si>
  <si>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</si>
  <si>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</si>
  <si>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</si>
  <si>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</si>
  <si>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</si>
  <si>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</si>
  <si>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</si>
  <si>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kredyty i pożyczki zaciągnięte na realizację zadania pod refundację wydatków</t>
  </si>
  <si>
    <t>środki wymienione
w art. 5 ust. 1 pkt 2 i 3 u.f.p.</t>
  </si>
  <si>
    <t>dotacje i środki pochodzące
z innych  źr.*</t>
  </si>
  <si>
    <t>kredyty
i pożyczki</t>
  </si>
  <si>
    <t>dochody własne jst</t>
  </si>
  <si>
    <t>w tym źródła finansowania</t>
  </si>
  <si>
    <t>Jednostka org. realizująca zadanie lub koordynująca program</t>
  </si>
  <si>
    <t>Planowane wydatki</t>
  </si>
  <si>
    <t>Nazwa zadania inwestycyjnego</t>
  </si>
  <si>
    <t>Rozdz.</t>
  </si>
  <si>
    <t>Lp.</t>
  </si>
  <si>
    <t>Specjalny Ośrodek Szkolno - Wychowawczy - Centrum Autyzmu i Całościowych Zaburzeń Rozwojowych w Niemienicach</t>
  </si>
  <si>
    <t>700</t>
  </si>
  <si>
    <t>Rozbudowa oraz przebudowa istniejącego budynku mieszkalnego jednorodzinnego wraz ze zmianą sposobu użytkowania budynku na potrzeby placówki opiekuńczo - wychowawczej</t>
  </si>
  <si>
    <t>Budowa Tężni Solankowej na terenie DPS w Zochcinku wraz z opracowaniem dokumentacji projektowej</t>
  </si>
  <si>
    <t>Wymiana pokrycia dachowego na budynku użytkowym ZS Nr 2 w Opatowie</t>
  </si>
  <si>
    <t>Modernizacja i przebudowa pomieszczeń sanitarnych oraz adaptacja na łazienkę dla osób niepełnosprawnych w budynku dydaktycznym Zespołu Szkół Nr 1 w Opatowie</t>
  </si>
  <si>
    <t>Zakup sprzętu, urządzeń dot. sieci teleinformatycznej oraz wymiana serwera głównego i urządzeń podtrzymania zasilania</t>
  </si>
  <si>
    <t>Zakup urządzeń informatycznych dla Wydziału Geodezji, Kartografii, Katastru i Gospodarki Mieniem</t>
  </si>
  <si>
    <t>Wykonanie dokumentacji projektowej dla zadania pn. ,,Termomodernizacja Szpitala Św. Leona w Opatowie''</t>
  </si>
  <si>
    <t>Przebudowa DP nr 0698T Rżuchów - Drzenkowice - Brzóstowa - dr. woj. nr 755, polegająca na budowie chodnika w m. Wszechświęte odc. dł. 0,635 km</t>
  </si>
  <si>
    <t>Przebudowa DP nr 0731T Włostów - Osada Cukrowni Włostów - Gozdawa - Żurawniki - Malice Kościelne - Słabuszewice - Międzygórz - Rogal i DP nr 0730T Kolonia Okalina - Karwów - Dzierążnia - Malice Kościelne - Męczennice - Pielaszów - Nowy Daromin - Daromin, polegająca na budowie dwóch odcinków chodnika w m. Malice Kościelne o łącznej dł. ok. 1,200 km</t>
  </si>
  <si>
    <t>Przebudowa DP nr 0730T Kolonia Okalina - Karwów - Dzierążnia - Malice Kościelne - Męczennice - Pielaszów - Nowy Daromin - Daromin w m. Malice Kościelne w km 6+560 - 6+660 oraz przebudowa obiektu mostowego o nr ewid. (JNI): 30000625 w km 6+610</t>
  </si>
  <si>
    <t>Zakup pługa odśnieżnego z osprzętowaniem przystosowanym do pracy z ciagnikiem rolniczym</t>
  </si>
  <si>
    <t>Zakup kosiarki bijakowej</t>
  </si>
  <si>
    <t>rok budżetowy 2021 (7+8+9+10)</t>
  </si>
  <si>
    <t>Zadania inwestycyjne roczne w 2021 r.</t>
  </si>
  <si>
    <t>Przebudowa oraz rozbudowa istniejącego budynku użytkowego przy ul. Sempołowskiej 3 o platformę dla osób niepełnosprawnych</t>
  </si>
  <si>
    <t>85202</t>
  </si>
  <si>
    <t>Domy pomocy społecznej</t>
  </si>
  <si>
    <t>Dochody budżetu powiatu na 2021 rok</t>
  </si>
  <si>
    <t>Wydatki budżetu powiatu na 2021 rok</t>
  </si>
  <si>
    <t>Zakup serwera z oprogramowaniem</t>
  </si>
  <si>
    <t>Zakup i montaż stacji uzdatniania wody w budynku Filii DPS w Opatowie</t>
  </si>
  <si>
    <t>Zakup samochodu ciężarowego 2 lub 3 osiowego</t>
  </si>
  <si>
    <t>25.</t>
  </si>
  <si>
    <t>26.</t>
  </si>
  <si>
    <t>Pozostała działalność</t>
  </si>
  <si>
    <t>801</t>
  </si>
  <si>
    <t>Oświata i wychowanie</t>
  </si>
  <si>
    <t>0970</t>
  </si>
  <si>
    <t>Wpływy z różnych dochodów</t>
  </si>
  <si>
    <t>853</t>
  </si>
  <si>
    <t>Pozostałe zadania w zakresie polityki społecznej</t>
  </si>
  <si>
    <t>855</t>
  </si>
  <si>
    <t>Rodzina</t>
  </si>
  <si>
    <t>80115</t>
  </si>
  <si>
    <t>Technika</t>
  </si>
  <si>
    <t>80120</t>
  </si>
  <si>
    <t>Licea ogólnokształcące</t>
  </si>
  <si>
    <t>80148</t>
  </si>
  <si>
    <t>Stołówki szkolne i przedszkolne</t>
  </si>
  <si>
    <t>854</t>
  </si>
  <si>
    <t>Edukacyjna opieka wychowawcza</t>
  </si>
  <si>
    <t>85403</t>
  </si>
  <si>
    <t>Specjalne ośrodki szkolno-wychowawcze</t>
  </si>
  <si>
    <t>85410</t>
  </si>
  <si>
    <t>Internaty i bursy szkolne</t>
  </si>
  <si>
    <r>
      <t>niewykorzystane środki pieniężne na r-ku bieżącym budżetu określone w odrębnych ustawach     §905</t>
    </r>
    <r>
      <rPr>
        <b/>
        <sz val="7"/>
        <rFont val="Calibri"/>
        <family val="2"/>
      </rPr>
      <t>¹</t>
    </r>
  </si>
  <si>
    <t>Wykonanie dokumentacji projektowej dotyczącej przebudowy i zmiany sposobu użytkowania budynku w Ciszycy Górnej z przeznaczeniem na prowadzenie placówki opiekuńczo wychowawczej typu specjalistyczno-terapeutycznego</t>
  </si>
  <si>
    <t>85510</t>
  </si>
  <si>
    <t>Działalność placówek opiekuńczo-wychowawczych</t>
  </si>
  <si>
    <t>w  złotych</t>
  </si>
  <si>
    <t>Dotacje ogółem</t>
  </si>
  <si>
    <t>Wydatki
na 2021 r.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</si>
  <si>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</si>
  <si>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</si>
  <si>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</si>
  <si>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</si>
  <si>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</si>
  <si>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wniesienie wkładów do spółek prawa handlowego</t>
  </si>
  <si>
    <t>wydatki związane z realizacją statutowych zadań</t>
  </si>
  <si>
    <t>010</t>
  </si>
  <si>
    <t>01005</t>
  </si>
  <si>
    <t>Modernizacja tarasu przy Podziemnej  Trasie Turystycznej w Opatowie</t>
  </si>
  <si>
    <t>27.</t>
  </si>
  <si>
    <t>Wymiana systemu przeciwpożarowego w budynkach mieszkalnych DPS w Sobowie</t>
  </si>
  <si>
    <t>Dochody i wydatki związane z realizacją zadań z zakresu administracji rządowej i innych zadań zleconych odrębnymi ustawami w 2021 r.</t>
  </si>
  <si>
    <t>Wykonanie dokumentacji projektowej dotyczącej przebudowy wraz ze zmianą sposobu użytkowania części pomieszczeń  zlokalizowanych na Parterze Budynku C położonego przy ul. Szpitalnej 4 w Opatowie na potrzeby Zakładu Podstawowej Opieki Zdrowotnej</t>
  </si>
  <si>
    <t xml:space="preserve">A. 100 000
B.
C. 
D. </t>
  </si>
  <si>
    <t xml:space="preserve">A.
B.
C. 
D. </t>
  </si>
  <si>
    <t>Wykonanie dokumentacji projektowej dla zadania pn. ,,Przebudowa DP nr 0703T Zochcin - Sadowie - droga krajowa nr 9 w m. Sadowie, polegająca na budowie chodnika o dł. ok. 0,800 km''</t>
  </si>
  <si>
    <t>§ 955</t>
  </si>
  <si>
    <t>Rozchody z tytułu  innych rozliczeń krajowych art. 91a ust. 1 u.f.p</t>
  </si>
  <si>
    <t>§ 994</t>
  </si>
  <si>
    <t>Przelewy na rachunki lokat</t>
  </si>
  <si>
    <t>§ 991</t>
  </si>
  <si>
    <t>Udzielone pożyczki</t>
  </si>
  <si>
    <t>§ 965</t>
  </si>
  <si>
    <r>
      <rPr>
        <b/>
        <sz val="8"/>
        <rFont val="Arial CE"/>
        <family val="0"/>
      </rPr>
      <t xml:space="preserve">Wcześniejsza splata istniejącego długu </t>
    </r>
    <r>
      <rPr>
        <sz val="8"/>
        <rFont val="Arial CE"/>
        <family val="2"/>
      </rPr>
      <t>jst.</t>
    </r>
  </si>
  <si>
    <t>§ 982</t>
  </si>
  <si>
    <r>
      <t xml:space="preserve">Wykup papierów wartościowych </t>
    </r>
    <r>
      <rPr>
        <u val="single"/>
        <sz val="8"/>
        <rFont val="Arial CE"/>
        <family val="0"/>
      </rPr>
      <t>dopuszczonych do obrotu zorganizowanego</t>
    </r>
    <r>
      <rPr>
        <sz val="8"/>
        <rFont val="Arial CE"/>
        <family val="2"/>
      </rPr>
      <t>, czyli takie, dla których istnieje płynny rynek wtórny</t>
    </r>
  </si>
  <si>
    <t>wyemitowanych w związku z zawarciem umowy z podmiotem dysponujacym środkami pochodzącymi z budżetu U.E.</t>
  </si>
  <si>
    <t>6.1</t>
  </si>
  <si>
    <r>
      <rPr>
        <b/>
        <sz val="8"/>
        <rFont val="Arial CE"/>
        <family val="0"/>
      </rPr>
      <t xml:space="preserve">Wykup obligacji komunalnych, </t>
    </r>
    <r>
      <rPr>
        <b/>
        <u val="single"/>
        <sz val="8"/>
        <rFont val="Arial CE"/>
        <family val="0"/>
      </rPr>
      <t>których zbywalność jest ograniczona</t>
    </r>
    <r>
      <rPr>
        <b/>
        <sz val="8"/>
        <rFont val="Arial CE"/>
        <family val="0"/>
      </rPr>
      <t>,</t>
    </r>
    <r>
      <rPr>
        <sz val="8"/>
        <color indexed="8"/>
        <rFont val="Arial"/>
        <family val="2"/>
      </rPr>
      <t xml:space="preserve"> w tym:</t>
    </r>
  </si>
  <si>
    <t>§ 993</t>
  </si>
  <si>
    <t>zaciągniętych w związku z zawarciem umowy z podmiotem dysponujacym środkami pochodzącymi z budżetu U.E.</t>
  </si>
  <si>
    <t>5.1</t>
  </si>
  <si>
    <t>Spłaty pożyczek i kredytów zagranicznych, w tym:</t>
  </si>
  <si>
    <t>§ 962</t>
  </si>
  <si>
    <t>Pożyczki udzielone na finansowanie zadań realizowanych z udziałem środków pochodzących z budżetu U.E.</t>
  </si>
  <si>
    <t>§ 963</t>
  </si>
  <si>
    <t>Spłaty pożyczek otrzymanych na finansowanie zadań realizowanych z udziałem środków pochodzących z budżetu U.E.</t>
  </si>
  <si>
    <t xml:space="preserve">3. </t>
  </si>
  <si>
    <t>§ 992</t>
  </si>
  <si>
    <t>Spłaty otrzymanych pożyczek krajowych</t>
  </si>
  <si>
    <t>1.1</t>
  </si>
  <si>
    <r>
      <rPr>
        <b/>
        <sz val="8"/>
        <rFont val="Arial CE"/>
        <family val="0"/>
      </rPr>
      <t>Spłaty otrzymanych kredytów krajowych</t>
    </r>
    <r>
      <rPr>
        <sz val="8"/>
        <rFont val="Arial CE"/>
        <family val="2"/>
      </rPr>
      <t>, w tym:</t>
    </r>
  </si>
  <si>
    <t>Rozchody ogółem:</t>
  </si>
  <si>
    <t>Przychody z tytułu  innych rozliczeń krajowych art. 91a ust. 1 u.f.p</t>
  </si>
  <si>
    <t>§ 941-44</t>
  </si>
  <si>
    <t xml:space="preserve">Prywatyzacja majątku j.s.t </t>
  </si>
  <si>
    <t>Przelewy z rachunku lokat</t>
  </si>
  <si>
    <t>§ 906</t>
  </si>
  <si>
    <r>
      <rPr>
        <b/>
        <sz val="8"/>
        <rFont val="Arial CE"/>
        <family val="0"/>
      </rPr>
      <t>Przychody wynikające z rozliczenia</t>
    </r>
    <r>
      <rPr>
        <sz val="8"/>
        <color indexed="8"/>
        <rFont val="Arial"/>
        <family val="2"/>
      </rPr>
      <t xml:space="preserve"> </t>
    </r>
    <r>
      <rPr>
        <b/>
        <sz val="8"/>
        <rFont val="Arial CE"/>
        <family val="0"/>
      </rPr>
      <t>środków określonych w art. 5 ust. 1 pkt 2</t>
    </r>
    <r>
      <rPr>
        <sz val="8"/>
        <color indexed="8"/>
        <rFont val="Arial"/>
        <family val="2"/>
      </rPr>
      <t xml:space="preserve"> u.f.p. i dotacji na realizację programu, projekt lub zadania finansowanego z udziałem tych środków</t>
    </r>
  </si>
  <si>
    <t>§ 905</t>
  </si>
  <si>
    <r>
      <rPr>
        <b/>
        <sz val="8"/>
        <rFont val="Arial CE"/>
        <family val="0"/>
      </rPr>
      <t>Przychody z niewykorzystanych środków pieniężnych</t>
    </r>
    <r>
      <rPr>
        <sz val="8"/>
        <color indexed="8"/>
        <rFont val="Arial"/>
        <family val="2"/>
      </rPr>
      <t xml:space="preserve"> na rachunku bieżącym budżetu, wynikających z rozliczenia dochodów i wydatków nimi finansowanych </t>
    </r>
    <r>
      <rPr>
        <b/>
        <sz val="8"/>
        <rFont val="Arial CE"/>
        <family val="0"/>
      </rPr>
      <t>związanych ze szczególnymi zasadami wykonania budżetu</t>
    </r>
    <r>
      <rPr>
        <sz val="8"/>
        <color indexed="8"/>
        <rFont val="Arial"/>
        <family val="2"/>
      </rPr>
      <t xml:space="preserve"> określonymi w odrębnych ustawach</t>
    </r>
  </si>
  <si>
    <t>§ 951</t>
  </si>
  <si>
    <t>Spłaty pożyczek udzielonych</t>
  </si>
  <si>
    <t>§ 950</t>
  </si>
  <si>
    <r>
      <rPr>
        <b/>
        <sz val="8"/>
        <rFont val="Arial CE"/>
        <family val="0"/>
      </rPr>
      <t>Wolne środki</t>
    </r>
    <r>
      <rPr>
        <sz val="8"/>
        <color indexed="8"/>
        <rFont val="Arial"/>
        <family val="2"/>
      </rPr>
      <t xml:space="preserve"> art. 217 ust. 2 pkt. 6 u.f.p.</t>
    </r>
  </si>
  <si>
    <t>§ 957</t>
  </si>
  <si>
    <r>
      <rPr>
        <b/>
        <sz val="8"/>
        <rFont val="Arial CE"/>
        <family val="0"/>
      </rPr>
      <t>Nadwyżka z lat ubiegłych</t>
    </r>
    <r>
      <rPr>
        <sz val="8"/>
        <color indexed="8"/>
        <rFont val="Arial"/>
        <family val="2"/>
      </rPr>
      <t xml:space="preserve"> (pomniejszona o środki, o których mowa w art.. 217 ust. 2 pkt 8 u.f.p.)</t>
    </r>
  </si>
  <si>
    <t>§ 907</t>
  </si>
  <si>
    <r>
      <rPr>
        <b/>
        <sz val="8"/>
        <rFont val="Arial CE"/>
        <family val="0"/>
      </rPr>
      <t>Przychody</t>
    </r>
    <r>
      <rPr>
        <sz val="8"/>
        <color indexed="8"/>
        <rFont val="Arial"/>
        <family val="2"/>
      </rPr>
      <t xml:space="preserve"> z tytułu zacjągniętych pożyczek i kredytów oraz wyemitowanych papierów wartościowych </t>
    </r>
    <r>
      <rPr>
        <b/>
        <sz val="8"/>
        <rFont val="Arial CE"/>
        <family val="0"/>
      </rPr>
      <t>na spłatę wcześniej zacjągnietych zobowiązań</t>
    </r>
  </si>
  <si>
    <t>§ 931</t>
  </si>
  <si>
    <r>
      <t xml:space="preserve">Papiery wartościowe (obligacje) </t>
    </r>
    <r>
      <rPr>
        <u val="single"/>
        <sz val="8"/>
        <rFont val="Arial CE"/>
        <family val="0"/>
      </rPr>
      <t>dopuszczone do obrotu zorganizowanego</t>
    </r>
    <r>
      <rPr>
        <sz val="8"/>
        <color indexed="8"/>
        <rFont val="Arial"/>
        <family val="2"/>
      </rPr>
      <t>, czyli takie, dla których istnieje płynny rynek wtórny</t>
    </r>
  </si>
  <si>
    <t>emitowane w związku z umową zawartą z podmiotem dysponujacym środkami pochodzącymi z budżetu U.E.</t>
  </si>
  <si>
    <r>
      <rPr>
        <b/>
        <sz val="8"/>
        <rFont val="Arial CE"/>
        <family val="0"/>
      </rPr>
      <t>Papiery wartościowe (obligacje)</t>
    </r>
    <r>
      <rPr>
        <sz val="8"/>
        <color indexed="8"/>
        <rFont val="Arial"/>
        <family val="2"/>
      </rPr>
      <t xml:space="preserve"> </t>
    </r>
    <r>
      <rPr>
        <u val="single"/>
        <sz val="8"/>
        <rFont val="Arial CE"/>
        <family val="0"/>
      </rPr>
      <t xml:space="preserve">których </t>
    </r>
    <r>
      <rPr>
        <b/>
        <u val="single"/>
        <sz val="8"/>
        <rFont val="Arial CE"/>
        <family val="0"/>
      </rPr>
      <t>zbywalność jest ograniczona</t>
    </r>
    <r>
      <rPr>
        <sz val="8"/>
        <color indexed="8"/>
        <rFont val="Arial"/>
        <family val="2"/>
      </rPr>
      <t>, w tym:</t>
    </r>
  </si>
  <si>
    <t>§ 953</t>
  </si>
  <si>
    <t>zaciągnięte w związku z umową zawartą z podmiotem dysponujacym środkami pochodzącymi z budżetu U.E.</t>
  </si>
  <si>
    <t>Pożyczki i kredyty zaciągnięte na rynku zagranicznym, w tym:</t>
  </si>
  <si>
    <t>§ 902</t>
  </si>
  <si>
    <t>Przychody ze spłat pożyczek udzielonych na finansowanie zadań realizowanych z udziałem środków pochodzących z budżetu U.E.</t>
  </si>
  <si>
    <t>§ 903</t>
  </si>
  <si>
    <t>Przychody z zaciągniętych pożyczek na finansowanie zadań realizowanych z udziałem środków pochodzących z budżetu U.E.</t>
  </si>
  <si>
    <t>§ 952</t>
  </si>
  <si>
    <r>
      <rPr>
        <b/>
        <sz val="8"/>
        <rFont val="Arial CE"/>
        <family val="0"/>
      </rPr>
      <t>Pożyczki</t>
    </r>
    <r>
      <rPr>
        <sz val="8"/>
        <color indexed="8"/>
        <rFont val="Arial"/>
        <family val="2"/>
      </rPr>
      <t xml:space="preserve"> zaciągnięte na rynku krajowym</t>
    </r>
  </si>
  <si>
    <r>
      <rPr>
        <b/>
        <sz val="8"/>
        <rFont val="Arial CE"/>
        <family val="0"/>
      </rPr>
      <t>Kredyty</t>
    </r>
    <r>
      <rPr>
        <sz val="8"/>
        <color indexed="8"/>
        <rFont val="Arial"/>
        <family val="2"/>
      </rPr>
      <t xml:space="preserve"> zaciągnięte na rynku krajowym, w tym:</t>
    </r>
  </si>
  <si>
    <t>Przychody ogółem:</t>
  </si>
  <si>
    <t>Kwota 2021 r.</t>
  </si>
  <si>
    <t>Klasyfikacja §</t>
  </si>
  <si>
    <t>Treść</t>
  </si>
  <si>
    <t>Przychody i rozchody budżetu w 2021 r.</t>
  </si>
  <si>
    <t>Budowa stajni dla zwierząt (alpak) w celu prowadzenia alpakoterapii</t>
  </si>
  <si>
    <t>Biblioteka publiczna</t>
  </si>
  <si>
    <t xml:space="preserve">Utrzymanie dzieci w placówkach </t>
  </si>
  <si>
    <t>2310</t>
  </si>
  <si>
    <t>Utrzymanie dzieci w rodzinach</t>
  </si>
  <si>
    <t>Rehabilitacja osób niepełnosprawnych</t>
  </si>
  <si>
    <t>2320</t>
  </si>
  <si>
    <t>Orzekanie o niepełnosprawności</t>
  </si>
  <si>
    <t>I. Dochody i wydatki związane z realizacją zadań realizowanych wspólnie z innymi jednostkami samorządu terytorialnego</t>
  </si>
  <si>
    <t>wniesienie wkadów do spółek prawa handlowego</t>
  </si>
  <si>
    <t>Wydatki
z tytułu poręczeń
i gwarancji</t>
  </si>
  <si>
    <t>Wydatki na obsługę długu (odsetki)</t>
  </si>
  <si>
    <t>Wydatki ogółem</t>
  </si>
  <si>
    <t>Dochody ogółem</t>
  </si>
  <si>
    <t>Nazwa zadania</t>
  </si>
  <si>
    <t>Dochody i wydatki związane z realizacją zadań realizowanych na podstawie porozumień (umów) między jednostkami samorządu terytorialnego w 2021 r.</t>
  </si>
  <si>
    <t>II. Dochody i wydatki związane z pomocą rzeczową lub finansową realizowaną na podstawie porozumień między j.s.t.</t>
  </si>
  <si>
    <t>Remont DP 0707T Stara Słupia - Jeleniów - Wieś - Majdan - Podłazy - Piórków - Załącze - Komorniki - Wszachów w m. Piórków w km 3+003 -3+683 odc. dł. 0,680 km</t>
  </si>
  <si>
    <t>2710</t>
  </si>
  <si>
    <t>Rozbudowa, nadbudowa oraz przebudowa istniejącego budynku pralni wraz ze zmianą sposobu użytkowania na budynek Środowiskowego Domu Samopomocy w Opatowie – ETAP II</t>
  </si>
  <si>
    <t xml:space="preserve">A. 2 169 045
B.
C. 
D. </t>
  </si>
  <si>
    <t>28.</t>
  </si>
  <si>
    <t>29.</t>
  </si>
  <si>
    <t>600</t>
  </si>
  <si>
    <t>Transport i łączność</t>
  </si>
  <si>
    <t>60014</t>
  </si>
  <si>
    <t>Drogi publiczne powiatowe</t>
  </si>
  <si>
    <t>754</t>
  </si>
  <si>
    <t>Bezpieczeństwo publiczne i ochrona przeciwpożarowa</t>
  </si>
  <si>
    <t>6 212 065,00</t>
  </si>
  <si>
    <t>1 398 142,00</t>
  </si>
  <si>
    <t>75411</t>
  </si>
  <si>
    <t>Komendy powiatowe Państwowej Straży Pożarnej</t>
  </si>
  <si>
    <t>4 813 923,00</t>
  </si>
  <si>
    <t>2110</t>
  </si>
  <si>
    <t>Dotacje celowe otrzymane z budżetu państwa na zadania bieżące z zakresu administracji rządowej oraz inne zadania zlecone ustawami realizowane przez powiat</t>
  </si>
  <si>
    <t>516 315,00</t>
  </si>
  <si>
    <t>336 220,00</t>
  </si>
  <si>
    <t>34 184,00</t>
  </si>
  <si>
    <t>26 205 917,40</t>
  </si>
  <si>
    <t>643 135,40</t>
  </si>
  <si>
    <t>25 874 027,40</t>
  </si>
  <si>
    <t>1 225 220,00</t>
  </si>
  <si>
    <t>533 182,00</t>
  </si>
  <si>
    <t>521 756,00</t>
  </si>
  <si>
    <t>0830</t>
  </si>
  <si>
    <t>Wpływy z usług</t>
  </si>
  <si>
    <t>440 556,00</t>
  </si>
  <si>
    <t>110 307 528,40</t>
  </si>
  <si>
    <t>3 011 503,40</t>
  </si>
  <si>
    <t>7 485 090,00</t>
  </si>
  <si>
    <t>3 851 096,00</t>
  </si>
  <si>
    <t>117 792 618,40</t>
  </si>
  <si>
    <t>6 862 599,40</t>
  </si>
  <si>
    <t>Gospodarka mieszkaniowa</t>
  </si>
  <si>
    <t>70005</t>
  </si>
  <si>
    <t>Gospodarka gruntami i nieruchomościami</t>
  </si>
  <si>
    <t>80116</t>
  </si>
  <si>
    <t>Szkoły policealne</t>
  </si>
  <si>
    <t>80146</t>
  </si>
  <si>
    <t>Dokształcanie i doskonalenie nauczycieli</t>
  </si>
  <si>
    <t>80151</t>
  </si>
  <si>
    <t>Kwalifikacyjne kursy zawodowe</t>
  </si>
  <si>
    <t>Rehabilitacja zawodowa i społeczna osób niepełnosprawnych</t>
  </si>
  <si>
    <t>Wykonanie dokumentacji projektowej dla zadania pn. ,,Przebudowa DP nr 0686T w m. Ciszyca, polegająca na budowie chodnika o dł. ok. 0,800 km''</t>
  </si>
  <si>
    <t>Dom Pomocy Społecznej w Czachowie</t>
  </si>
  <si>
    <t>Budowa garażu</t>
  </si>
  <si>
    <t>Wkład własny do projektu ,,Termomodernizacja Szpitala Św. Leona w Opatowie''</t>
  </si>
  <si>
    <t>Szpital Św. Leona Sp. z o.o. z siedzibą w Opatowie</t>
  </si>
  <si>
    <t>Wykonanie dokumentacji projektowej dla inwestycji pn. Termomodernizacja Szpitala Św. Leona w Opatowie</t>
  </si>
  <si>
    <t>Realizacja zadań w ramach nieodpłatnej pomocy prawnej</t>
  </si>
  <si>
    <t>Organizacja pożytku publicznego</t>
  </si>
  <si>
    <t>II. Dotacje dla jednostek spoza sektora finansów publicznych</t>
  </si>
  <si>
    <t>Dofinansowanie utrzymania biblioteki</t>
  </si>
  <si>
    <t>Urząd Miasta i Gminy w Opatowie</t>
  </si>
  <si>
    <t xml:space="preserve">Zwrot kosztów utrzymania dzieci </t>
  </si>
  <si>
    <t>Powiaty, w których przebywają dzieci w rodzinach zastępczych</t>
  </si>
  <si>
    <t>Powiat Ostrowiec Św. (WTZ ,,Karczma Miłkowska'')</t>
  </si>
  <si>
    <t>Powiat Sandomierz (WTZ Piotrowice i Śmiechowice)</t>
  </si>
  <si>
    <t>I. Dotacje dla jednostek sektora finansów publicznych</t>
  </si>
  <si>
    <t>Kwota dotacji</t>
  </si>
  <si>
    <t>Zakres</t>
  </si>
  <si>
    <t>Nazwa jednostki otrzymującej dotacje</t>
  </si>
  <si>
    <t>Dotacje celowe w 2021 roku</t>
  </si>
  <si>
    <t>Opracowanie dokumentacji projektowej na zadanie ,,Przebudowa DP nr 0711T Dziewiątle - Ujazdek - Łagówka - Łagowica - Pipała - Jastrzębska Wola - Skolankowska Wola - Zielonka - Iwaniska w m. Jastrzębska Wola polegająca na budowie zatoki autobusowej i chodnika o łącznej dł. ok. 0,160 km''</t>
  </si>
  <si>
    <t>Opracowanie dokumentacji projektowej na zadanie ,,Przebudowa DP nr 0758T Bidziny - Bidziny Kolonia - Jasice Smugi - dr. woj. Nr 755 w m. Bidziny, polegająca na budowie chodnika o dł. ok. 1,240 km</t>
  </si>
  <si>
    <t>Opracowanie dokumentacji projektowej na zadanie ,,Przebudowa DP nr 0717T Łężyce - Biskupice - Czekaj - Gołoszyce - Modliborzyce - Piskrzyn - Baranówek - Janczyce - Stobiec - Zaldów w m. Modliborzyce, polegająca na budowie chodnika o dł. ok. 0,400 km</t>
  </si>
  <si>
    <t>Opracowanie dokumentacji projektowej na zadanie ,,Przebudowa DP nr 0723T Opatów - Czerników Karski - Aleksandrów - Bartłomiejów - Strzyżowice - Józefów - Wymysłów, polegająca na budowie dwóch odcinków chodnika na ul. Partyzantów i Słowackiego w m. Opatów o łącznej dł. ok. 0,800 km</t>
  </si>
  <si>
    <t xml:space="preserve">A. 317 967
B. 53 506
C. 
D. </t>
  </si>
  <si>
    <t>6300</t>
  </si>
  <si>
    <t>Objęcie udziałów Szpital św. Leona Sp. z o.o. w Opatowie</t>
  </si>
  <si>
    <t>30.</t>
  </si>
  <si>
    <t>31.</t>
  </si>
  <si>
    <t>32.</t>
  </si>
  <si>
    <t>28 000,00</t>
  </si>
  <si>
    <t>6 240 065,00</t>
  </si>
  <si>
    <t>4 841 923,00</t>
  </si>
  <si>
    <t>30 272,00</t>
  </si>
  <si>
    <t>546 587,00</t>
  </si>
  <si>
    <t>2 928,00</t>
  </si>
  <si>
    <t>37 112,00</t>
  </si>
  <si>
    <t>80153</t>
  </si>
  <si>
    <t>Zapewnienie uczniom prawa do bezpłatnego dostępu do podręczników, materiałów edukacyjnych lub materiałów ćwiczeniowych</t>
  </si>
  <si>
    <t>27 344,00</t>
  </si>
  <si>
    <t>-400 000,00</t>
  </si>
  <si>
    <t>25 805 917,40</t>
  </si>
  <si>
    <t>25 474 027,40</t>
  </si>
  <si>
    <t>18 792 600,00</t>
  </si>
  <si>
    <t>18 392 600,00</t>
  </si>
  <si>
    <t>37 000,00</t>
  </si>
  <si>
    <t>1 262 220,00</t>
  </si>
  <si>
    <t>85321</t>
  </si>
  <si>
    <t>Zespoły do spraw orzekania o niepełnosprawności</t>
  </si>
  <si>
    <t>602 789,00</t>
  </si>
  <si>
    <t>639 789,00</t>
  </si>
  <si>
    <t>591 989,00</t>
  </si>
  <si>
    <t>628 989,00</t>
  </si>
  <si>
    <t>488,00</t>
  </si>
  <si>
    <t>533 670,00</t>
  </si>
  <si>
    <t>522 244,00</t>
  </si>
  <si>
    <t>441 044,00</t>
  </si>
  <si>
    <t>5 146 013,00</t>
  </si>
  <si>
    <t>-9 809,00</t>
  </si>
  <si>
    <t>5 136 204,00</t>
  </si>
  <si>
    <t>85504</t>
  </si>
  <si>
    <t>Wspieranie rodziny</t>
  </si>
  <si>
    <t>11 635,00</t>
  </si>
  <si>
    <t>1 826,00</t>
  </si>
  <si>
    <t>9 809,00</t>
  </si>
  <si>
    <t>-409 809,00</t>
  </si>
  <si>
    <t>95 760,00</t>
  </si>
  <si>
    <t>109 993 479,40</t>
  </si>
  <si>
    <t>317 967,00</t>
  </si>
  <si>
    <t>53 506,00</t>
  </si>
  <si>
    <t>371 473,00</t>
  </si>
  <si>
    <t>Dotacja celowa otrzymana z tytułu pomocy finansowej udzielanej między jednostkami samorządu terytorialnego na dofinansowanie własnych zadań inwestycyjnych i zakupów inwestycyjnych</t>
  </si>
  <si>
    <t>7 538 596,00</t>
  </si>
  <si>
    <t>149 266,00</t>
  </si>
  <si>
    <t>117 532 075,40</t>
  </si>
  <si>
    <t>851</t>
  </si>
  <si>
    <t>Ochrona zdrowia</t>
  </si>
  <si>
    <t>85195</t>
  </si>
  <si>
    <t>85406</t>
  </si>
  <si>
    <t>Poradnie psychologiczno-pedagogiczne, w tym poradnie specjalistyczne</t>
  </si>
  <si>
    <t>85446</t>
  </si>
  <si>
    <t>85508</t>
  </si>
  <si>
    <t>Rodziny zastępcze</t>
  </si>
  <si>
    <t>80102</t>
  </si>
  <si>
    <t>Szkoły podstawowe specjalne</t>
  </si>
  <si>
    <t>Załącznik Nr 1                                                                                                          do uchwały Rady Powiatu w Opatowie Nr XLIV.45.2021                                                                           z dnia 28 lipca 2021 r.</t>
  </si>
  <si>
    <t>Załącznik Nr 2                                                                                                      do uchwały Rady Powiatu w Opatowie Nr XLIV.45.2021                                                z dnia 28 lipca 2021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</si>
</sst>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#,##0.00;\-#,##0.00"/>
    <numFmt numFmtId="170" formatCode="_-* #,##0.0\ _z_ł_-;\-* #,##0.0\ _z_ł_-;_-* &quot;-&quot;\ _z_ł_-;_-@_-"/>
    <numFmt numFmtId="171" formatCode="_-* #,##0.00\ _z_ł_-;\-* #,##0.00\ _z_ł_-;_-* &quot;-&quot;\ _z_ł_-;_-@_-"/>
  </numFmts>
  <fonts count="97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name val="Arial CE"/>
      <family val="0"/>
    </font>
    <font>
      <sz val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sz val="12"/>
      <color indexed="8"/>
      <name val="Arial"/>
      <family val="2"/>
    </font>
    <font>
      <b/>
      <sz val="7"/>
      <name val="Arial CE"/>
      <family val="2"/>
    </font>
    <font>
      <b/>
      <sz val="6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sz val="8"/>
      <name val="Arial CE"/>
      <family val="2"/>
    </font>
    <font>
      <sz val="6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8"/>
      <name val="Times New Roman"/>
      <family val="1"/>
    </font>
    <font>
      <sz val="7"/>
      <name val="Times New Roman"/>
      <family val="1"/>
    </font>
    <font>
      <b/>
      <sz val="7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7"/>
      <name val="Times New Roman"/>
      <family val="1"/>
    </font>
    <font>
      <sz val="5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Arial CE"/>
      <family val="0"/>
    </font>
    <font>
      <b/>
      <sz val="9"/>
      <name val="Arial CE"/>
      <family val="0"/>
    </font>
    <font>
      <u val="single"/>
      <sz val="8"/>
      <name val="Arial CE"/>
      <family val="0"/>
    </font>
    <font>
      <b/>
      <u val="single"/>
      <sz val="8"/>
      <name val="Arial CE"/>
      <family val="0"/>
    </font>
    <font>
      <b/>
      <sz val="10"/>
      <name val="Arial CE"/>
      <family val="2"/>
    </font>
    <font>
      <sz val="10"/>
      <name val="Times New Roman CE"/>
      <family val="1"/>
    </font>
    <font>
      <i/>
      <sz val="8"/>
      <name val="Arial CE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Czcionka tekstu podstawowego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11"/>
      <name val="Arial CE"/>
      <family val="0"/>
    </font>
    <font>
      <sz val="11"/>
      <name val="Arial"/>
      <family val="2"/>
    </font>
    <font>
      <b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53"/>
      <name val="Arial CE"/>
      <family val="0"/>
    </font>
    <font>
      <sz val="10"/>
      <color indexed="53"/>
      <name val="Times New Roman"/>
      <family val="1"/>
    </font>
    <font>
      <sz val="8"/>
      <color indexed="53"/>
      <name val="Times New Roman"/>
      <family val="1"/>
    </font>
    <font>
      <sz val="5"/>
      <color indexed="8"/>
      <name val="Arial"/>
      <family val="0"/>
    </font>
    <font>
      <sz val="6"/>
      <color indexed="8"/>
      <name val="Arial"/>
      <family val="0"/>
    </font>
    <font>
      <b/>
      <sz val="5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sz val="5"/>
      <color rgb="FF000000"/>
      <name val="Arial"/>
      <family val="0"/>
    </font>
    <font>
      <sz val="6"/>
      <color rgb="FF000000"/>
      <name val="Arial"/>
      <family val="0"/>
    </font>
    <font>
      <b/>
      <sz val="5"/>
      <color rgb="FF000000"/>
      <name val="Arial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7" borderId="2" applyNumberFormat="0" applyAlignment="0" applyProtection="0"/>
    <xf numFmtId="0" fontId="76" fillId="28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0" borderId="3" applyNumberFormat="0" applyFill="0" applyAlignment="0" applyProtection="0"/>
    <xf numFmtId="0" fontId="79" fillId="29" borderId="4" applyNumberFormat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83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84" fillId="27" borderId="1" applyNumberFormat="0" applyAlignment="0" applyProtection="0"/>
    <xf numFmtId="0" fontId="85" fillId="0" borderId="0" applyNumberFormat="0" applyFill="0" applyBorder="0" applyAlignment="0" applyProtection="0"/>
    <xf numFmtId="0" fontId="86" fillId="0" borderId="8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90" fillId="32" borderId="0" applyNumberFormat="0" applyBorder="0" applyAlignment="0" applyProtection="0"/>
  </cellStyleXfs>
  <cellXfs count="233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50" applyNumberFormat="1" applyFont="1" applyFill="1" applyBorder="1" applyAlignment="1" applyProtection="1">
      <alignment horizontal="left"/>
      <protection locked="0"/>
    </xf>
    <xf numFmtId="49" fontId="7" fillId="33" borderId="0" xfId="50" applyNumberFormat="1" applyFont="1" applyFill="1" applyAlignment="1" applyProtection="1">
      <alignment horizontal="center" vertical="center" wrapText="1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49" fontId="8" fillId="33" borderId="0" xfId="50" applyNumberFormat="1" applyFont="1" applyFill="1" applyAlignment="1" applyProtection="1">
      <alignment horizontal="center" vertical="center" wrapText="1"/>
      <protection locked="0"/>
    </xf>
    <xf numFmtId="0" fontId="5" fillId="0" borderId="0" xfId="50" applyNumberFormat="1" applyFont="1" applyFill="1" applyBorder="1" applyAlignment="1" applyProtection="1">
      <alignment/>
      <protection locked="0"/>
    </xf>
    <xf numFmtId="1" fontId="1" fillId="33" borderId="0" xfId="50" applyNumberFormat="1" applyFont="1" applyFill="1" applyAlignment="1" applyProtection="1">
      <alignment horizontal="center" vertical="center" wrapText="1" shrinkToFit="1"/>
      <protection locked="0"/>
    </xf>
    <xf numFmtId="0" fontId="1" fillId="0" borderId="0" xfId="50" applyNumberFormat="1" applyFont="1" applyFill="1" applyBorder="1" applyAlignment="1" applyProtection="1">
      <alignment/>
      <protection locked="0"/>
    </xf>
    <xf numFmtId="0" fontId="4" fillId="0" borderId="0" xfId="51" applyAlignment="1">
      <alignment vertical="center"/>
      <protection/>
    </xf>
    <xf numFmtId="0" fontId="4" fillId="0" borderId="0" xfId="51" applyFont="1" applyAlignment="1">
      <alignment vertical="center"/>
      <protection/>
    </xf>
    <xf numFmtId="41" fontId="4" fillId="0" borderId="0" xfId="51" applyNumberFormat="1" applyFont="1" applyAlignment="1">
      <alignment vertical="center"/>
      <protection/>
    </xf>
    <xf numFmtId="0" fontId="12" fillId="35" borderId="11" xfId="51" applyFont="1" applyFill="1" applyBorder="1" applyAlignment="1">
      <alignment horizontal="center" vertical="center"/>
      <protection/>
    </xf>
    <xf numFmtId="41" fontId="15" fillId="35" borderId="11" xfId="51" applyNumberFormat="1" applyFont="1" applyFill="1" applyBorder="1" applyAlignment="1">
      <alignment horizontal="left" vertical="center" wrapText="1"/>
      <protection/>
    </xf>
    <xf numFmtId="0" fontId="15" fillId="35" borderId="11" xfId="51" applyFont="1" applyFill="1" applyBorder="1" applyAlignment="1">
      <alignment vertical="center" wrapText="1"/>
      <protection/>
    </xf>
    <xf numFmtId="0" fontId="16" fillId="35" borderId="11" xfId="51" applyFont="1" applyFill="1" applyBorder="1" applyAlignment="1">
      <alignment horizontal="center" vertical="center"/>
      <protection/>
    </xf>
    <xf numFmtId="0" fontId="17" fillId="35" borderId="11" xfId="51" applyFont="1" applyFill="1" applyBorder="1" applyAlignment="1">
      <alignment horizontal="center" vertical="center"/>
      <protection/>
    </xf>
    <xf numFmtId="0" fontId="91" fillId="0" borderId="0" xfId="51" applyFont="1">
      <alignment/>
      <protection/>
    </xf>
    <xf numFmtId="0" fontId="4" fillId="0" borderId="0" xfId="51" applyFont="1">
      <alignment/>
      <protection/>
    </xf>
    <xf numFmtId="41" fontId="15" fillId="35" borderId="11" xfId="51" applyNumberFormat="1" applyFont="1" applyFill="1" applyBorder="1" applyAlignment="1">
      <alignment vertical="center"/>
      <protection/>
    </xf>
    <xf numFmtId="0" fontId="17" fillId="35" borderId="11" xfId="51" applyFont="1" applyFill="1" applyBorder="1" applyAlignment="1">
      <alignment vertical="center" wrapText="1"/>
      <protection/>
    </xf>
    <xf numFmtId="41" fontId="12" fillId="35" borderId="11" xfId="51" applyNumberFormat="1" applyFont="1" applyFill="1" applyBorder="1" applyAlignment="1">
      <alignment vertical="center"/>
      <protection/>
    </xf>
    <xf numFmtId="41" fontId="15" fillId="35" borderId="11" xfId="51" applyNumberFormat="1" applyFont="1" applyFill="1" applyBorder="1" applyAlignment="1">
      <alignment vertical="center" wrapText="1"/>
      <protection/>
    </xf>
    <xf numFmtId="0" fontId="4" fillId="0" borderId="0" xfId="51" applyFont="1" applyAlignment="1">
      <alignment vertical="center"/>
      <protection/>
    </xf>
    <xf numFmtId="49" fontId="27" fillId="35" borderId="11" xfId="51" applyNumberFormat="1" applyFont="1" applyFill="1" applyBorder="1" applyAlignment="1">
      <alignment horizontal="center" vertical="center" wrapText="1"/>
      <protection/>
    </xf>
    <xf numFmtId="49" fontId="28" fillId="35" borderId="11" xfId="51" applyNumberFormat="1" applyFont="1" applyFill="1" applyBorder="1" applyAlignment="1">
      <alignment horizontal="center" vertical="center" wrapText="1"/>
      <protection/>
    </xf>
    <xf numFmtId="0" fontId="20" fillId="35" borderId="11" xfId="51" applyFont="1" applyFill="1" applyBorder="1" applyAlignment="1">
      <alignment horizontal="center" vertical="center"/>
      <protection/>
    </xf>
    <xf numFmtId="49" fontId="23" fillId="35" borderId="11" xfId="51" applyNumberFormat="1" applyFont="1" applyFill="1" applyBorder="1" applyAlignment="1">
      <alignment horizontal="center" vertical="center" wrapText="1"/>
      <protection/>
    </xf>
    <xf numFmtId="49" fontId="6" fillId="35" borderId="11" xfId="51" applyNumberFormat="1" applyFont="1" applyFill="1" applyBorder="1" applyAlignment="1">
      <alignment horizontal="center" vertical="center" wrapText="1"/>
      <protection/>
    </xf>
    <xf numFmtId="0" fontId="6" fillId="35" borderId="11" xfId="51" applyFont="1" applyFill="1" applyBorder="1" applyAlignment="1">
      <alignment horizontal="center" vertical="center"/>
      <protection/>
    </xf>
    <xf numFmtId="0" fontId="27" fillId="35" borderId="11" xfId="51" applyFont="1" applyFill="1" applyBorder="1" applyAlignment="1">
      <alignment horizontal="center" vertical="center" wrapText="1"/>
      <protection/>
    </xf>
    <xf numFmtId="0" fontId="28" fillId="35" borderId="11" xfId="51" applyFont="1" applyFill="1" applyBorder="1" applyAlignment="1">
      <alignment horizontal="center" vertical="center" wrapText="1"/>
      <protection/>
    </xf>
    <xf numFmtId="0" fontId="23" fillId="35" borderId="11" xfId="51" applyFont="1" applyFill="1" applyBorder="1" applyAlignment="1">
      <alignment horizontal="center" vertical="center" wrapText="1"/>
      <protection/>
    </xf>
    <xf numFmtId="0" fontId="6" fillId="35" borderId="11" xfId="51" applyFont="1" applyFill="1" applyBorder="1" applyAlignment="1">
      <alignment horizontal="center" vertical="center" wrapText="1"/>
      <protection/>
    </xf>
    <xf numFmtId="49" fontId="20" fillId="35" borderId="11" xfId="51" applyNumberFormat="1" applyFont="1" applyFill="1" applyBorder="1" applyAlignment="1">
      <alignment horizontal="center" vertical="center" wrapText="1"/>
      <protection/>
    </xf>
    <xf numFmtId="0" fontId="4" fillId="0" borderId="0" xfId="51" applyFont="1" applyAlignment="1">
      <alignment horizontal="center" vertical="center"/>
      <protection/>
    </xf>
    <xf numFmtId="0" fontId="18" fillId="0" borderId="0" xfId="51" applyFont="1" applyAlignment="1">
      <alignment vertical="center" wrapText="1"/>
      <protection/>
    </xf>
    <xf numFmtId="0" fontId="4" fillId="0" borderId="0" xfId="51">
      <alignment/>
      <protection/>
    </xf>
    <xf numFmtId="0" fontId="5" fillId="0" borderId="0" xfId="51" applyFont="1">
      <alignment/>
      <protection/>
    </xf>
    <xf numFmtId="41" fontId="16" fillId="0" borderId="0" xfId="51" applyNumberFormat="1" applyFont="1" applyBorder="1">
      <alignment/>
      <protection/>
    </xf>
    <xf numFmtId="0" fontId="5" fillId="0" borderId="0" xfId="51" applyFont="1" applyBorder="1">
      <alignment/>
      <protection/>
    </xf>
    <xf numFmtId="0" fontId="5" fillId="0" borderId="0" xfId="51" applyFont="1" applyAlignment="1">
      <alignment horizontal="center" vertical="center"/>
      <protection/>
    </xf>
    <xf numFmtId="41" fontId="4" fillId="0" borderId="0" xfId="51" applyNumberFormat="1" applyFont="1" applyAlignment="1">
      <alignment vertical="center"/>
      <protection/>
    </xf>
    <xf numFmtId="0" fontId="91" fillId="0" borderId="0" xfId="51" applyFont="1" applyAlignment="1">
      <alignment vertical="center"/>
      <protection/>
    </xf>
    <xf numFmtId="41" fontId="4" fillId="0" borderId="0" xfId="51" applyNumberFormat="1" applyAlignment="1">
      <alignment vertical="center"/>
      <protection/>
    </xf>
    <xf numFmtId="0" fontId="23" fillId="35" borderId="0" xfId="51" applyFont="1" applyFill="1" applyAlignment="1">
      <alignment horizontal="center" vertical="center"/>
      <protection/>
    </xf>
    <xf numFmtId="0" fontId="23" fillId="35" borderId="0" xfId="51" applyFont="1" applyFill="1" applyAlignment="1">
      <alignment vertical="center"/>
      <protection/>
    </xf>
    <xf numFmtId="0" fontId="23" fillId="35" borderId="0" xfId="51" applyFont="1" applyFill="1">
      <alignment/>
      <protection/>
    </xf>
    <xf numFmtId="0" fontId="25" fillId="35" borderId="12" xfId="51" applyFont="1" applyFill="1" applyBorder="1" applyAlignment="1">
      <alignment horizontal="center" vertical="center" wrapText="1"/>
      <protection/>
    </xf>
    <xf numFmtId="0" fontId="25" fillId="35" borderId="13" xfId="51" applyFont="1" applyFill="1" applyBorder="1" applyAlignment="1">
      <alignment horizontal="center" vertical="center" wrapText="1"/>
      <protection/>
    </xf>
    <xf numFmtId="0" fontId="25" fillId="35" borderId="11" xfId="51" applyFont="1" applyFill="1" applyBorder="1" applyAlignment="1">
      <alignment horizontal="center" vertical="center" wrapText="1"/>
      <protection/>
    </xf>
    <xf numFmtId="0" fontId="26" fillId="35" borderId="14" xfId="51" applyFont="1" applyFill="1" applyBorder="1" applyAlignment="1">
      <alignment horizontal="center" vertical="center" wrapText="1"/>
      <protection/>
    </xf>
    <xf numFmtId="41" fontId="16" fillId="0" borderId="0" xfId="51" applyNumberFormat="1" applyFont="1" applyAlignment="1">
      <alignment vertical="center"/>
      <protection/>
    </xf>
    <xf numFmtId="0" fontId="18" fillId="35" borderId="0" xfId="51" applyFont="1" applyFill="1" applyAlignment="1">
      <alignment horizontal="center" vertical="center" wrapText="1"/>
      <protection/>
    </xf>
    <xf numFmtId="41" fontId="17" fillId="35" borderId="11" xfId="51" applyNumberFormat="1" applyFont="1" applyFill="1" applyBorder="1" applyAlignment="1">
      <alignment horizontal="left" vertical="center" wrapText="1"/>
      <protection/>
    </xf>
    <xf numFmtId="0" fontId="4" fillId="35" borderId="0" xfId="51" applyFont="1" applyFill="1">
      <alignment/>
      <protection/>
    </xf>
    <xf numFmtId="41" fontId="31" fillId="35" borderId="11" xfId="51" applyNumberFormat="1" applyFont="1" applyFill="1" applyBorder="1" applyAlignment="1">
      <alignment vertical="center"/>
      <protection/>
    </xf>
    <xf numFmtId="0" fontId="31" fillId="0" borderId="11" xfId="51" applyFont="1" applyBorder="1" applyAlignment="1">
      <alignment horizontal="center" vertical="center"/>
      <protection/>
    </xf>
    <xf numFmtId="0" fontId="16" fillId="0" borderId="11" xfId="51" applyFont="1" applyBorder="1" applyAlignment="1">
      <alignment vertical="center" wrapText="1"/>
      <protection/>
    </xf>
    <xf numFmtId="0" fontId="16" fillId="0" borderId="11" xfId="51" applyFont="1" applyBorder="1" applyAlignment="1">
      <alignment horizontal="left" vertical="center"/>
      <protection/>
    </xf>
    <xf numFmtId="0" fontId="14" fillId="0" borderId="11" xfId="51" applyFont="1" applyBorder="1" applyAlignment="1">
      <alignment vertical="center"/>
      <protection/>
    </xf>
    <xf numFmtId="49" fontId="16" fillId="0" borderId="11" xfId="51" applyNumberFormat="1" applyFont="1" applyBorder="1" applyAlignment="1">
      <alignment horizontal="left" vertical="center"/>
      <protection/>
    </xf>
    <xf numFmtId="0" fontId="32" fillId="0" borderId="11" xfId="51" applyFont="1" applyBorder="1" applyAlignment="1">
      <alignment horizontal="center" vertical="center"/>
      <protection/>
    </xf>
    <xf numFmtId="0" fontId="16" fillId="0" borderId="11" xfId="51" applyFont="1" applyBorder="1" applyAlignment="1">
      <alignment vertical="center" wrapText="1"/>
      <protection/>
    </xf>
    <xf numFmtId="0" fontId="16" fillId="0" borderId="11" xfId="51" applyFont="1" applyBorder="1" applyAlignment="1">
      <alignment vertical="center"/>
      <protection/>
    </xf>
    <xf numFmtId="41" fontId="32" fillId="35" borderId="11" xfId="51" applyNumberFormat="1" applyFont="1" applyFill="1" applyBorder="1" applyAlignment="1">
      <alignment vertical="center"/>
      <protection/>
    </xf>
    <xf numFmtId="0" fontId="31" fillId="0" borderId="11" xfId="51" applyFont="1" applyBorder="1" applyAlignment="1">
      <alignment horizontal="center" vertical="center"/>
      <protection/>
    </xf>
    <xf numFmtId="49" fontId="16" fillId="0" borderId="11" xfId="51" applyNumberFormat="1" applyFont="1" applyBorder="1" applyAlignment="1">
      <alignment horizontal="left" vertical="center"/>
      <protection/>
    </xf>
    <xf numFmtId="0" fontId="32" fillId="0" borderId="11" xfId="51" applyFont="1" applyBorder="1" applyAlignment="1">
      <alignment horizontal="center" vertical="center" wrapText="1"/>
      <protection/>
    </xf>
    <xf numFmtId="49" fontId="16" fillId="0" borderId="11" xfId="51" applyNumberFormat="1" applyFont="1" applyBorder="1" applyAlignment="1">
      <alignment horizontal="left" vertical="center" wrapText="1"/>
      <protection/>
    </xf>
    <xf numFmtId="0" fontId="31" fillId="0" borderId="11" xfId="51" applyFont="1" applyBorder="1" applyAlignment="1">
      <alignment horizontal="center" vertical="center" wrapText="1"/>
      <protection/>
    </xf>
    <xf numFmtId="0" fontId="16" fillId="35" borderId="11" xfId="51" applyFont="1" applyFill="1" applyBorder="1" applyAlignment="1">
      <alignment vertical="center"/>
      <protection/>
    </xf>
    <xf numFmtId="0" fontId="36" fillId="0" borderId="0" xfId="51" applyFont="1">
      <alignment/>
      <protection/>
    </xf>
    <xf numFmtId="0" fontId="37" fillId="35" borderId="0" xfId="51" applyFont="1" applyFill="1" applyAlignment="1">
      <alignment horizontal="right" vertical="top"/>
      <protection/>
    </xf>
    <xf numFmtId="0" fontId="4" fillId="35" borderId="0" xfId="51" applyFont="1" applyFill="1" applyAlignment="1">
      <alignment vertical="center"/>
      <protection/>
    </xf>
    <xf numFmtId="0" fontId="35" fillId="35" borderId="0" xfId="51" applyFont="1" applyFill="1" applyAlignment="1">
      <alignment horizontal="left" vertical="center"/>
      <protection/>
    </xf>
    <xf numFmtId="0" fontId="92" fillId="0" borderId="0" xfId="51" applyFont="1">
      <alignment/>
      <protection/>
    </xf>
    <xf numFmtId="0" fontId="92" fillId="0" borderId="0" xfId="51" applyFont="1" applyAlignment="1">
      <alignment vertical="center"/>
      <protection/>
    </xf>
    <xf numFmtId="41" fontId="92" fillId="0" borderId="0" xfId="51" applyNumberFormat="1" applyFont="1" applyAlignment="1">
      <alignment vertical="center"/>
      <protection/>
    </xf>
    <xf numFmtId="0" fontId="23" fillId="0" borderId="0" xfId="51" applyFont="1">
      <alignment/>
      <protection/>
    </xf>
    <xf numFmtId="0" fontId="23" fillId="0" borderId="0" xfId="51" applyFont="1" applyAlignment="1">
      <alignment vertical="center"/>
      <protection/>
    </xf>
    <xf numFmtId="41" fontId="38" fillId="0" borderId="11" xfId="51" applyNumberFormat="1" applyFont="1" applyFill="1" applyBorder="1" applyAlignment="1">
      <alignment horizontal="center" vertical="center" wrapText="1"/>
      <protection/>
    </xf>
    <xf numFmtId="41" fontId="39" fillId="0" borderId="11" xfId="51" applyNumberFormat="1" applyFont="1" applyFill="1" applyBorder="1" applyAlignment="1">
      <alignment horizontal="center" vertical="center" wrapText="1"/>
      <protection/>
    </xf>
    <xf numFmtId="49" fontId="6" fillId="0" borderId="11" xfId="51" applyNumberFormat="1" applyFont="1" applyFill="1" applyBorder="1" applyAlignment="1">
      <alignment horizontal="center" vertical="center" wrapText="1"/>
      <protection/>
    </xf>
    <xf numFmtId="0" fontId="40" fillId="0" borderId="11" xfId="51" applyFont="1" applyFill="1" applyBorder="1" applyAlignment="1">
      <alignment horizontal="center" vertical="center"/>
      <protection/>
    </xf>
    <xf numFmtId="0" fontId="6" fillId="0" borderId="11" xfId="51" applyFont="1" applyFill="1" applyBorder="1" applyAlignment="1">
      <alignment vertical="center" wrapText="1"/>
      <protection/>
    </xf>
    <xf numFmtId="41" fontId="39" fillId="35" borderId="11" xfId="51" applyNumberFormat="1" applyFont="1" applyFill="1" applyBorder="1" applyAlignment="1">
      <alignment horizontal="center" vertical="center" wrapText="1"/>
      <protection/>
    </xf>
    <xf numFmtId="0" fontId="92" fillId="0" borderId="0" xfId="51" applyFont="1" applyAlignment="1">
      <alignment horizontal="center" vertical="center"/>
      <protection/>
    </xf>
    <xf numFmtId="41" fontId="92" fillId="0" borderId="0" xfId="51" applyNumberFormat="1" applyFont="1">
      <alignment/>
      <protection/>
    </xf>
    <xf numFmtId="49" fontId="30" fillId="0" borderId="11" xfId="51" applyNumberFormat="1" applyFont="1" applyFill="1" applyBorder="1" applyAlignment="1">
      <alignment horizontal="center" vertical="center" wrapText="1"/>
      <protection/>
    </xf>
    <xf numFmtId="0" fontId="26" fillId="0" borderId="13" xfId="51" applyFont="1" applyFill="1" applyBorder="1" applyAlignment="1">
      <alignment horizontal="center" vertical="center" wrapText="1"/>
      <protection/>
    </xf>
    <xf numFmtId="0" fontId="93" fillId="0" borderId="0" xfId="51" applyFont="1">
      <alignment/>
      <protection/>
    </xf>
    <xf numFmtId="0" fontId="20" fillId="0" borderId="11" xfId="51" applyFont="1" applyFill="1" applyBorder="1" applyAlignment="1">
      <alignment horizontal="center" vertical="center" wrapText="1"/>
      <protection/>
    </xf>
    <xf numFmtId="0" fontId="20" fillId="0" borderId="13" xfId="51" applyFont="1" applyFill="1" applyBorder="1" applyAlignment="1">
      <alignment horizontal="center" vertical="center" wrapText="1"/>
      <protection/>
    </xf>
    <xf numFmtId="0" fontId="20" fillId="0" borderId="12" xfId="51" applyFont="1" applyFill="1" applyBorder="1" applyAlignment="1">
      <alignment horizontal="center" vertical="center" wrapText="1"/>
      <protection/>
    </xf>
    <xf numFmtId="0" fontId="24" fillId="0" borderId="0" xfId="51" applyFont="1" applyAlignment="1">
      <alignment horizontal="center"/>
      <protection/>
    </xf>
    <xf numFmtId="0" fontId="23" fillId="0" borderId="0" xfId="51" applyFont="1" applyAlignment="1">
      <alignment horizontal="center" vertical="center"/>
      <protection/>
    </xf>
    <xf numFmtId="0" fontId="14" fillId="35" borderId="12" xfId="51" applyFont="1" applyFill="1" applyBorder="1" applyAlignment="1">
      <alignment horizontal="center" vertical="center" wrapText="1"/>
      <protection/>
    </xf>
    <xf numFmtId="0" fontId="20" fillId="35" borderId="11" xfId="51" applyFont="1" applyFill="1" applyBorder="1" applyAlignment="1">
      <alignment horizontal="center" vertical="center" wrapText="1"/>
      <protection/>
    </xf>
    <xf numFmtId="41" fontId="25" fillId="35" borderId="11" xfId="51" applyNumberFormat="1" applyFont="1" applyFill="1" applyBorder="1" applyAlignment="1">
      <alignment horizontal="right" vertical="center" wrapText="1"/>
      <protection/>
    </xf>
    <xf numFmtId="41" fontId="25" fillId="35" borderId="11" xfId="51" applyNumberFormat="1" applyFont="1" applyFill="1" applyBorder="1" applyAlignment="1">
      <alignment vertical="center" wrapText="1"/>
      <protection/>
    </xf>
    <xf numFmtId="41" fontId="21" fillId="35" borderId="11" xfId="51" applyNumberFormat="1" applyFont="1" applyFill="1" applyBorder="1" applyAlignment="1">
      <alignment vertical="center" wrapText="1"/>
      <protection/>
    </xf>
    <xf numFmtId="41" fontId="21" fillId="35" borderId="11" xfId="51" applyNumberFormat="1" applyFont="1" applyFill="1" applyBorder="1" applyAlignment="1">
      <alignment horizontal="right" vertical="center" wrapText="1"/>
      <protection/>
    </xf>
    <xf numFmtId="41" fontId="25" fillId="35" borderId="11" xfId="51" applyNumberFormat="1" applyFont="1" applyFill="1" applyBorder="1" applyAlignment="1">
      <alignment vertical="center"/>
      <protection/>
    </xf>
    <xf numFmtId="41" fontId="21" fillId="35" borderId="11" xfId="51" applyNumberFormat="1" applyFont="1" applyFill="1" applyBorder="1" applyAlignment="1">
      <alignment vertical="center"/>
      <protection/>
    </xf>
    <xf numFmtId="49" fontId="41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1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42" fillId="33" borderId="15" xfId="0" applyNumberFormat="1" applyFont="1" applyFill="1" applyBorder="1" applyAlignment="1" applyProtection="1">
      <alignment horizontal="right" vertical="center" wrapText="1"/>
      <protection locked="0"/>
    </xf>
    <xf numFmtId="49" fontId="42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41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43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24" fillId="35" borderId="11" xfId="51" applyFont="1" applyFill="1" applyBorder="1" applyAlignment="1">
      <alignment horizontal="center" vertical="center" wrapText="1"/>
      <protection/>
    </xf>
    <xf numFmtId="49" fontId="30" fillId="35" borderId="11" xfId="51" applyNumberFormat="1" applyFont="1" applyFill="1" applyBorder="1" applyAlignment="1">
      <alignment horizontal="center" vertical="center" wrapText="1"/>
      <protection/>
    </xf>
    <xf numFmtId="41" fontId="30" fillId="35" borderId="11" xfId="51" applyNumberFormat="1" applyFont="1" applyFill="1" applyBorder="1" applyAlignment="1">
      <alignment horizontal="center" vertical="center" wrapText="1"/>
      <protection/>
    </xf>
    <xf numFmtId="0" fontId="21" fillId="35" borderId="11" xfId="51" applyFont="1" applyFill="1" applyBorder="1" applyAlignment="1">
      <alignment vertical="center" wrapText="1"/>
      <protection/>
    </xf>
    <xf numFmtId="0" fontId="40" fillId="35" borderId="11" xfId="51" applyFont="1" applyFill="1" applyBorder="1" applyAlignment="1">
      <alignment horizontal="center" vertical="center"/>
      <protection/>
    </xf>
    <xf numFmtId="41" fontId="23" fillId="35" borderId="11" xfId="51" applyNumberFormat="1" applyFont="1" applyFill="1" applyBorder="1" applyAlignment="1">
      <alignment horizontal="center" vertical="center" wrapText="1"/>
      <protection/>
    </xf>
    <xf numFmtId="41" fontId="35" fillId="35" borderId="11" xfId="51" applyNumberFormat="1" applyFont="1" applyFill="1" applyBorder="1" applyAlignment="1">
      <alignment horizontal="right" vertical="center" wrapText="1"/>
      <protection/>
    </xf>
    <xf numFmtId="0" fontId="4" fillId="35" borderId="11" xfId="51" applyFont="1" applyFill="1" applyBorder="1" applyAlignment="1">
      <alignment vertical="center"/>
      <protection/>
    </xf>
    <xf numFmtId="41" fontId="4" fillId="35" borderId="11" xfId="51" applyNumberFormat="1" applyFont="1" applyFill="1" applyBorder="1" applyAlignment="1">
      <alignment horizontal="right" vertical="center" wrapText="1"/>
      <protection/>
    </xf>
    <xf numFmtId="0" fontId="4" fillId="35" borderId="11" xfId="51" applyFont="1" applyFill="1" applyBorder="1" applyAlignment="1">
      <alignment horizontal="left" vertical="center" wrapText="1"/>
      <protection/>
    </xf>
    <xf numFmtId="0" fontId="4" fillId="35" borderId="11" xfId="51" applyFont="1" applyFill="1" applyBorder="1" applyAlignment="1">
      <alignment horizontal="center" vertical="center" wrapText="1"/>
      <protection/>
    </xf>
    <xf numFmtId="3" fontId="35" fillId="35" borderId="16" xfId="51" applyNumberFormat="1" applyFont="1" applyFill="1" applyBorder="1" applyAlignment="1">
      <alignment horizontal="right" vertical="center" wrapText="1"/>
      <protection/>
    </xf>
    <xf numFmtId="41" fontId="4" fillId="35" borderId="11" xfId="51" applyNumberFormat="1" applyFont="1" applyFill="1" applyBorder="1" applyAlignment="1">
      <alignment horizontal="right" vertical="center" wrapText="1"/>
      <protection/>
    </xf>
    <xf numFmtId="0" fontId="4" fillId="35" borderId="11" xfId="51" applyFont="1" applyFill="1" applyBorder="1" applyAlignment="1">
      <alignment horizontal="left" vertical="center" wrapText="1"/>
      <protection/>
    </xf>
    <xf numFmtId="0" fontId="4" fillId="35" borderId="11" xfId="51" applyFont="1" applyFill="1" applyBorder="1" applyAlignment="1">
      <alignment horizontal="center" vertical="center" wrapText="1"/>
      <protection/>
    </xf>
    <xf numFmtId="3" fontId="5" fillId="35" borderId="11" xfId="51" applyNumberFormat="1" applyFont="1" applyFill="1" applyBorder="1" applyAlignment="1">
      <alignment vertical="center"/>
      <protection/>
    </xf>
    <xf numFmtId="0" fontId="5" fillId="35" borderId="11" xfId="51" applyFont="1" applyFill="1" applyBorder="1" applyAlignment="1">
      <alignment horizontal="left" vertical="center" wrapText="1"/>
      <protection/>
    </xf>
    <xf numFmtId="0" fontId="5" fillId="35" borderId="11" xfId="51" applyFont="1" applyFill="1" applyBorder="1" applyAlignment="1">
      <alignment horizontal="center" vertical="center"/>
      <protection/>
    </xf>
    <xf numFmtId="41" fontId="8" fillId="35" borderId="16" xfId="51" applyNumberFormat="1" applyFont="1" applyFill="1" applyBorder="1" applyAlignment="1">
      <alignment horizontal="right" vertical="center" wrapText="1"/>
      <protection/>
    </xf>
    <xf numFmtId="0" fontId="17" fillId="35" borderId="11" xfId="51" applyFont="1" applyFill="1" applyBorder="1" applyAlignment="1">
      <alignment horizontal="center" vertical="center"/>
      <protection/>
    </xf>
    <xf numFmtId="0" fontId="46" fillId="35" borderId="11" xfId="51" applyFont="1" applyFill="1" applyBorder="1" applyAlignment="1">
      <alignment horizontal="center" vertical="center" wrapText="1"/>
      <protection/>
    </xf>
    <xf numFmtId="0" fontId="46" fillId="35" borderId="11" xfId="51" applyFont="1" applyFill="1" applyBorder="1" applyAlignment="1">
      <alignment horizontal="center" vertical="center"/>
      <protection/>
    </xf>
    <xf numFmtId="0" fontId="16" fillId="35" borderId="0" xfId="51" applyFont="1" applyFill="1" applyAlignment="1">
      <alignment horizontal="right" vertical="center"/>
      <protection/>
    </xf>
    <xf numFmtId="0" fontId="0" fillId="36" borderId="0" xfId="0" applyFill="1" applyAlignment="1">
      <alignment horizontal="left" vertical="top" wrapText="1"/>
    </xf>
    <xf numFmtId="0" fontId="94" fillId="36" borderId="17" xfId="0" applyFont="1" applyFill="1" applyBorder="1" applyAlignment="1">
      <alignment horizontal="center" vertical="center" wrapText="1"/>
    </xf>
    <xf numFmtId="0" fontId="95" fillId="36" borderId="17" xfId="0" applyFont="1" applyFill="1" applyBorder="1" applyAlignment="1">
      <alignment horizontal="center" vertical="center" wrapText="1"/>
    </xf>
    <xf numFmtId="169" fontId="94" fillId="36" borderId="17" xfId="0" applyNumberFormat="1" applyFont="1" applyFill="1" applyBorder="1" applyAlignment="1">
      <alignment horizontal="center" vertical="center" wrapText="1"/>
    </xf>
    <xf numFmtId="169" fontId="96" fillId="36" borderId="17" xfId="0" applyNumberFormat="1" applyFont="1" applyFill="1" applyBorder="1" applyAlignment="1">
      <alignment horizontal="center" vertical="center" wrapText="1"/>
    </xf>
    <xf numFmtId="41" fontId="12" fillId="35" borderId="11" xfId="51" applyNumberFormat="1" applyFont="1" applyFill="1" applyBorder="1" applyAlignment="1">
      <alignment vertical="center" wrapText="1"/>
      <protection/>
    </xf>
    <xf numFmtId="0" fontId="6" fillId="35" borderId="11" xfId="51" applyFont="1" applyFill="1" applyBorder="1" applyAlignment="1">
      <alignment vertical="center" wrapText="1"/>
      <protection/>
    </xf>
    <xf numFmtId="41" fontId="23" fillId="35" borderId="11" xfId="51" applyNumberFormat="1" applyFont="1" applyFill="1" applyBorder="1" applyAlignment="1">
      <alignment horizontal="right" vertical="center"/>
      <protection/>
    </xf>
    <xf numFmtId="41" fontId="38" fillId="35" borderId="11" xfId="51" applyNumberFormat="1" applyFont="1" applyFill="1" applyBorder="1" applyAlignment="1">
      <alignment horizontal="center" vertical="center" wrapText="1"/>
      <protection/>
    </xf>
    <xf numFmtId="41" fontId="23" fillId="35" borderId="0" xfId="51" applyNumberFormat="1" applyFont="1" applyFill="1" applyAlignment="1">
      <alignment vertical="center"/>
      <protection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2" fillId="33" borderId="18" xfId="0" applyNumberFormat="1" applyFont="1" applyFill="1" applyBorder="1" applyAlignment="1" applyProtection="1">
      <alignment horizontal="right" vertical="center" wrapText="1"/>
      <protection locked="0"/>
    </xf>
    <xf numFmtId="49" fontId="43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43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41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1" fillId="33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1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41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42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41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41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0" fontId="6" fillId="0" borderId="0" xfId="50" applyNumberFormat="1" applyFont="1" applyFill="1" applyBorder="1" applyAlignment="1" applyProtection="1">
      <alignment horizontal="right" wrapText="1"/>
      <protection locked="0"/>
    </xf>
    <xf numFmtId="0" fontId="10" fillId="0" borderId="0" xfId="50" applyNumberFormat="1" applyFont="1" applyFill="1" applyBorder="1" applyAlignment="1" applyProtection="1">
      <alignment horizontal="center"/>
      <protection locked="0"/>
    </xf>
    <xf numFmtId="0" fontId="5" fillId="0" borderId="0" xfId="50" applyNumberFormat="1" applyFont="1" applyFill="1" applyBorder="1" applyAlignment="1" applyProtection="1">
      <alignment horizontal="left"/>
      <protection locked="0"/>
    </xf>
    <xf numFmtId="0" fontId="94" fillId="36" borderId="17" xfId="0" applyFont="1" applyFill="1" applyBorder="1" applyAlignment="1">
      <alignment horizontal="center" vertical="center" wrapText="1"/>
    </xf>
    <xf numFmtId="0" fontId="94" fillId="36" borderId="17" xfId="0" applyFont="1" applyFill="1" applyBorder="1" applyAlignment="1">
      <alignment horizontal="left" vertical="center" wrapText="1"/>
    </xf>
    <xf numFmtId="169" fontId="94" fillId="36" borderId="17" xfId="0" applyNumberFormat="1" applyFont="1" applyFill="1" applyBorder="1" applyAlignment="1">
      <alignment horizontal="center" vertical="center" wrapText="1"/>
    </xf>
    <xf numFmtId="0" fontId="9" fillId="0" borderId="0" xfId="50" applyNumberFormat="1" applyFont="1" applyFill="1" applyBorder="1" applyAlignment="1" applyProtection="1">
      <alignment horizontal="right" wrapText="1"/>
      <protection locked="0"/>
    </xf>
    <xf numFmtId="0" fontId="11" fillId="33" borderId="0" xfId="50" applyFont="1" applyFill="1" applyAlignment="1" applyProtection="1">
      <alignment horizontal="center" vertical="center" wrapText="1" shrinkToFit="1"/>
      <protection locked="0"/>
    </xf>
    <xf numFmtId="0" fontId="95" fillId="36" borderId="17" xfId="0" applyFont="1" applyFill="1" applyBorder="1" applyAlignment="1">
      <alignment horizontal="center" vertical="center" wrapText="1"/>
    </xf>
    <xf numFmtId="0" fontId="96" fillId="36" borderId="17" xfId="0" applyFont="1" applyFill="1" applyBorder="1" applyAlignment="1">
      <alignment horizontal="center" vertical="center" wrapText="1"/>
    </xf>
    <xf numFmtId="169" fontId="96" fillId="36" borderId="17" xfId="0" applyNumberFormat="1" applyFont="1" applyFill="1" applyBorder="1" applyAlignment="1">
      <alignment horizontal="center" vertical="center" wrapText="1"/>
    </xf>
    <xf numFmtId="0" fontId="14" fillId="35" borderId="11" xfId="51" applyFont="1" applyFill="1" applyBorder="1" applyAlignment="1">
      <alignment horizontal="center" vertical="center"/>
      <protection/>
    </xf>
    <xf numFmtId="0" fontId="14" fillId="35" borderId="11" xfId="51" applyFont="1" applyFill="1" applyBorder="1" applyAlignment="1">
      <alignment horizontal="center" vertical="center" wrapText="1"/>
      <protection/>
    </xf>
    <xf numFmtId="0" fontId="18" fillId="35" borderId="0" xfId="51" applyFont="1" applyFill="1" applyAlignment="1">
      <alignment horizontal="center" vertical="center" wrapText="1"/>
      <protection/>
    </xf>
    <xf numFmtId="0" fontId="16" fillId="0" borderId="19" xfId="51" applyFont="1" applyBorder="1" applyAlignment="1">
      <alignment horizontal="center" vertical="center"/>
      <protection/>
    </xf>
    <xf numFmtId="0" fontId="14" fillId="35" borderId="20" xfId="51" applyFont="1" applyFill="1" applyBorder="1" applyAlignment="1">
      <alignment horizontal="center" vertical="center"/>
      <protection/>
    </xf>
    <xf numFmtId="0" fontId="14" fillId="35" borderId="21" xfId="51" applyFont="1" applyFill="1" applyBorder="1" applyAlignment="1">
      <alignment horizontal="center" vertical="center"/>
      <protection/>
    </xf>
    <xf numFmtId="0" fontId="14" fillId="35" borderId="12" xfId="51" applyFont="1" applyFill="1" applyBorder="1" applyAlignment="1">
      <alignment horizontal="center" vertical="center"/>
      <protection/>
    </xf>
    <xf numFmtId="0" fontId="14" fillId="35" borderId="16" xfId="51" applyFont="1" applyFill="1" applyBorder="1" applyAlignment="1">
      <alignment horizontal="center" vertical="center" wrapText="1"/>
      <protection/>
    </xf>
    <xf numFmtId="0" fontId="14" fillId="35" borderId="14" xfId="51" applyFont="1" applyFill="1" applyBorder="1" applyAlignment="1">
      <alignment horizontal="center" vertical="center" wrapText="1"/>
      <protection/>
    </xf>
    <xf numFmtId="0" fontId="14" fillId="35" borderId="13" xfId="51" applyFont="1" applyFill="1" applyBorder="1" applyAlignment="1">
      <alignment horizontal="center" vertical="center" wrapText="1"/>
      <protection/>
    </xf>
    <xf numFmtId="0" fontId="12" fillId="35" borderId="16" xfId="51" applyFont="1" applyFill="1" applyBorder="1" applyAlignment="1">
      <alignment horizontal="center" vertical="center" wrapText="1"/>
      <protection/>
    </xf>
    <xf numFmtId="0" fontId="12" fillId="35" borderId="14" xfId="51" applyFont="1" applyFill="1" applyBorder="1" applyAlignment="1">
      <alignment horizontal="center" vertical="center" wrapText="1"/>
      <protection/>
    </xf>
    <xf numFmtId="0" fontId="12" fillId="35" borderId="13" xfId="51" applyFont="1" applyFill="1" applyBorder="1" applyAlignment="1">
      <alignment horizontal="center" vertical="center" wrapText="1"/>
      <protection/>
    </xf>
    <xf numFmtId="0" fontId="14" fillId="35" borderId="22" xfId="51" applyFont="1" applyFill="1" applyBorder="1" applyAlignment="1">
      <alignment horizontal="center" vertical="center" wrapText="1"/>
      <protection/>
    </xf>
    <xf numFmtId="0" fontId="13" fillId="35" borderId="11" xfId="51" applyFont="1" applyFill="1" applyBorder="1" applyAlignment="1">
      <alignment horizontal="center" vertical="center" wrapText="1"/>
      <protection/>
    </xf>
    <xf numFmtId="0" fontId="14" fillId="0" borderId="11" xfId="51" applyFont="1" applyBorder="1" applyAlignment="1">
      <alignment horizontal="center" vertical="center"/>
      <protection/>
    </xf>
    <xf numFmtId="0" fontId="18" fillId="35" borderId="0" xfId="51" applyFont="1" applyFill="1" applyAlignment="1">
      <alignment horizontal="center" vertical="center"/>
      <protection/>
    </xf>
    <xf numFmtId="0" fontId="35" fillId="35" borderId="11" xfId="51" applyFont="1" applyFill="1" applyBorder="1" applyAlignment="1">
      <alignment horizontal="center" vertical="center"/>
      <protection/>
    </xf>
    <xf numFmtId="0" fontId="35" fillId="35" borderId="11" xfId="51" applyFont="1" applyFill="1" applyBorder="1" applyAlignment="1">
      <alignment horizontal="center" vertical="center" wrapText="1"/>
      <protection/>
    </xf>
    <xf numFmtId="0" fontId="35" fillId="35" borderId="11" xfId="50" applyFont="1" applyFill="1" applyBorder="1" applyAlignment="1">
      <alignment horizontal="center" vertical="center" wrapText="1"/>
    </xf>
    <xf numFmtId="0" fontId="32" fillId="0" borderId="11" xfId="51" applyFont="1" applyBorder="1" applyAlignment="1">
      <alignment horizontal="center" vertical="center"/>
      <protection/>
    </xf>
    <xf numFmtId="0" fontId="24" fillId="35" borderId="19" xfId="51" applyFont="1" applyFill="1" applyBorder="1" applyAlignment="1">
      <alignment horizontal="center"/>
      <protection/>
    </xf>
    <xf numFmtId="0" fontId="29" fillId="35" borderId="11" xfId="51" applyFont="1" applyFill="1" applyBorder="1" applyAlignment="1">
      <alignment horizontal="center" vertical="center"/>
      <protection/>
    </xf>
    <xf numFmtId="0" fontId="21" fillId="35" borderId="20" xfId="51" applyFont="1" applyFill="1" applyBorder="1" applyAlignment="1">
      <alignment horizontal="center" vertical="center"/>
      <protection/>
    </xf>
    <xf numFmtId="0" fontId="21" fillId="35" borderId="21" xfId="51" applyFont="1" applyFill="1" applyBorder="1" applyAlignment="1">
      <alignment horizontal="center" vertical="center"/>
      <protection/>
    </xf>
    <xf numFmtId="0" fontId="21" fillId="35" borderId="12" xfId="51" applyFont="1" applyFill="1" applyBorder="1" applyAlignment="1">
      <alignment horizontal="center" vertical="center"/>
      <protection/>
    </xf>
    <xf numFmtId="0" fontId="25" fillId="35" borderId="20" xfId="51" applyFont="1" applyFill="1" applyBorder="1" applyAlignment="1">
      <alignment horizontal="center" vertical="center" wrapText="1"/>
      <protection/>
    </xf>
    <xf numFmtId="0" fontId="25" fillId="35" borderId="12" xfId="51" applyFont="1" applyFill="1" applyBorder="1" applyAlignment="1">
      <alignment horizontal="center" vertical="center" wrapText="1"/>
      <protection/>
    </xf>
    <xf numFmtId="0" fontId="25" fillId="35" borderId="16" xfId="51" applyFont="1" applyFill="1" applyBorder="1" applyAlignment="1">
      <alignment horizontal="center" vertical="center" wrapText="1"/>
      <protection/>
    </xf>
    <xf numFmtId="0" fontId="25" fillId="35" borderId="13" xfId="51" applyFont="1" applyFill="1" applyBorder="1" applyAlignment="1">
      <alignment horizontal="center" vertical="center" wrapText="1"/>
      <protection/>
    </xf>
    <xf numFmtId="0" fontId="25" fillId="35" borderId="11" xfId="51" applyFont="1" applyFill="1" applyBorder="1" applyAlignment="1">
      <alignment horizontal="center" vertical="center" wrapText="1"/>
      <protection/>
    </xf>
    <xf numFmtId="0" fontId="19" fillId="35" borderId="0" xfId="51" applyFont="1" applyFill="1" applyAlignment="1">
      <alignment horizontal="center" vertical="center" wrapText="1"/>
      <protection/>
    </xf>
    <xf numFmtId="0" fontId="20" fillId="35" borderId="16" xfId="51" applyFont="1" applyFill="1" applyBorder="1" applyAlignment="1">
      <alignment horizontal="center" vertical="center" wrapText="1"/>
      <protection/>
    </xf>
    <xf numFmtId="0" fontId="20" fillId="35" borderId="14" xfId="51" applyFont="1" applyFill="1" applyBorder="1" applyAlignment="1">
      <alignment horizontal="center" vertical="center" wrapText="1"/>
      <protection/>
    </xf>
    <xf numFmtId="0" fontId="20" fillId="35" borderId="13" xfId="51" applyFont="1" applyFill="1" applyBorder="1" applyAlignment="1">
      <alignment horizontal="center" vertical="center" wrapText="1"/>
      <protection/>
    </xf>
    <xf numFmtId="0" fontId="25" fillId="35" borderId="14" xfId="51" applyFont="1" applyFill="1" applyBorder="1" applyAlignment="1">
      <alignment horizontal="center" vertical="center" wrapText="1"/>
      <protection/>
    </xf>
    <xf numFmtId="0" fontId="25" fillId="35" borderId="21" xfId="51" applyFont="1" applyFill="1" applyBorder="1" applyAlignment="1">
      <alignment horizontal="center" vertical="center" wrapText="1"/>
      <protection/>
    </xf>
    <xf numFmtId="0" fontId="10" fillId="0" borderId="0" xfId="51" applyFont="1" applyAlignment="1">
      <alignment horizontal="center" vertical="center" wrapText="1"/>
      <protection/>
    </xf>
    <xf numFmtId="0" fontId="20" fillId="0" borderId="16" xfId="51" applyFont="1" applyFill="1" applyBorder="1" applyAlignment="1">
      <alignment horizontal="center" vertical="center" wrapText="1"/>
      <protection/>
    </xf>
    <xf numFmtId="0" fontId="20" fillId="0" borderId="14" xfId="51" applyFont="1" applyFill="1" applyBorder="1" applyAlignment="1">
      <alignment horizontal="center" vertical="center" wrapText="1"/>
      <protection/>
    </xf>
    <xf numFmtId="0" fontId="20" fillId="0" borderId="13" xfId="51" applyFont="1" applyFill="1" applyBorder="1" applyAlignment="1">
      <alignment horizontal="center" vertical="center" wrapText="1"/>
      <protection/>
    </xf>
    <xf numFmtId="0" fontId="25" fillId="0" borderId="16" xfId="51" applyFont="1" applyFill="1" applyBorder="1" applyAlignment="1">
      <alignment horizontal="center" vertical="center" wrapText="1"/>
      <protection/>
    </xf>
    <xf numFmtId="0" fontId="25" fillId="0" borderId="14" xfId="51" applyFont="1" applyFill="1" applyBorder="1" applyAlignment="1">
      <alignment horizontal="center" vertical="center" wrapText="1"/>
      <protection/>
    </xf>
    <xf numFmtId="0" fontId="25" fillId="0" borderId="13" xfId="51" applyFont="1" applyFill="1" applyBorder="1" applyAlignment="1">
      <alignment horizontal="center" vertical="center" wrapText="1"/>
      <protection/>
    </xf>
    <xf numFmtId="0" fontId="20" fillId="0" borderId="11" xfId="51" applyFont="1" applyFill="1" applyBorder="1" applyAlignment="1">
      <alignment horizontal="center" vertical="center" wrapText="1"/>
      <protection/>
    </xf>
    <xf numFmtId="0" fontId="20" fillId="0" borderId="20" xfId="51" applyFont="1" applyFill="1" applyBorder="1" applyAlignment="1">
      <alignment horizontal="center" vertical="center" wrapText="1"/>
      <protection/>
    </xf>
    <xf numFmtId="0" fontId="20" fillId="0" borderId="21" xfId="51" applyFont="1" applyFill="1" applyBorder="1" applyAlignment="1">
      <alignment horizontal="center" vertical="center" wrapText="1"/>
      <protection/>
    </xf>
    <xf numFmtId="0" fontId="20" fillId="0" borderId="12" xfId="51" applyFont="1" applyFill="1" applyBorder="1" applyAlignment="1">
      <alignment horizontal="center" vertical="center" wrapText="1"/>
      <protection/>
    </xf>
    <xf numFmtId="0" fontId="6" fillId="0" borderId="20" xfId="51" applyFont="1" applyFill="1" applyBorder="1" applyAlignment="1">
      <alignment horizontal="center" vertical="center"/>
      <protection/>
    </xf>
    <xf numFmtId="0" fontId="6" fillId="0" borderId="21" xfId="51" applyFont="1" applyFill="1" applyBorder="1" applyAlignment="1">
      <alignment horizontal="center" vertical="center"/>
      <protection/>
    </xf>
    <xf numFmtId="0" fontId="6" fillId="0" borderId="12" xfId="51" applyFont="1" applyFill="1" applyBorder="1" applyAlignment="1">
      <alignment horizontal="center" vertical="center"/>
      <protection/>
    </xf>
    <xf numFmtId="0" fontId="20" fillId="35" borderId="11" xfId="51" applyFont="1" applyFill="1" applyBorder="1" applyAlignment="1">
      <alignment vertical="center" wrapText="1"/>
      <protection/>
    </xf>
    <xf numFmtId="0" fontId="20" fillId="0" borderId="11" xfId="51" applyFont="1" applyFill="1" applyBorder="1" applyAlignment="1">
      <alignment vertical="center" wrapText="1"/>
      <protection/>
    </xf>
    <xf numFmtId="0" fontId="18" fillId="35" borderId="0" xfId="51" applyFont="1" applyFill="1" applyAlignment="1">
      <alignment horizontal="center" vertical="center" wrapText="1"/>
      <protection/>
    </xf>
    <xf numFmtId="0" fontId="35" fillId="35" borderId="20" xfId="51" applyFont="1" applyFill="1" applyBorder="1" applyAlignment="1">
      <alignment horizontal="center" vertical="center"/>
      <protection/>
    </xf>
    <xf numFmtId="0" fontId="35" fillId="35" borderId="21" xfId="51" applyFont="1" applyFill="1" applyBorder="1" applyAlignment="1">
      <alignment horizontal="center" vertical="center"/>
      <protection/>
    </xf>
    <xf numFmtId="0" fontId="35" fillId="35" borderId="12" xfId="51" applyFont="1" applyFill="1" applyBorder="1" applyAlignment="1">
      <alignment horizontal="center" vertical="center"/>
      <protection/>
    </xf>
    <xf numFmtId="0" fontId="45" fillId="35" borderId="20" xfId="51" applyFont="1" applyFill="1" applyBorder="1" applyAlignment="1">
      <alignment horizontal="left" vertical="center"/>
      <protection/>
    </xf>
    <xf numFmtId="0" fontId="45" fillId="35" borderId="21" xfId="51" applyFont="1" applyFill="1" applyBorder="1" applyAlignment="1">
      <alignment horizontal="left" vertical="center"/>
      <protection/>
    </xf>
    <xf numFmtId="0" fontId="45" fillId="35" borderId="12" xfId="51" applyFont="1" applyFill="1" applyBorder="1" applyAlignment="1">
      <alignment horizontal="left" vertical="center"/>
      <protection/>
    </xf>
    <xf numFmtId="0" fontId="44" fillId="35" borderId="20" xfId="51" applyFont="1" applyFill="1" applyBorder="1" applyAlignment="1">
      <alignment horizontal="left" vertical="center"/>
      <protection/>
    </xf>
    <xf numFmtId="0" fontId="44" fillId="35" borderId="21" xfId="51" applyFont="1" applyFill="1" applyBorder="1" applyAlignment="1">
      <alignment horizontal="left" vertical="center"/>
      <protection/>
    </xf>
    <xf numFmtId="0" fontId="44" fillId="35" borderId="12" xfId="51" applyFont="1" applyFill="1" applyBorder="1" applyAlignment="1">
      <alignment horizontal="left" vertical="center"/>
      <protection/>
    </xf>
  </cellXfs>
  <cellStyles count="4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e" xfId="49"/>
    <cellStyle name="Normalny 2" xfId="50"/>
    <cellStyle name="Normalny 3" xfId="51"/>
    <cellStyle name="Obliczenia" xfId="52"/>
    <cellStyle name="Followed Hyperlink" xfId="53"/>
    <cellStyle name="Suma" xfId="54"/>
    <cellStyle name="Tekst objaśnienia" xfId="55"/>
    <cellStyle name="Tekst ostrzeżenia" xfId="56"/>
    <cellStyle name="Tytuł" xfId="57"/>
    <cellStyle name="Uwaga" xfId="58"/>
    <cellStyle name="Złe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128</xdr:row>
      <xdr:rowOff>0</xdr:rowOff>
    </xdr:from>
    <xdr:to>
      <xdr:col>9</xdr:col>
      <xdr:colOff>0</xdr:colOff>
      <xdr:row>129</xdr:row>
      <xdr:rowOff>0</xdr:rowOff>
    </xdr:to>
    <xdr:pic>
      <xdr:nvPicPr>
        <xdr:cNvPr id="1" name="Obraz 1" descr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2031325"/>
          <a:ext cx="647700" cy="16192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21</xdr:col>
      <xdr:colOff>0</xdr:colOff>
      <xdr:row>130</xdr:row>
      <xdr:rowOff>0</xdr:rowOff>
    </xdr:from>
    <xdr:to>
      <xdr:col>22</xdr:col>
      <xdr:colOff>0</xdr:colOff>
      <xdr:row>131</xdr:row>
      <xdr:rowOff>0</xdr:rowOff>
    </xdr:to>
    <xdr:pic>
      <xdr:nvPicPr>
        <xdr:cNvPr id="2" name="Obraz 2" descr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10700" y="22355175"/>
          <a:ext cx="504825" cy="16192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131</xdr:row>
      <xdr:rowOff>0</xdr:rowOff>
    </xdr:from>
    <xdr:to>
      <xdr:col>9</xdr:col>
      <xdr:colOff>0</xdr:colOff>
      <xdr:row>132</xdr:row>
      <xdr:rowOff>0</xdr:rowOff>
    </xdr:to>
    <xdr:pic>
      <xdr:nvPicPr>
        <xdr:cNvPr id="3" name="Obraz 3" descr="image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57475" y="22517100"/>
          <a:ext cx="647700" cy="16192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22</xdr:col>
      <xdr:colOff>0</xdr:colOff>
      <xdr:row>132</xdr:row>
      <xdr:rowOff>0</xdr:rowOff>
    </xdr:to>
    <xdr:pic>
      <xdr:nvPicPr>
        <xdr:cNvPr id="4" name="Obraz 4" descr="image4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10700" y="22517100"/>
          <a:ext cx="504825" cy="16192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53"/>
  <sheetViews>
    <sheetView showGridLines="0" tabSelected="1" zoomScalePageLayoutView="0" workbookViewId="0" topLeftCell="A1">
      <selection activeCell="T9" sqref="T9"/>
    </sheetView>
  </sheetViews>
  <sheetFormatPr defaultColWidth="9.33203125" defaultRowHeight="12.75"/>
  <cols>
    <col min="1" max="1" width="7.33203125" style="1" customWidth="1"/>
    <col min="2" max="2" width="6.66015625" style="1" customWidth="1"/>
    <col min="3" max="3" width="9.83203125" style="1" customWidth="1"/>
    <col min="4" max="4" width="5" style="1" customWidth="1"/>
    <col min="5" max="5" width="4.33203125" style="1" customWidth="1"/>
    <col min="6" max="6" width="21" style="1" customWidth="1"/>
    <col min="7" max="7" width="9.33203125" style="1" customWidth="1"/>
    <col min="8" max="8" width="9.66015625" style="1" customWidth="1"/>
    <col min="9" max="9" width="12.16015625" style="1" customWidth="1"/>
    <col min="10" max="10" width="8.16015625" style="1" customWidth="1"/>
    <col min="11" max="11" width="19.16015625" style="1" customWidth="1"/>
    <col min="12" max="12" width="20.5" style="1" customWidth="1"/>
    <col min="13" max="13" width="5.66015625" style="1" customWidth="1"/>
    <col min="14" max="14" width="9" style="1" customWidth="1"/>
    <col min="15" max="15" width="2.66015625" style="1" customWidth="1"/>
    <col min="16" max="16" width="4.66015625" style="1" customWidth="1"/>
    <col min="17" max="17" width="0.65625" style="1" customWidth="1"/>
    <col min="18" max="16384" width="9.33203125" style="1" customWidth="1"/>
  </cols>
  <sheetData>
    <row r="1" spans="1:17" ht="36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159" t="s">
        <v>396</v>
      </c>
      <c r="L1" s="159"/>
      <c r="M1" s="159"/>
      <c r="N1" s="159"/>
      <c r="O1" s="159"/>
      <c r="P1" s="159"/>
      <c r="Q1" s="4"/>
    </row>
    <row r="2" spans="1:17" ht="16.5" customHeight="1">
      <c r="A2" s="160" t="s">
        <v>133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4"/>
    </row>
    <row r="3" spans="1:17" ht="13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" t="s">
        <v>0</v>
      </c>
      <c r="O3" s="161"/>
      <c r="P3" s="161"/>
      <c r="Q3" s="4"/>
    </row>
    <row r="4" spans="1:17" ht="6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4"/>
    </row>
    <row r="5" spans="1:17" ht="34.5" customHeight="1">
      <c r="A5"/>
      <c r="B5" s="3" t="s">
        <v>1</v>
      </c>
      <c r="C5" s="3" t="s">
        <v>2</v>
      </c>
      <c r="D5" s="158" t="s">
        <v>3</v>
      </c>
      <c r="E5" s="158"/>
      <c r="F5" s="158" t="s">
        <v>4</v>
      </c>
      <c r="G5" s="158"/>
      <c r="H5" s="158"/>
      <c r="I5" s="158" t="s">
        <v>43</v>
      </c>
      <c r="J5" s="158"/>
      <c r="K5" s="3" t="s">
        <v>42</v>
      </c>
      <c r="L5" s="3" t="s">
        <v>41</v>
      </c>
      <c r="M5" s="158" t="s">
        <v>40</v>
      </c>
      <c r="N5" s="158"/>
      <c r="O5" s="158"/>
      <c r="P5" s="158"/>
      <c r="Q5" s="158"/>
    </row>
    <row r="6" spans="1:17" ht="11.25" customHeight="1">
      <c r="A6"/>
      <c r="B6" s="104" t="s">
        <v>5</v>
      </c>
      <c r="C6" s="104" t="s">
        <v>6</v>
      </c>
      <c r="D6" s="149" t="s">
        <v>7</v>
      </c>
      <c r="E6" s="149"/>
      <c r="F6" s="149" t="s">
        <v>8</v>
      </c>
      <c r="G6" s="149"/>
      <c r="H6" s="149"/>
      <c r="I6" s="149" t="s">
        <v>9</v>
      </c>
      <c r="J6" s="149"/>
      <c r="K6" s="104" t="s">
        <v>39</v>
      </c>
      <c r="L6" s="104" t="s">
        <v>38</v>
      </c>
      <c r="M6" s="149" t="s">
        <v>37</v>
      </c>
      <c r="N6" s="149"/>
      <c r="O6" s="149"/>
      <c r="P6" s="149"/>
      <c r="Q6" s="149"/>
    </row>
    <row r="7" spans="1:17" ht="18.75" customHeight="1">
      <c r="A7"/>
      <c r="B7" s="145" t="s">
        <v>10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</row>
    <row r="8" spans="1:17" ht="22.5" customHeight="1">
      <c r="A8"/>
      <c r="B8" s="104" t="s">
        <v>274</v>
      </c>
      <c r="C8" s="105"/>
      <c r="D8" s="157"/>
      <c r="E8" s="157"/>
      <c r="F8" s="155" t="s">
        <v>275</v>
      </c>
      <c r="G8" s="155"/>
      <c r="H8" s="155"/>
      <c r="I8" s="156" t="s">
        <v>276</v>
      </c>
      <c r="J8" s="156"/>
      <c r="K8" s="106" t="s">
        <v>12</v>
      </c>
      <c r="L8" s="106" t="s">
        <v>341</v>
      </c>
      <c r="M8" s="156" t="s">
        <v>342</v>
      </c>
      <c r="N8" s="156"/>
      <c r="O8" s="156"/>
      <c r="P8" s="156"/>
      <c r="Q8" s="156"/>
    </row>
    <row r="9" spans="1:17" ht="28.5" customHeight="1">
      <c r="A9"/>
      <c r="B9" s="3"/>
      <c r="C9" s="105"/>
      <c r="D9" s="157"/>
      <c r="E9" s="157"/>
      <c r="F9" s="155" t="s">
        <v>11</v>
      </c>
      <c r="G9" s="155"/>
      <c r="H9" s="155"/>
      <c r="I9" s="156" t="s">
        <v>277</v>
      </c>
      <c r="J9" s="156"/>
      <c r="K9" s="106" t="s">
        <v>12</v>
      </c>
      <c r="L9" s="106" t="s">
        <v>12</v>
      </c>
      <c r="M9" s="156" t="s">
        <v>277</v>
      </c>
      <c r="N9" s="156"/>
      <c r="O9" s="156"/>
      <c r="P9" s="156"/>
      <c r="Q9" s="156"/>
    </row>
    <row r="10" spans="1:17" ht="22.5" customHeight="1">
      <c r="A10"/>
      <c r="B10" s="105"/>
      <c r="C10" s="104" t="s">
        <v>278</v>
      </c>
      <c r="D10" s="157"/>
      <c r="E10" s="157"/>
      <c r="F10" s="155" t="s">
        <v>279</v>
      </c>
      <c r="G10" s="155"/>
      <c r="H10" s="155"/>
      <c r="I10" s="156" t="s">
        <v>280</v>
      </c>
      <c r="J10" s="156"/>
      <c r="K10" s="106" t="s">
        <v>12</v>
      </c>
      <c r="L10" s="106" t="s">
        <v>341</v>
      </c>
      <c r="M10" s="156" t="s">
        <v>343</v>
      </c>
      <c r="N10" s="156"/>
      <c r="O10" s="156"/>
      <c r="P10" s="156"/>
      <c r="Q10" s="156"/>
    </row>
    <row r="11" spans="1:17" ht="30" customHeight="1">
      <c r="A11"/>
      <c r="B11" s="105"/>
      <c r="C11" s="3"/>
      <c r="D11" s="157"/>
      <c r="E11" s="157"/>
      <c r="F11" s="155" t="s">
        <v>11</v>
      </c>
      <c r="G11" s="155"/>
      <c r="H11" s="155"/>
      <c r="I11" s="156" t="s">
        <v>12</v>
      </c>
      <c r="J11" s="156"/>
      <c r="K11" s="106" t="s">
        <v>12</v>
      </c>
      <c r="L11" s="106" t="s">
        <v>12</v>
      </c>
      <c r="M11" s="156" t="s">
        <v>12</v>
      </c>
      <c r="N11" s="156"/>
      <c r="O11" s="156"/>
      <c r="P11" s="156"/>
      <c r="Q11" s="156"/>
    </row>
    <row r="12" spans="1:17" ht="27" customHeight="1">
      <c r="A12"/>
      <c r="B12" s="105"/>
      <c r="C12" s="105"/>
      <c r="D12" s="149" t="s">
        <v>281</v>
      </c>
      <c r="E12" s="149"/>
      <c r="F12" s="155" t="s">
        <v>282</v>
      </c>
      <c r="G12" s="155"/>
      <c r="H12" s="155"/>
      <c r="I12" s="156" t="s">
        <v>280</v>
      </c>
      <c r="J12" s="156"/>
      <c r="K12" s="106" t="s">
        <v>12</v>
      </c>
      <c r="L12" s="106" t="s">
        <v>341</v>
      </c>
      <c r="M12" s="156" t="s">
        <v>343</v>
      </c>
      <c r="N12" s="156"/>
      <c r="O12" s="156"/>
      <c r="P12" s="156"/>
      <c r="Q12" s="156"/>
    </row>
    <row r="13" spans="1:17" ht="18" customHeight="1">
      <c r="A13"/>
      <c r="B13" s="104" t="s">
        <v>141</v>
      </c>
      <c r="C13" s="105"/>
      <c r="D13" s="157"/>
      <c r="E13" s="157"/>
      <c r="F13" s="155" t="s">
        <v>142</v>
      </c>
      <c r="G13" s="155"/>
      <c r="H13" s="155"/>
      <c r="I13" s="156" t="s">
        <v>283</v>
      </c>
      <c r="J13" s="156"/>
      <c r="K13" s="106" t="s">
        <v>12</v>
      </c>
      <c r="L13" s="106" t="s">
        <v>344</v>
      </c>
      <c r="M13" s="156" t="s">
        <v>345</v>
      </c>
      <c r="N13" s="156"/>
      <c r="O13" s="156"/>
      <c r="P13" s="156"/>
      <c r="Q13" s="156"/>
    </row>
    <row r="14" spans="1:17" ht="27" customHeight="1">
      <c r="A14"/>
      <c r="B14" s="3"/>
      <c r="C14" s="105"/>
      <c r="D14" s="157"/>
      <c r="E14" s="157"/>
      <c r="F14" s="155" t="s">
        <v>11</v>
      </c>
      <c r="G14" s="155"/>
      <c r="H14" s="155"/>
      <c r="I14" s="156" t="s">
        <v>284</v>
      </c>
      <c r="J14" s="156"/>
      <c r="K14" s="106" t="s">
        <v>12</v>
      </c>
      <c r="L14" s="106" t="s">
        <v>12</v>
      </c>
      <c r="M14" s="156" t="s">
        <v>284</v>
      </c>
      <c r="N14" s="156"/>
      <c r="O14" s="156"/>
      <c r="P14" s="156"/>
      <c r="Q14" s="156"/>
    </row>
    <row r="15" spans="1:17" ht="19.5" customHeight="1">
      <c r="A15"/>
      <c r="B15" s="105"/>
      <c r="C15" s="104" t="s">
        <v>149</v>
      </c>
      <c r="D15" s="157"/>
      <c r="E15" s="157"/>
      <c r="F15" s="155" t="s">
        <v>150</v>
      </c>
      <c r="G15" s="155"/>
      <c r="H15" s="155"/>
      <c r="I15" s="156" t="s">
        <v>285</v>
      </c>
      <c r="J15" s="156"/>
      <c r="K15" s="106" t="s">
        <v>12</v>
      </c>
      <c r="L15" s="106" t="s">
        <v>346</v>
      </c>
      <c r="M15" s="156" t="s">
        <v>347</v>
      </c>
      <c r="N15" s="156"/>
      <c r="O15" s="156"/>
      <c r="P15" s="156"/>
      <c r="Q15" s="156"/>
    </row>
    <row r="16" spans="1:17" ht="27" customHeight="1">
      <c r="A16"/>
      <c r="B16" s="105"/>
      <c r="C16" s="3"/>
      <c r="D16" s="157"/>
      <c r="E16" s="157"/>
      <c r="F16" s="155" t="s">
        <v>11</v>
      </c>
      <c r="G16" s="155"/>
      <c r="H16" s="155"/>
      <c r="I16" s="156" t="s">
        <v>12</v>
      </c>
      <c r="J16" s="156"/>
      <c r="K16" s="106" t="s">
        <v>12</v>
      </c>
      <c r="L16" s="106" t="s">
        <v>12</v>
      </c>
      <c r="M16" s="156" t="s">
        <v>12</v>
      </c>
      <c r="N16" s="156"/>
      <c r="O16" s="156"/>
      <c r="P16" s="156"/>
      <c r="Q16" s="156"/>
    </row>
    <row r="17" spans="1:17" ht="19.5" customHeight="1">
      <c r="A17"/>
      <c r="B17" s="105"/>
      <c r="C17" s="105"/>
      <c r="D17" s="149" t="s">
        <v>143</v>
      </c>
      <c r="E17" s="149"/>
      <c r="F17" s="155" t="s">
        <v>144</v>
      </c>
      <c r="G17" s="155"/>
      <c r="H17" s="155"/>
      <c r="I17" s="156" t="s">
        <v>285</v>
      </c>
      <c r="J17" s="156"/>
      <c r="K17" s="106" t="s">
        <v>12</v>
      </c>
      <c r="L17" s="106" t="s">
        <v>346</v>
      </c>
      <c r="M17" s="156" t="s">
        <v>347</v>
      </c>
      <c r="N17" s="156"/>
      <c r="O17" s="156"/>
      <c r="P17" s="156"/>
      <c r="Q17" s="156"/>
    </row>
    <row r="18" spans="1:17" ht="34.5" customHeight="1">
      <c r="A18"/>
      <c r="B18" s="105"/>
      <c r="C18" s="104" t="s">
        <v>348</v>
      </c>
      <c r="D18" s="157"/>
      <c r="E18" s="157"/>
      <c r="F18" s="155" t="s">
        <v>349</v>
      </c>
      <c r="G18" s="155"/>
      <c r="H18" s="155"/>
      <c r="I18" s="156" t="s">
        <v>12</v>
      </c>
      <c r="J18" s="156"/>
      <c r="K18" s="106" t="s">
        <v>12</v>
      </c>
      <c r="L18" s="106" t="s">
        <v>350</v>
      </c>
      <c r="M18" s="156" t="s">
        <v>350</v>
      </c>
      <c r="N18" s="156"/>
      <c r="O18" s="156"/>
      <c r="P18" s="156"/>
      <c r="Q18" s="156"/>
    </row>
    <row r="19" spans="1:17" ht="27" customHeight="1">
      <c r="A19"/>
      <c r="B19" s="105"/>
      <c r="C19" s="3"/>
      <c r="D19" s="157"/>
      <c r="E19" s="157"/>
      <c r="F19" s="155" t="s">
        <v>11</v>
      </c>
      <c r="G19" s="155"/>
      <c r="H19" s="155"/>
      <c r="I19" s="156" t="s">
        <v>12</v>
      </c>
      <c r="J19" s="156"/>
      <c r="K19" s="106" t="s">
        <v>12</v>
      </c>
      <c r="L19" s="106" t="s">
        <v>12</v>
      </c>
      <c r="M19" s="156" t="s">
        <v>12</v>
      </c>
      <c r="N19" s="156"/>
      <c r="O19" s="156"/>
      <c r="P19" s="156"/>
      <c r="Q19" s="156"/>
    </row>
    <row r="20" spans="1:17" ht="36" customHeight="1">
      <c r="A20"/>
      <c r="B20" s="105"/>
      <c r="C20" s="105"/>
      <c r="D20" s="149" t="s">
        <v>281</v>
      </c>
      <c r="E20" s="149"/>
      <c r="F20" s="155" t="s">
        <v>282</v>
      </c>
      <c r="G20" s="155"/>
      <c r="H20" s="155"/>
      <c r="I20" s="156" t="s">
        <v>12</v>
      </c>
      <c r="J20" s="156"/>
      <c r="K20" s="106" t="s">
        <v>12</v>
      </c>
      <c r="L20" s="106" t="s">
        <v>350</v>
      </c>
      <c r="M20" s="156" t="s">
        <v>350</v>
      </c>
      <c r="N20" s="156"/>
      <c r="O20" s="156"/>
      <c r="P20" s="156"/>
      <c r="Q20" s="156"/>
    </row>
    <row r="21" spans="1:17" ht="24.75" customHeight="1">
      <c r="A21"/>
      <c r="B21" s="104" t="s">
        <v>13</v>
      </c>
      <c r="C21" s="105"/>
      <c r="D21" s="157"/>
      <c r="E21" s="157"/>
      <c r="F21" s="155" t="s">
        <v>14</v>
      </c>
      <c r="G21" s="155"/>
      <c r="H21" s="155"/>
      <c r="I21" s="156" t="s">
        <v>286</v>
      </c>
      <c r="J21" s="156"/>
      <c r="K21" s="106" t="s">
        <v>351</v>
      </c>
      <c r="L21" s="106" t="s">
        <v>12</v>
      </c>
      <c r="M21" s="156" t="s">
        <v>352</v>
      </c>
      <c r="N21" s="156"/>
      <c r="O21" s="156"/>
      <c r="P21" s="156"/>
      <c r="Q21" s="156"/>
    </row>
    <row r="22" spans="1:17" ht="28.5" customHeight="1">
      <c r="A22"/>
      <c r="B22" s="3"/>
      <c r="C22" s="105"/>
      <c r="D22" s="157"/>
      <c r="E22" s="157"/>
      <c r="F22" s="155" t="s">
        <v>11</v>
      </c>
      <c r="G22" s="155"/>
      <c r="H22" s="155"/>
      <c r="I22" s="156" t="s">
        <v>287</v>
      </c>
      <c r="J22" s="156"/>
      <c r="K22" s="106" t="s">
        <v>12</v>
      </c>
      <c r="L22" s="106" t="s">
        <v>12</v>
      </c>
      <c r="M22" s="156" t="s">
        <v>287</v>
      </c>
      <c r="N22" s="156"/>
      <c r="O22" s="156"/>
      <c r="P22" s="156"/>
      <c r="Q22" s="156"/>
    </row>
    <row r="23" spans="1:17" ht="21" customHeight="1">
      <c r="A23"/>
      <c r="B23" s="105"/>
      <c r="C23" s="104" t="s">
        <v>131</v>
      </c>
      <c r="D23" s="157"/>
      <c r="E23" s="157"/>
      <c r="F23" s="155" t="s">
        <v>132</v>
      </c>
      <c r="G23" s="155"/>
      <c r="H23" s="155"/>
      <c r="I23" s="156" t="s">
        <v>288</v>
      </c>
      <c r="J23" s="156"/>
      <c r="K23" s="106" t="s">
        <v>351</v>
      </c>
      <c r="L23" s="106" t="s">
        <v>12</v>
      </c>
      <c r="M23" s="156" t="s">
        <v>353</v>
      </c>
      <c r="N23" s="156"/>
      <c r="O23" s="156"/>
      <c r="P23" s="156"/>
      <c r="Q23" s="156"/>
    </row>
    <row r="24" spans="1:17" ht="30" customHeight="1">
      <c r="A24"/>
      <c r="B24" s="105"/>
      <c r="C24" s="3"/>
      <c r="D24" s="157"/>
      <c r="E24" s="157"/>
      <c r="F24" s="155" t="s">
        <v>11</v>
      </c>
      <c r="G24" s="155"/>
      <c r="H24" s="155"/>
      <c r="I24" s="156" t="s">
        <v>287</v>
      </c>
      <c r="J24" s="156"/>
      <c r="K24" s="106" t="s">
        <v>12</v>
      </c>
      <c r="L24" s="106" t="s">
        <v>12</v>
      </c>
      <c r="M24" s="156" t="s">
        <v>287</v>
      </c>
      <c r="N24" s="156"/>
      <c r="O24" s="156"/>
      <c r="P24" s="156"/>
      <c r="Q24" s="156"/>
    </row>
    <row r="25" spans="1:17" ht="22.5" customHeight="1">
      <c r="A25"/>
      <c r="B25" s="105"/>
      <c r="C25" s="105"/>
      <c r="D25" s="149" t="s">
        <v>292</v>
      </c>
      <c r="E25" s="149"/>
      <c r="F25" s="155" t="s">
        <v>293</v>
      </c>
      <c r="G25" s="155"/>
      <c r="H25" s="155"/>
      <c r="I25" s="156" t="s">
        <v>354</v>
      </c>
      <c r="J25" s="156"/>
      <c r="K25" s="106" t="s">
        <v>351</v>
      </c>
      <c r="L25" s="106" t="s">
        <v>12</v>
      </c>
      <c r="M25" s="156" t="s">
        <v>355</v>
      </c>
      <c r="N25" s="156"/>
      <c r="O25" s="156"/>
      <c r="P25" s="156"/>
      <c r="Q25" s="156"/>
    </row>
    <row r="26" spans="1:17" ht="24" customHeight="1">
      <c r="A26"/>
      <c r="B26" s="104" t="s">
        <v>145</v>
      </c>
      <c r="C26" s="105"/>
      <c r="D26" s="157"/>
      <c r="E26" s="157"/>
      <c r="F26" s="155" t="s">
        <v>146</v>
      </c>
      <c r="G26" s="155"/>
      <c r="H26" s="155"/>
      <c r="I26" s="156" t="s">
        <v>289</v>
      </c>
      <c r="J26" s="156"/>
      <c r="K26" s="106" t="s">
        <v>12</v>
      </c>
      <c r="L26" s="106" t="s">
        <v>356</v>
      </c>
      <c r="M26" s="156" t="s">
        <v>357</v>
      </c>
      <c r="N26" s="156"/>
      <c r="O26" s="156"/>
      <c r="P26" s="156"/>
      <c r="Q26" s="156"/>
    </row>
    <row r="27" spans="1:17" ht="28.5" customHeight="1">
      <c r="A27"/>
      <c r="B27" s="3"/>
      <c r="C27" s="105"/>
      <c r="D27" s="157"/>
      <c r="E27" s="157"/>
      <c r="F27" s="155" t="s">
        <v>11</v>
      </c>
      <c r="G27" s="155"/>
      <c r="H27" s="155"/>
      <c r="I27" s="156" t="s">
        <v>12</v>
      </c>
      <c r="J27" s="156"/>
      <c r="K27" s="106" t="s">
        <v>12</v>
      </c>
      <c r="L27" s="106" t="s">
        <v>12</v>
      </c>
      <c r="M27" s="156" t="s">
        <v>12</v>
      </c>
      <c r="N27" s="156"/>
      <c r="O27" s="156"/>
      <c r="P27" s="156"/>
      <c r="Q27" s="156"/>
    </row>
    <row r="28" spans="1:17" ht="21" customHeight="1">
      <c r="A28"/>
      <c r="B28" s="105"/>
      <c r="C28" s="104" t="s">
        <v>358</v>
      </c>
      <c r="D28" s="157"/>
      <c r="E28" s="157"/>
      <c r="F28" s="155" t="s">
        <v>359</v>
      </c>
      <c r="G28" s="155"/>
      <c r="H28" s="155"/>
      <c r="I28" s="156" t="s">
        <v>360</v>
      </c>
      <c r="J28" s="156"/>
      <c r="K28" s="106" t="s">
        <v>12</v>
      </c>
      <c r="L28" s="106" t="s">
        <v>356</v>
      </c>
      <c r="M28" s="156" t="s">
        <v>361</v>
      </c>
      <c r="N28" s="156"/>
      <c r="O28" s="156"/>
      <c r="P28" s="156"/>
      <c r="Q28" s="156"/>
    </row>
    <row r="29" spans="1:17" ht="29.25" customHeight="1">
      <c r="A29"/>
      <c r="B29" s="105"/>
      <c r="C29" s="3"/>
      <c r="D29" s="157"/>
      <c r="E29" s="157"/>
      <c r="F29" s="155" t="s">
        <v>11</v>
      </c>
      <c r="G29" s="155"/>
      <c r="H29" s="155"/>
      <c r="I29" s="156" t="s">
        <v>12</v>
      </c>
      <c r="J29" s="156"/>
      <c r="K29" s="106" t="s">
        <v>12</v>
      </c>
      <c r="L29" s="106" t="s">
        <v>12</v>
      </c>
      <c r="M29" s="156" t="s">
        <v>12</v>
      </c>
      <c r="N29" s="156"/>
      <c r="O29" s="156"/>
      <c r="P29" s="156"/>
      <c r="Q29" s="156"/>
    </row>
    <row r="30" spans="1:17" ht="30" customHeight="1">
      <c r="A30"/>
      <c r="B30" s="105"/>
      <c r="C30" s="105"/>
      <c r="D30" s="149" t="s">
        <v>281</v>
      </c>
      <c r="E30" s="149"/>
      <c r="F30" s="155" t="s">
        <v>282</v>
      </c>
      <c r="G30" s="155"/>
      <c r="H30" s="155"/>
      <c r="I30" s="156" t="s">
        <v>362</v>
      </c>
      <c r="J30" s="156"/>
      <c r="K30" s="106" t="s">
        <v>12</v>
      </c>
      <c r="L30" s="106" t="s">
        <v>356</v>
      </c>
      <c r="M30" s="156" t="s">
        <v>363</v>
      </c>
      <c r="N30" s="156"/>
      <c r="O30" s="156"/>
      <c r="P30" s="156"/>
      <c r="Q30" s="156"/>
    </row>
    <row r="31" spans="1:17" ht="20.25" customHeight="1">
      <c r="A31"/>
      <c r="B31" s="104" t="s">
        <v>155</v>
      </c>
      <c r="C31" s="105"/>
      <c r="D31" s="157"/>
      <c r="E31" s="157"/>
      <c r="F31" s="155" t="s">
        <v>156</v>
      </c>
      <c r="G31" s="155"/>
      <c r="H31" s="155"/>
      <c r="I31" s="156" t="s">
        <v>290</v>
      </c>
      <c r="J31" s="156"/>
      <c r="K31" s="106" t="s">
        <v>12</v>
      </c>
      <c r="L31" s="106" t="s">
        <v>364</v>
      </c>
      <c r="M31" s="156" t="s">
        <v>365</v>
      </c>
      <c r="N31" s="156"/>
      <c r="O31" s="156"/>
      <c r="P31" s="156"/>
      <c r="Q31" s="156"/>
    </row>
    <row r="32" spans="1:17" ht="29.25" customHeight="1">
      <c r="A32"/>
      <c r="B32" s="3"/>
      <c r="C32" s="105"/>
      <c r="D32" s="157"/>
      <c r="E32" s="157"/>
      <c r="F32" s="155" t="s">
        <v>11</v>
      </c>
      <c r="G32" s="155"/>
      <c r="H32" s="155"/>
      <c r="I32" s="156" t="s">
        <v>12</v>
      </c>
      <c r="J32" s="156"/>
      <c r="K32" s="106" t="s">
        <v>12</v>
      </c>
      <c r="L32" s="106" t="s">
        <v>12</v>
      </c>
      <c r="M32" s="156" t="s">
        <v>12</v>
      </c>
      <c r="N32" s="156"/>
      <c r="O32" s="156"/>
      <c r="P32" s="156"/>
      <c r="Q32" s="156"/>
    </row>
    <row r="33" spans="1:17" ht="21" customHeight="1">
      <c r="A33"/>
      <c r="B33" s="105"/>
      <c r="C33" s="104" t="s">
        <v>157</v>
      </c>
      <c r="D33" s="157"/>
      <c r="E33" s="157"/>
      <c r="F33" s="155" t="s">
        <v>158</v>
      </c>
      <c r="G33" s="155"/>
      <c r="H33" s="155"/>
      <c r="I33" s="156" t="s">
        <v>291</v>
      </c>
      <c r="J33" s="156"/>
      <c r="K33" s="106" t="s">
        <v>12</v>
      </c>
      <c r="L33" s="106" t="s">
        <v>364</v>
      </c>
      <c r="M33" s="156" t="s">
        <v>366</v>
      </c>
      <c r="N33" s="156"/>
      <c r="O33" s="156"/>
      <c r="P33" s="156"/>
      <c r="Q33" s="156"/>
    </row>
    <row r="34" spans="1:17" ht="27.75" customHeight="1">
      <c r="A34"/>
      <c r="B34" s="105"/>
      <c r="C34" s="3"/>
      <c r="D34" s="157"/>
      <c r="E34" s="157"/>
      <c r="F34" s="155" t="s">
        <v>11</v>
      </c>
      <c r="G34" s="155"/>
      <c r="H34" s="155"/>
      <c r="I34" s="156" t="s">
        <v>12</v>
      </c>
      <c r="J34" s="156"/>
      <c r="K34" s="106" t="s">
        <v>12</v>
      </c>
      <c r="L34" s="106" t="s">
        <v>12</v>
      </c>
      <c r="M34" s="156" t="s">
        <v>12</v>
      </c>
      <c r="N34" s="156"/>
      <c r="O34" s="156"/>
      <c r="P34" s="156"/>
      <c r="Q34" s="156"/>
    </row>
    <row r="35" spans="1:17" ht="18.75" customHeight="1">
      <c r="A35"/>
      <c r="B35" s="105"/>
      <c r="C35" s="105"/>
      <c r="D35" s="149" t="s">
        <v>143</v>
      </c>
      <c r="E35" s="149"/>
      <c r="F35" s="155" t="s">
        <v>144</v>
      </c>
      <c r="G35" s="155"/>
      <c r="H35" s="155"/>
      <c r="I35" s="156" t="s">
        <v>294</v>
      </c>
      <c r="J35" s="156"/>
      <c r="K35" s="106" t="s">
        <v>12</v>
      </c>
      <c r="L35" s="106" t="s">
        <v>364</v>
      </c>
      <c r="M35" s="156" t="s">
        <v>367</v>
      </c>
      <c r="N35" s="156"/>
      <c r="O35" s="156"/>
      <c r="P35" s="156"/>
      <c r="Q35" s="156"/>
    </row>
    <row r="36" spans="1:17" ht="14.25" customHeight="1">
      <c r="A36"/>
      <c r="B36" s="104" t="s">
        <v>147</v>
      </c>
      <c r="C36" s="105"/>
      <c r="D36" s="157"/>
      <c r="E36" s="157"/>
      <c r="F36" s="155" t="s">
        <v>148</v>
      </c>
      <c r="G36" s="155"/>
      <c r="H36" s="155"/>
      <c r="I36" s="156" t="s">
        <v>368</v>
      </c>
      <c r="J36" s="156"/>
      <c r="K36" s="106" t="s">
        <v>369</v>
      </c>
      <c r="L36" s="106" t="s">
        <v>12</v>
      </c>
      <c r="M36" s="156" t="s">
        <v>370</v>
      </c>
      <c r="N36" s="156"/>
      <c r="O36" s="156"/>
      <c r="P36" s="156"/>
      <c r="Q36" s="156"/>
    </row>
    <row r="37" spans="1:17" ht="28.5" customHeight="1">
      <c r="A37"/>
      <c r="B37" s="3"/>
      <c r="C37" s="105"/>
      <c r="D37" s="157"/>
      <c r="E37" s="157"/>
      <c r="F37" s="155" t="s">
        <v>11</v>
      </c>
      <c r="G37" s="155"/>
      <c r="H37" s="155"/>
      <c r="I37" s="156" t="s">
        <v>12</v>
      </c>
      <c r="J37" s="156"/>
      <c r="K37" s="106" t="s">
        <v>12</v>
      </c>
      <c r="L37" s="106" t="s">
        <v>12</v>
      </c>
      <c r="M37" s="156" t="s">
        <v>12</v>
      </c>
      <c r="N37" s="156"/>
      <c r="O37" s="156"/>
      <c r="P37" s="156"/>
      <c r="Q37" s="156"/>
    </row>
    <row r="38" spans="1:17" ht="21.75" customHeight="1">
      <c r="A38"/>
      <c r="B38" s="105"/>
      <c r="C38" s="104" t="s">
        <v>371</v>
      </c>
      <c r="D38" s="157"/>
      <c r="E38" s="157"/>
      <c r="F38" s="155" t="s">
        <v>372</v>
      </c>
      <c r="G38" s="155"/>
      <c r="H38" s="155"/>
      <c r="I38" s="156" t="s">
        <v>373</v>
      </c>
      <c r="J38" s="156"/>
      <c r="K38" s="106" t="s">
        <v>369</v>
      </c>
      <c r="L38" s="106" t="s">
        <v>12</v>
      </c>
      <c r="M38" s="156" t="s">
        <v>374</v>
      </c>
      <c r="N38" s="156"/>
      <c r="O38" s="156"/>
      <c r="P38" s="156"/>
      <c r="Q38" s="156"/>
    </row>
    <row r="39" spans="1:17" ht="28.5" customHeight="1">
      <c r="A39"/>
      <c r="B39" s="105"/>
      <c r="C39" s="3"/>
      <c r="D39" s="157"/>
      <c r="E39" s="157"/>
      <c r="F39" s="155" t="s">
        <v>11</v>
      </c>
      <c r="G39" s="155"/>
      <c r="H39" s="155"/>
      <c r="I39" s="156" t="s">
        <v>12</v>
      </c>
      <c r="J39" s="156"/>
      <c r="K39" s="106" t="s">
        <v>12</v>
      </c>
      <c r="L39" s="106" t="s">
        <v>12</v>
      </c>
      <c r="M39" s="156" t="s">
        <v>12</v>
      </c>
      <c r="N39" s="156"/>
      <c r="O39" s="156"/>
      <c r="P39" s="156"/>
      <c r="Q39" s="156"/>
    </row>
    <row r="40" spans="1:17" ht="36.75" customHeight="1">
      <c r="A40"/>
      <c r="B40" s="105"/>
      <c r="C40" s="105"/>
      <c r="D40" s="149" t="s">
        <v>281</v>
      </c>
      <c r="E40" s="149"/>
      <c r="F40" s="155" t="s">
        <v>282</v>
      </c>
      <c r="G40" s="155"/>
      <c r="H40" s="155"/>
      <c r="I40" s="156" t="s">
        <v>375</v>
      </c>
      <c r="J40" s="156"/>
      <c r="K40" s="106" t="s">
        <v>369</v>
      </c>
      <c r="L40" s="106" t="s">
        <v>12</v>
      </c>
      <c r="M40" s="156" t="s">
        <v>12</v>
      </c>
      <c r="N40" s="156"/>
      <c r="O40" s="156"/>
      <c r="P40" s="156"/>
      <c r="Q40" s="156"/>
    </row>
    <row r="41" spans="1:17" ht="23.25" customHeight="1">
      <c r="A41"/>
      <c r="B41" s="146" t="s">
        <v>10</v>
      </c>
      <c r="C41" s="146"/>
      <c r="D41" s="146"/>
      <c r="E41" s="146"/>
      <c r="F41" s="146"/>
      <c r="G41" s="146"/>
      <c r="H41" s="107" t="s">
        <v>15</v>
      </c>
      <c r="I41" s="154" t="s">
        <v>295</v>
      </c>
      <c r="J41" s="154"/>
      <c r="K41" s="108" t="s">
        <v>376</v>
      </c>
      <c r="L41" s="108" t="s">
        <v>377</v>
      </c>
      <c r="M41" s="154" t="s">
        <v>378</v>
      </c>
      <c r="N41" s="154"/>
      <c r="O41" s="154"/>
      <c r="P41" s="154"/>
      <c r="Q41" s="154"/>
    </row>
    <row r="42" spans="1:17" ht="28.5" customHeight="1">
      <c r="A42"/>
      <c r="B42" s="144"/>
      <c r="C42" s="144"/>
      <c r="D42" s="144"/>
      <c r="E42" s="144"/>
      <c r="F42" s="152" t="s">
        <v>11</v>
      </c>
      <c r="G42" s="152"/>
      <c r="H42" s="152"/>
      <c r="I42" s="153" t="s">
        <v>296</v>
      </c>
      <c r="J42" s="153"/>
      <c r="K42" s="109" t="s">
        <v>12</v>
      </c>
      <c r="L42" s="109" t="s">
        <v>12</v>
      </c>
      <c r="M42" s="153" t="s">
        <v>296</v>
      </c>
      <c r="N42" s="153"/>
      <c r="O42" s="153"/>
      <c r="P42" s="153"/>
      <c r="Q42" s="153"/>
    </row>
    <row r="43" spans="1:17" ht="12.75" customHeight="1">
      <c r="A43"/>
      <c r="B43" s="145" t="s">
        <v>16</v>
      </c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</row>
    <row r="44" spans="1:17" ht="17.25" customHeight="1">
      <c r="A44"/>
      <c r="B44" s="104" t="s">
        <v>270</v>
      </c>
      <c r="C44" s="105"/>
      <c r="D44" s="157"/>
      <c r="E44" s="157"/>
      <c r="F44" s="155" t="s">
        <v>271</v>
      </c>
      <c r="G44" s="155"/>
      <c r="H44" s="155"/>
      <c r="I44" s="156" t="s">
        <v>379</v>
      </c>
      <c r="J44" s="156"/>
      <c r="K44" s="106" t="s">
        <v>12</v>
      </c>
      <c r="L44" s="106" t="s">
        <v>380</v>
      </c>
      <c r="M44" s="156" t="s">
        <v>381</v>
      </c>
      <c r="N44" s="156"/>
      <c r="O44" s="156"/>
      <c r="P44" s="156"/>
      <c r="Q44" s="156"/>
    </row>
    <row r="45" spans="1:17" ht="29.25" customHeight="1">
      <c r="A45"/>
      <c r="B45" s="3"/>
      <c r="C45" s="105"/>
      <c r="D45" s="157"/>
      <c r="E45" s="157"/>
      <c r="F45" s="155" t="s">
        <v>11</v>
      </c>
      <c r="G45" s="155"/>
      <c r="H45" s="155"/>
      <c r="I45" s="156" t="s">
        <v>12</v>
      </c>
      <c r="J45" s="156"/>
      <c r="K45" s="106" t="s">
        <v>12</v>
      </c>
      <c r="L45" s="106" t="s">
        <v>12</v>
      </c>
      <c r="M45" s="156" t="s">
        <v>12</v>
      </c>
      <c r="N45" s="156"/>
      <c r="O45" s="156"/>
      <c r="P45" s="156"/>
      <c r="Q45" s="156"/>
    </row>
    <row r="46" spans="1:17" ht="22.5" customHeight="1">
      <c r="A46"/>
      <c r="B46" s="105"/>
      <c r="C46" s="104" t="s">
        <v>272</v>
      </c>
      <c r="D46" s="157"/>
      <c r="E46" s="157"/>
      <c r="F46" s="155" t="s">
        <v>273</v>
      </c>
      <c r="G46" s="155"/>
      <c r="H46" s="155"/>
      <c r="I46" s="156" t="s">
        <v>379</v>
      </c>
      <c r="J46" s="156"/>
      <c r="K46" s="106" t="s">
        <v>12</v>
      </c>
      <c r="L46" s="106" t="s">
        <v>380</v>
      </c>
      <c r="M46" s="156" t="s">
        <v>381</v>
      </c>
      <c r="N46" s="156"/>
      <c r="O46" s="156"/>
      <c r="P46" s="156"/>
      <c r="Q46" s="156"/>
    </row>
    <row r="47" spans="1:17" ht="27" customHeight="1">
      <c r="A47"/>
      <c r="B47" s="105"/>
      <c r="C47" s="3"/>
      <c r="D47" s="157"/>
      <c r="E47" s="157"/>
      <c r="F47" s="155" t="s">
        <v>11</v>
      </c>
      <c r="G47" s="155"/>
      <c r="H47" s="155"/>
      <c r="I47" s="156" t="s">
        <v>12</v>
      </c>
      <c r="J47" s="156"/>
      <c r="K47" s="106" t="s">
        <v>12</v>
      </c>
      <c r="L47" s="106" t="s">
        <v>12</v>
      </c>
      <c r="M47" s="156" t="s">
        <v>12</v>
      </c>
      <c r="N47" s="156"/>
      <c r="O47" s="156"/>
      <c r="P47" s="156"/>
      <c r="Q47" s="156"/>
    </row>
    <row r="48" spans="2:17" ht="43.5" customHeight="1">
      <c r="B48" s="105"/>
      <c r="C48" s="105"/>
      <c r="D48" s="149" t="s">
        <v>336</v>
      </c>
      <c r="E48" s="149"/>
      <c r="F48" s="155" t="s">
        <v>382</v>
      </c>
      <c r="G48" s="155"/>
      <c r="H48" s="155"/>
      <c r="I48" s="156" t="s">
        <v>12</v>
      </c>
      <c r="J48" s="156"/>
      <c r="K48" s="106" t="s">
        <v>12</v>
      </c>
      <c r="L48" s="106" t="s">
        <v>380</v>
      </c>
      <c r="M48" s="156" t="s">
        <v>380</v>
      </c>
      <c r="N48" s="156"/>
      <c r="O48" s="156"/>
      <c r="P48" s="156"/>
      <c r="Q48" s="156"/>
    </row>
    <row r="49" spans="2:17" ht="21" customHeight="1">
      <c r="B49" s="146" t="s">
        <v>16</v>
      </c>
      <c r="C49" s="146"/>
      <c r="D49" s="146"/>
      <c r="E49" s="146"/>
      <c r="F49" s="146"/>
      <c r="G49" s="146"/>
      <c r="H49" s="107" t="s">
        <v>15</v>
      </c>
      <c r="I49" s="154" t="s">
        <v>297</v>
      </c>
      <c r="J49" s="154"/>
      <c r="K49" s="108" t="s">
        <v>12</v>
      </c>
      <c r="L49" s="108" t="s">
        <v>380</v>
      </c>
      <c r="M49" s="154" t="s">
        <v>383</v>
      </c>
      <c r="N49" s="154"/>
      <c r="O49" s="154"/>
      <c r="P49" s="154"/>
      <c r="Q49" s="154"/>
    </row>
    <row r="50" spans="2:17" ht="30" customHeight="1">
      <c r="B50" s="144"/>
      <c r="C50" s="144"/>
      <c r="D50" s="144"/>
      <c r="E50" s="144"/>
      <c r="F50" s="152" t="s">
        <v>11</v>
      </c>
      <c r="G50" s="152"/>
      <c r="H50" s="152"/>
      <c r="I50" s="153" t="s">
        <v>298</v>
      </c>
      <c r="J50" s="153"/>
      <c r="K50" s="109" t="s">
        <v>12</v>
      </c>
      <c r="L50" s="109" t="s">
        <v>12</v>
      </c>
      <c r="M50" s="153" t="s">
        <v>298</v>
      </c>
      <c r="N50" s="153"/>
      <c r="O50" s="153"/>
      <c r="P50" s="153"/>
      <c r="Q50" s="153"/>
    </row>
    <row r="51" spans="2:17" ht="18.75" customHeight="1">
      <c r="B51" s="145" t="s">
        <v>17</v>
      </c>
      <c r="C51" s="145"/>
      <c r="D51" s="145"/>
      <c r="E51" s="145"/>
      <c r="F51" s="145"/>
      <c r="G51" s="145"/>
      <c r="H51" s="145"/>
      <c r="I51" s="154" t="s">
        <v>299</v>
      </c>
      <c r="J51" s="154"/>
      <c r="K51" s="108" t="s">
        <v>376</v>
      </c>
      <c r="L51" s="108" t="s">
        <v>384</v>
      </c>
      <c r="M51" s="154" t="s">
        <v>385</v>
      </c>
      <c r="N51" s="154"/>
      <c r="O51" s="154"/>
      <c r="P51" s="154"/>
      <c r="Q51" s="154"/>
    </row>
    <row r="52" spans="2:17" ht="35.25" customHeight="1">
      <c r="B52" s="145"/>
      <c r="C52" s="145"/>
      <c r="D52" s="145"/>
      <c r="E52" s="145"/>
      <c r="F52" s="147" t="s">
        <v>11</v>
      </c>
      <c r="G52" s="147"/>
      <c r="H52" s="147"/>
      <c r="I52" s="148" t="s">
        <v>300</v>
      </c>
      <c r="J52" s="148"/>
      <c r="K52" s="110" t="s">
        <v>12</v>
      </c>
      <c r="L52" s="110" t="s">
        <v>12</v>
      </c>
      <c r="M52" s="148" t="s">
        <v>300</v>
      </c>
      <c r="N52" s="148"/>
      <c r="O52" s="148"/>
      <c r="P52" s="148"/>
      <c r="Q52" s="148"/>
    </row>
    <row r="53" spans="2:17" ht="26.25" customHeight="1">
      <c r="B53" s="150" t="s">
        <v>31</v>
      </c>
      <c r="C53" s="150"/>
      <c r="D53" s="150"/>
      <c r="E53" s="150"/>
      <c r="F53" s="150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</row>
  </sheetData>
  <sheetProtection/>
  <mergeCells count="188">
    <mergeCell ref="M22:Q22"/>
    <mergeCell ref="M23:Q23"/>
    <mergeCell ref="I24:J24"/>
    <mergeCell ref="M24:Q24"/>
    <mergeCell ref="M27:Q27"/>
    <mergeCell ref="I45:J45"/>
    <mergeCell ref="M45:Q45"/>
    <mergeCell ref="M29:Q29"/>
    <mergeCell ref="I29:J29"/>
    <mergeCell ref="I23:J23"/>
    <mergeCell ref="D19:E19"/>
    <mergeCell ref="F19:H19"/>
    <mergeCell ref="D20:E20"/>
    <mergeCell ref="M44:Q44"/>
    <mergeCell ref="M28:Q28"/>
    <mergeCell ref="F44:H44"/>
    <mergeCell ref="I44:J44"/>
    <mergeCell ref="F29:H29"/>
    <mergeCell ref="M25:Q25"/>
    <mergeCell ref="D23:E23"/>
    <mergeCell ref="D18:E18"/>
    <mergeCell ref="F18:H18"/>
    <mergeCell ref="M18:Q18"/>
    <mergeCell ref="I18:J18"/>
    <mergeCell ref="F6:H6"/>
    <mergeCell ref="F12:H12"/>
    <mergeCell ref="F11:H11"/>
    <mergeCell ref="D11:E11"/>
    <mergeCell ref="D16:E16"/>
    <mergeCell ref="F16:H16"/>
    <mergeCell ref="K1:P1"/>
    <mergeCell ref="A2:P2"/>
    <mergeCell ref="I8:J8"/>
    <mergeCell ref="D5:E5"/>
    <mergeCell ref="M5:Q5"/>
    <mergeCell ref="I9:J9"/>
    <mergeCell ref="F9:H9"/>
    <mergeCell ref="M9:Q9"/>
    <mergeCell ref="F5:H5"/>
    <mergeCell ref="O3:P3"/>
    <mergeCell ref="I5:J5"/>
    <mergeCell ref="I6:J6"/>
    <mergeCell ref="I13:J13"/>
    <mergeCell ref="I14:J14"/>
    <mergeCell ref="M6:Q6"/>
    <mergeCell ref="I12:J12"/>
    <mergeCell ref="M8:Q8"/>
    <mergeCell ref="B7:Q7"/>
    <mergeCell ref="M12:Q12"/>
    <mergeCell ref="F8:H8"/>
    <mergeCell ref="D17:E17"/>
    <mergeCell ref="D15:E15"/>
    <mergeCell ref="F17:H17"/>
    <mergeCell ref="M16:Q16"/>
    <mergeCell ref="I17:J17"/>
    <mergeCell ref="I15:J15"/>
    <mergeCell ref="I16:J16"/>
    <mergeCell ref="I21:J21"/>
    <mergeCell ref="M21:Q21"/>
    <mergeCell ref="M19:Q19"/>
    <mergeCell ref="M20:Q20"/>
    <mergeCell ref="I19:J19"/>
    <mergeCell ref="D9:E9"/>
    <mergeCell ref="D10:E10"/>
    <mergeCell ref="F10:H10"/>
    <mergeCell ref="D13:E13"/>
    <mergeCell ref="D14:E14"/>
    <mergeCell ref="M13:Q13"/>
    <mergeCell ref="M11:Q11"/>
    <mergeCell ref="F15:H15"/>
    <mergeCell ref="M15:Q15"/>
    <mergeCell ref="M17:Q17"/>
    <mergeCell ref="F14:H14"/>
    <mergeCell ref="F13:H13"/>
    <mergeCell ref="M10:Q10"/>
    <mergeCell ref="D6:E6"/>
    <mergeCell ref="M14:Q14"/>
    <mergeCell ref="D8:E8"/>
    <mergeCell ref="D12:E12"/>
    <mergeCell ref="F22:H22"/>
    <mergeCell ref="I22:J22"/>
    <mergeCell ref="I10:J10"/>
    <mergeCell ref="I11:J11"/>
    <mergeCell ref="F20:H20"/>
    <mergeCell ref="M26:Q26"/>
    <mergeCell ref="D30:E30"/>
    <mergeCell ref="D27:E27"/>
    <mergeCell ref="I27:J27"/>
    <mergeCell ref="I30:J30"/>
    <mergeCell ref="I20:J20"/>
    <mergeCell ref="F25:H25"/>
    <mergeCell ref="I25:J25"/>
    <mergeCell ref="D26:E26"/>
    <mergeCell ref="F26:H26"/>
    <mergeCell ref="F28:H28"/>
    <mergeCell ref="F23:H23"/>
    <mergeCell ref="F30:H30"/>
    <mergeCell ref="D21:E21"/>
    <mergeCell ref="F21:H21"/>
    <mergeCell ref="I26:J26"/>
    <mergeCell ref="I28:J28"/>
    <mergeCell ref="D22:E22"/>
    <mergeCell ref="D24:E24"/>
    <mergeCell ref="F24:H24"/>
    <mergeCell ref="M33:Q33"/>
    <mergeCell ref="D25:E25"/>
    <mergeCell ref="D31:E31"/>
    <mergeCell ref="F31:H31"/>
    <mergeCell ref="I31:J31"/>
    <mergeCell ref="M31:Q31"/>
    <mergeCell ref="F27:H27"/>
    <mergeCell ref="D28:E28"/>
    <mergeCell ref="D29:E29"/>
    <mergeCell ref="M30:Q30"/>
    <mergeCell ref="M35:Q35"/>
    <mergeCell ref="D35:E35"/>
    <mergeCell ref="F35:H35"/>
    <mergeCell ref="D32:E32"/>
    <mergeCell ref="F32:H32"/>
    <mergeCell ref="I32:J32"/>
    <mergeCell ref="M32:Q32"/>
    <mergeCell ref="D33:E33"/>
    <mergeCell ref="F33:H33"/>
    <mergeCell ref="I33:J33"/>
    <mergeCell ref="I40:J40"/>
    <mergeCell ref="I41:J41"/>
    <mergeCell ref="F40:H40"/>
    <mergeCell ref="I36:J36"/>
    <mergeCell ref="M36:Q36"/>
    <mergeCell ref="D34:E34"/>
    <mergeCell ref="F34:H34"/>
    <mergeCell ref="I34:J34"/>
    <mergeCell ref="M34:Q34"/>
    <mergeCell ref="I35:J35"/>
    <mergeCell ref="D36:E36"/>
    <mergeCell ref="D37:E37"/>
    <mergeCell ref="F37:H37"/>
    <mergeCell ref="D38:E38"/>
    <mergeCell ref="F38:H38"/>
    <mergeCell ref="D40:E40"/>
    <mergeCell ref="F36:H36"/>
    <mergeCell ref="D39:E39"/>
    <mergeCell ref="F39:H39"/>
    <mergeCell ref="I37:J37"/>
    <mergeCell ref="M37:Q37"/>
    <mergeCell ref="D44:E44"/>
    <mergeCell ref="D45:E45"/>
    <mergeCell ref="F45:H45"/>
    <mergeCell ref="M38:Q38"/>
    <mergeCell ref="B41:G41"/>
    <mergeCell ref="I38:J38"/>
    <mergeCell ref="I39:J39"/>
    <mergeCell ref="F42:H42"/>
    <mergeCell ref="M39:Q39"/>
    <mergeCell ref="D46:E46"/>
    <mergeCell ref="D47:E47"/>
    <mergeCell ref="F47:H47"/>
    <mergeCell ref="I47:J47"/>
    <mergeCell ref="M47:Q47"/>
    <mergeCell ref="M42:Q42"/>
    <mergeCell ref="M40:Q40"/>
    <mergeCell ref="M41:Q41"/>
    <mergeCell ref="I42:J42"/>
    <mergeCell ref="F48:H48"/>
    <mergeCell ref="I48:J48"/>
    <mergeCell ref="M48:Q48"/>
    <mergeCell ref="F46:H46"/>
    <mergeCell ref="I49:J49"/>
    <mergeCell ref="M49:Q49"/>
    <mergeCell ref="M46:Q46"/>
    <mergeCell ref="I46:J46"/>
    <mergeCell ref="B53:F53"/>
    <mergeCell ref="G53:Q53"/>
    <mergeCell ref="F50:H50"/>
    <mergeCell ref="I50:J50"/>
    <mergeCell ref="M50:Q50"/>
    <mergeCell ref="I51:J51"/>
    <mergeCell ref="M51:Q51"/>
    <mergeCell ref="B42:E42"/>
    <mergeCell ref="B43:Q43"/>
    <mergeCell ref="B49:G49"/>
    <mergeCell ref="B50:E50"/>
    <mergeCell ref="B51:H51"/>
    <mergeCell ref="B52:E52"/>
    <mergeCell ref="F52:H52"/>
    <mergeCell ref="I52:J52"/>
    <mergeCell ref="M52:Q52"/>
    <mergeCell ref="D48:E48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132"/>
  <sheetViews>
    <sheetView showGridLines="0" zoomScalePageLayoutView="0" workbookViewId="0" topLeftCell="A1">
      <selection activeCell="AA3" sqref="AA3:AA4"/>
    </sheetView>
  </sheetViews>
  <sheetFormatPr defaultColWidth="9.33203125" defaultRowHeight="12.75"/>
  <cols>
    <col min="1" max="1" width="4.5" style="1" customWidth="1"/>
    <col min="2" max="2" width="5.66015625" style="1" customWidth="1"/>
    <col min="3" max="3" width="5" style="1" customWidth="1"/>
    <col min="4" max="4" width="5.16015625" style="1" customWidth="1"/>
    <col min="5" max="5" width="6.83203125" style="1" customWidth="1"/>
    <col min="6" max="6" width="5.16015625" style="1" customWidth="1"/>
    <col min="7" max="7" width="3.16015625" style="1" customWidth="1"/>
    <col min="8" max="8" width="11" style="1" customWidth="1"/>
    <col min="9" max="9" width="11.33203125" style="1" customWidth="1"/>
    <col min="10" max="10" width="10.83203125" style="1" customWidth="1"/>
    <col min="11" max="12" width="11.33203125" style="1" customWidth="1"/>
    <col min="13" max="13" width="8.66015625" style="1" customWidth="1"/>
    <col min="14" max="14" width="8.83203125" style="1" customWidth="1"/>
    <col min="15" max="15" width="9.16015625" style="1" customWidth="1"/>
    <col min="16" max="16" width="9.33203125" style="1" customWidth="1"/>
    <col min="17" max="17" width="8.66015625" style="1" customWidth="1"/>
    <col min="18" max="18" width="10" style="1" customWidth="1"/>
    <col min="19" max="19" width="9.83203125" style="1" customWidth="1"/>
    <col min="20" max="20" width="4.83203125" style="1" customWidth="1"/>
    <col min="21" max="21" width="4" style="1" customWidth="1"/>
    <col min="22" max="22" width="8.83203125" style="1" customWidth="1"/>
    <col min="23" max="23" width="5.5" style="1" customWidth="1"/>
    <col min="24" max="24" width="2.16015625" style="1" customWidth="1"/>
    <col min="25" max="25" width="1.3359375" style="1" customWidth="1"/>
    <col min="26" max="16384" width="9.33203125" style="1" customWidth="1"/>
  </cols>
  <sheetData>
    <row r="1" spans="1:23" ht="63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65" t="s">
        <v>397</v>
      </c>
      <c r="O1" s="165"/>
      <c r="P1" s="165"/>
      <c r="Q1" s="165"/>
      <c r="R1" s="165"/>
      <c r="S1" s="165"/>
      <c r="T1" s="165"/>
      <c r="U1" s="7"/>
      <c r="V1" s="7"/>
      <c r="W1" s="6"/>
    </row>
    <row r="2" spans="1:23" ht="21.75" customHeight="1">
      <c r="A2" s="166" t="s">
        <v>134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6"/>
    </row>
    <row r="3" ht="6.75" customHeight="1"/>
    <row r="4" spans="1:23" ht="12.75" customHeight="1">
      <c r="A4" s="162" t="s">
        <v>1</v>
      </c>
      <c r="B4" s="162" t="s">
        <v>2</v>
      </c>
      <c r="C4" s="162" t="s">
        <v>61</v>
      </c>
      <c r="D4" s="162" t="s">
        <v>4</v>
      </c>
      <c r="E4" s="162"/>
      <c r="F4" s="162"/>
      <c r="G4" s="162"/>
      <c r="H4" s="162" t="s">
        <v>28</v>
      </c>
      <c r="I4" s="162" t="s">
        <v>32</v>
      </c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</row>
    <row r="5" spans="1:23" ht="12.75" customHeight="1">
      <c r="A5" s="162"/>
      <c r="B5" s="162"/>
      <c r="C5" s="162"/>
      <c r="D5" s="162"/>
      <c r="E5" s="162"/>
      <c r="F5" s="162"/>
      <c r="G5" s="162"/>
      <c r="H5" s="162"/>
      <c r="I5" s="162" t="s">
        <v>30</v>
      </c>
      <c r="J5" s="162" t="s">
        <v>24</v>
      </c>
      <c r="K5" s="162"/>
      <c r="L5" s="162"/>
      <c r="M5" s="162"/>
      <c r="N5" s="162"/>
      <c r="O5" s="162"/>
      <c r="P5" s="162"/>
      <c r="Q5" s="162"/>
      <c r="R5" s="162" t="s">
        <v>27</v>
      </c>
      <c r="S5" s="162" t="s">
        <v>24</v>
      </c>
      <c r="T5" s="162"/>
      <c r="U5" s="162"/>
      <c r="V5" s="162"/>
      <c r="W5" s="162"/>
    </row>
    <row r="6" spans="1:23" ht="12.75" customHeight="1">
      <c r="A6" s="162"/>
      <c r="B6" s="162"/>
      <c r="C6" s="162"/>
      <c r="D6" s="162"/>
      <c r="E6" s="162"/>
      <c r="F6" s="162"/>
      <c r="G6" s="162"/>
      <c r="H6" s="162"/>
      <c r="I6" s="162"/>
      <c r="J6" s="162" t="s">
        <v>60</v>
      </c>
      <c r="K6" s="162" t="s">
        <v>24</v>
      </c>
      <c r="L6" s="162"/>
      <c r="M6" s="162" t="s">
        <v>23</v>
      </c>
      <c r="N6" s="162" t="s">
        <v>22</v>
      </c>
      <c r="O6" s="162" t="s">
        <v>21</v>
      </c>
      <c r="P6" s="162" t="s">
        <v>36</v>
      </c>
      <c r="Q6" s="162" t="s">
        <v>33</v>
      </c>
      <c r="R6" s="162"/>
      <c r="S6" s="162" t="s">
        <v>26</v>
      </c>
      <c r="T6" s="162" t="s">
        <v>25</v>
      </c>
      <c r="U6" s="162"/>
      <c r="V6" s="162" t="s">
        <v>29</v>
      </c>
      <c r="W6" s="162" t="s">
        <v>34</v>
      </c>
    </row>
    <row r="7" spans="1:23" ht="61.5" customHeight="1">
      <c r="A7" s="162"/>
      <c r="B7" s="162"/>
      <c r="C7" s="162"/>
      <c r="D7" s="162"/>
      <c r="E7" s="162"/>
      <c r="F7" s="162"/>
      <c r="G7" s="162"/>
      <c r="H7" s="162"/>
      <c r="I7" s="162"/>
      <c r="J7" s="162"/>
      <c r="K7" s="135" t="s">
        <v>19</v>
      </c>
      <c r="L7" s="135" t="s">
        <v>59</v>
      </c>
      <c r="M7" s="162"/>
      <c r="N7" s="162"/>
      <c r="O7" s="162"/>
      <c r="P7" s="162"/>
      <c r="Q7" s="162"/>
      <c r="R7" s="162"/>
      <c r="S7" s="162"/>
      <c r="T7" s="162" t="s">
        <v>20</v>
      </c>
      <c r="U7" s="162"/>
      <c r="V7" s="162"/>
      <c r="W7" s="162"/>
    </row>
    <row r="8" spans="1:23" ht="12.75">
      <c r="A8" s="136" t="s">
        <v>5</v>
      </c>
      <c r="B8" s="136" t="s">
        <v>6</v>
      </c>
      <c r="C8" s="136" t="s">
        <v>7</v>
      </c>
      <c r="D8" s="167" t="s">
        <v>8</v>
      </c>
      <c r="E8" s="167"/>
      <c r="F8" s="167"/>
      <c r="G8" s="167"/>
      <c r="H8" s="136" t="s">
        <v>9</v>
      </c>
      <c r="I8" s="136" t="s">
        <v>39</v>
      </c>
      <c r="J8" s="136" t="s">
        <v>38</v>
      </c>
      <c r="K8" s="136" t="s">
        <v>37</v>
      </c>
      <c r="L8" s="136" t="s">
        <v>58</v>
      </c>
      <c r="M8" s="136" t="s">
        <v>57</v>
      </c>
      <c r="N8" s="136" t="s">
        <v>56</v>
      </c>
      <c r="O8" s="136" t="s">
        <v>55</v>
      </c>
      <c r="P8" s="136" t="s">
        <v>54</v>
      </c>
      <c r="Q8" s="136" t="s">
        <v>53</v>
      </c>
      <c r="R8" s="136" t="s">
        <v>52</v>
      </c>
      <c r="S8" s="136" t="s">
        <v>51</v>
      </c>
      <c r="T8" s="167" t="s">
        <v>50</v>
      </c>
      <c r="U8" s="167"/>
      <c r="V8" s="136" t="s">
        <v>49</v>
      </c>
      <c r="W8" s="136" t="s">
        <v>48</v>
      </c>
    </row>
    <row r="9" spans="1:23" ht="12.75" customHeight="1">
      <c r="A9" s="162" t="s">
        <v>270</v>
      </c>
      <c r="B9" s="162" t="s">
        <v>35</v>
      </c>
      <c r="C9" s="162" t="s">
        <v>35</v>
      </c>
      <c r="D9" s="163" t="s">
        <v>271</v>
      </c>
      <c r="E9" s="163"/>
      <c r="F9" s="163" t="s">
        <v>47</v>
      </c>
      <c r="G9" s="163"/>
      <c r="H9" s="137">
        <v>10419549</v>
      </c>
      <c r="I9" s="137">
        <v>7853730</v>
      </c>
      <c r="J9" s="137">
        <v>7279579</v>
      </c>
      <c r="K9" s="137">
        <v>1698748</v>
      </c>
      <c r="L9" s="137">
        <v>5580831</v>
      </c>
      <c r="M9" s="137">
        <v>554151</v>
      </c>
      <c r="N9" s="137">
        <v>20000</v>
      </c>
      <c r="O9" s="137">
        <v>0</v>
      </c>
      <c r="P9" s="137">
        <v>0</v>
      </c>
      <c r="Q9" s="137">
        <v>0</v>
      </c>
      <c r="R9" s="137">
        <v>2565819</v>
      </c>
      <c r="S9" s="137">
        <v>2565819</v>
      </c>
      <c r="T9" s="164">
        <v>0</v>
      </c>
      <c r="U9" s="164"/>
      <c r="V9" s="137">
        <v>0</v>
      </c>
      <c r="W9" s="137">
        <v>0</v>
      </c>
    </row>
    <row r="10" spans="1:23" ht="12.75" customHeight="1">
      <c r="A10" s="162"/>
      <c r="B10" s="162"/>
      <c r="C10" s="162"/>
      <c r="D10" s="163"/>
      <c r="E10" s="163"/>
      <c r="F10" s="163" t="s">
        <v>46</v>
      </c>
      <c r="G10" s="163"/>
      <c r="H10" s="137">
        <v>-55939</v>
      </c>
      <c r="I10" s="137">
        <v>-55939</v>
      </c>
      <c r="J10" s="137">
        <v>-55939</v>
      </c>
      <c r="K10" s="137">
        <v>0</v>
      </c>
      <c r="L10" s="137">
        <v>-55939</v>
      </c>
      <c r="M10" s="137">
        <v>0</v>
      </c>
      <c r="N10" s="137">
        <v>0</v>
      </c>
      <c r="O10" s="137">
        <v>0</v>
      </c>
      <c r="P10" s="137">
        <v>0</v>
      </c>
      <c r="Q10" s="137">
        <v>0</v>
      </c>
      <c r="R10" s="137">
        <v>0</v>
      </c>
      <c r="S10" s="137">
        <v>0</v>
      </c>
      <c r="T10" s="164">
        <v>0</v>
      </c>
      <c r="U10" s="164"/>
      <c r="V10" s="137">
        <v>0</v>
      </c>
      <c r="W10" s="137">
        <v>0</v>
      </c>
    </row>
    <row r="11" spans="1:23" ht="12.75" customHeight="1">
      <c r="A11" s="162"/>
      <c r="B11" s="162"/>
      <c r="C11" s="162"/>
      <c r="D11" s="163"/>
      <c r="E11" s="163"/>
      <c r="F11" s="163" t="s">
        <v>45</v>
      </c>
      <c r="G11" s="163"/>
      <c r="H11" s="137">
        <v>109445</v>
      </c>
      <c r="I11" s="137">
        <v>6404</v>
      </c>
      <c r="J11" s="137">
        <v>0</v>
      </c>
      <c r="K11" s="137">
        <v>0</v>
      </c>
      <c r="L11" s="137">
        <v>0</v>
      </c>
      <c r="M11" s="137">
        <v>0</v>
      </c>
      <c r="N11" s="137">
        <v>6404</v>
      </c>
      <c r="O11" s="137">
        <v>0</v>
      </c>
      <c r="P11" s="137">
        <v>0</v>
      </c>
      <c r="Q11" s="137">
        <v>0</v>
      </c>
      <c r="R11" s="137">
        <v>103041</v>
      </c>
      <c r="S11" s="137">
        <v>103041</v>
      </c>
      <c r="T11" s="164">
        <v>0</v>
      </c>
      <c r="U11" s="164"/>
      <c r="V11" s="137">
        <v>0</v>
      </c>
      <c r="W11" s="137">
        <v>0</v>
      </c>
    </row>
    <row r="12" spans="1:23" ht="12.75" customHeight="1">
      <c r="A12" s="162"/>
      <c r="B12" s="162"/>
      <c r="C12" s="162"/>
      <c r="D12" s="163"/>
      <c r="E12" s="163"/>
      <c r="F12" s="163" t="s">
        <v>44</v>
      </c>
      <c r="G12" s="163"/>
      <c r="H12" s="137">
        <v>10473055</v>
      </c>
      <c r="I12" s="137">
        <v>7804195</v>
      </c>
      <c r="J12" s="137">
        <v>7223640</v>
      </c>
      <c r="K12" s="137">
        <v>1698748</v>
      </c>
      <c r="L12" s="137">
        <v>5524892</v>
      </c>
      <c r="M12" s="137">
        <v>554151</v>
      </c>
      <c r="N12" s="137">
        <v>26404</v>
      </c>
      <c r="O12" s="137">
        <v>0</v>
      </c>
      <c r="P12" s="137">
        <v>0</v>
      </c>
      <c r="Q12" s="137">
        <v>0</v>
      </c>
      <c r="R12" s="137">
        <v>2668860</v>
      </c>
      <c r="S12" s="137">
        <v>2668860</v>
      </c>
      <c r="T12" s="164">
        <v>0</v>
      </c>
      <c r="U12" s="164"/>
      <c r="V12" s="137">
        <v>0</v>
      </c>
      <c r="W12" s="137">
        <v>0</v>
      </c>
    </row>
    <row r="13" spans="1:23" ht="12.75" customHeight="1">
      <c r="A13" s="162" t="s">
        <v>35</v>
      </c>
      <c r="B13" s="162" t="s">
        <v>272</v>
      </c>
      <c r="C13" s="162" t="s">
        <v>35</v>
      </c>
      <c r="D13" s="163" t="s">
        <v>273</v>
      </c>
      <c r="E13" s="163"/>
      <c r="F13" s="163" t="s">
        <v>47</v>
      </c>
      <c r="G13" s="163"/>
      <c r="H13" s="137">
        <v>7995061</v>
      </c>
      <c r="I13" s="137">
        <v>5429242</v>
      </c>
      <c r="J13" s="137">
        <v>5409242</v>
      </c>
      <c r="K13" s="137">
        <v>1697465</v>
      </c>
      <c r="L13" s="137">
        <v>3711777</v>
      </c>
      <c r="M13" s="137">
        <v>0</v>
      </c>
      <c r="N13" s="137">
        <v>20000</v>
      </c>
      <c r="O13" s="137">
        <v>0</v>
      </c>
      <c r="P13" s="137">
        <v>0</v>
      </c>
      <c r="Q13" s="137">
        <v>0</v>
      </c>
      <c r="R13" s="137">
        <v>2565819</v>
      </c>
      <c r="S13" s="137">
        <v>2565819</v>
      </c>
      <c r="T13" s="164">
        <v>0</v>
      </c>
      <c r="U13" s="164"/>
      <c r="V13" s="137">
        <v>0</v>
      </c>
      <c r="W13" s="137">
        <v>0</v>
      </c>
    </row>
    <row r="14" spans="1:23" ht="12.75" customHeight="1">
      <c r="A14" s="162"/>
      <c r="B14" s="162"/>
      <c r="C14" s="162"/>
      <c r="D14" s="163"/>
      <c r="E14" s="163"/>
      <c r="F14" s="163" t="s">
        <v>46</v>
      </c>
      <c r="G14" s="163"/>
      <c r="H14" s="137">
        <v>-55939</v>
      </c>
      <c r="I14" s="137">
        <v>-55939</v>
      </c>
      <c r="J14" s="137">
        <v>-55939</v>
      </c>
      <c r="K14" s="137">
        <v>0</v>
      </c>
      <c r="L14" s="137">
        <v>-55939</v>
      </c>
      <c r="M14" s="137">
        <v>0</v>
      </c>
      <c r="N14" s="137">
        <v>0</v>
      </c>
      <c r="O14" s="137">
        <v>0</v>
      </c>
      <c r="P14" s="137">
        <v>0</v>
      </c>
      <c r="Q14" s="137">
        <v>0</v>
      </c>
      <c r="R14" s="137">
        <v>0</v>
      </c>
      <c r="S14" s="137">
        <v>0</v>
      </c>
      <c r="T14" s="164">
        <v>0</v>
      </c>
      <c r="U14" s="164"/>
      <c r="V14" s="137">
        <v>0</v>
      </c>
      <c r="W14" s="137">
        <v>0</v>
      </c>
    </row>
    <row r="15" spans="1:23" ht="12.75" customHeight="1">
      <c r="A15" s="162"/>
      <c r="B15" s="162"/>
      <c r="C15" s="162"/>
      <c r="D15" s="163"/>
      <c r="E15" s="163"/>
      <c r="F15" s="163" t="s">
        <v>45</v>
      </c>
      <c r="G15" s="163"/>
      <c r="H15" s="137">
        <v>109445</v>
      </c>
      <c r="I15" s="137">
        <v>6404</v>
      </c>
      <c r="J15" s="137">
        <v>0</v>
      </c>
      <c r="K15" s="137">
        <v>0</v>
      </c>
      <c r="L15" s="137">
        <v>0</v>
      </c>
      <c r="M15" s="137">
        <v>0</v>
      </c>
      <c r="N15" s="137">
        <v>6404</v>
      </c>
      <c r="O15" s="137">
        <v>0</v>
      </c>
      <c r="P15" s="137">
        <v>0</v>
      </c>
      <c r="Q15" s="137">
        <v>0</v>
      </c>
      <c r="R15" s="137">
        <v>103041</v>
      </c>
      <c r="S15" s="137">
        <v>103041</v>
      </c>
      <c r="T15" s="164">
        <v>0</v>
      </c>
      <c r="U15" s="164"/>
      <c r="V15" s="137">
        <v>0</v>
      </c>
      <c r="W15" s="137">
        <v>0</v>
      </c>
    </row>
    <row r="16" spans="1:23" ht="12.75" customHeight="1">
      <c r="A16" s="162"/>
      <c r="B16" s="162"/>
      <c r="C16" s="162"/>
      <c r="D16" s="163"/>
      <c r="E16" s="163"/>
      <c r="F16" s="163" t="s">
        <v>44</v>
      </c>
      <c r="G16" s="163"/>
      <c r="H16" s="137">
        <v>8048567</v>
      </c>
      <c r="I16" s="137">
        <v>5379707</v>
      </c>
      <c r="J16" s="137">
        <v>5353303</v>
      </c>
      <c r="K16" s="137">
        <v>1697465</v>
      </c>
      <c r="L16" s="137">
        <v>3655838</v>
      </c>
      <c r="M16" s="137">
        <v>0</v>
      </c>
      <c r="N16" s="137">
        <v>26404</v>
      </c>
      <c r="O16" s="137">
        <v>0</v>
      </c>
      <c r="P16" s="137">
        <v>0</v>
      </c>
      <c r="Q16" s="137">
        <v>0</v>
      </c>
      <c r="R16" s="137">
        <v>2668860</v>
      </c>
      <c r="S16" s="137">
        <v>2668860</v>
      </c>
      <c r="T16" s="164">
        <v>0</v>
      </c>
      <c r="U16" s="164"/>
      <c r="V16" s="137">
        <v>0</v>
      </c>
      <c r="W16" s="137">
        <v>0</v>
      </c>
    </row>
    <row r="17" spans="1:23" ht="12.75" customHeight="1">
      <c r="A17" s="162" t="s">
        <v>115</v>
      </c>
      <c r="B17" s="162" t="s">
        <v>35</v>
      </c>
      <c r="C17" s="162" t="s">
        <v>35</v>
      </c>
      <c r="D17" s="163" t="s">
        <v>301</v>
      </c>
      <c r="E17" s="163"/>
      <c r="F17" s="163" t="s">
        <v>47</v>
      </c>
      <c r="G17" s="163"/>
      <c r="H17" s="137">
        <v>2475112</v>
      </c>
      <c r="I17" s="137">
        <v>314737</v>
      </c>
      <c r="J17" s="137">
        <v>299937</v>
      </c>
      <c r="K17" s="137">
        <v>50000</v>
      </c>
      <c r="L17" s="137">
        <v>249937</v>
      </c>
      <c r="M17" s="137">
        <v>0</v>
      </c>
      <c r="N17" s="137">
        <v>0</v>
      </c>
      <c r="O17" s="137">
        <v>14800</v>
      </c>
      <c r="P17" s="137">
        <v>0</v>
      </c>
      <c r="Q17" s="137">
        <v>0</v>
      </c>
      <c r="R17" s="137">
        <v>2160375</v>
      </c>
      <c r="S17" s="137">
        <v>2160375</v>
      </c>
      <c r="T17" s="164">
        <v>1572991</v>
      </c>
      <c r="U17" s="164"/>
      <c r="V17" s="137">
        <v>0</v>
      </c>
      <c r="W17" s="137">
        <v>0</v>
      </c>
    </row>
    <row r="18" spans="1:23" ht="12.75" customHeight="1">
      <c r="A18" s="162"/>
      <c r="B18" s="162"/>
      <c r="C18" s="162"/>
      <c r="D18" s="163"/>
      <c r="E18" s="163"/>
      <c r="F18" s="163" t="s">
        <v>46</v>
      </c>
      <c r="G18" s="163"/>
      <c r="H18" s="137">
        <v>-10000</v>
      </c>
      <c r="I18" s="137">
        <v>-10000</v>
      </c>
      <c r="J18" s="137">
        <v>-10000</v>
      </c>
      <c r="K18" s="137">
        <v>0</v>
      </c>
      <c r="L18" s="137">
        <v>-10000</v>
      </c>
      <c r="M18" s="137">
        <v>0</v>
      </c>
      <c r="N18" s="137">
        <v>0</v>
      </c>
      <c r="O18" s="137">
        <v>0</v>
      </c>
      <c r="P18" s="137">
        <v>0</v>
      </c>
      <c r="Q18" s="137">
        <v>0</v>
      </c>
      <c r="R18" s="137">
        <v>0</v>
      </c>
      <c r="S18" s="137">
        <v>0</v>
      </c>
      <c r="T18" s="164">
        <v>0</v>
      </c>
      <c r="U18" s="164"/>
      <c r="V18" s="137">
        <v>0</v>
      </c>
      <c r="W18" s="137">
        <v>0</v>
      </c>
    </row>
    <row r="19" spans="1:23" ht="12.75" customHeight="1">
      <c r="A19" s="162"/>
      <c r="B19" s="162"/>
      <c r="C19" s="162"/>
      <c r="D19" s="163"/>
      <c r="E19" s="163"/>
      <c r="F19" s="163" t="s">
        <v>45</v>
      </c>
      <c r="G19" s="163"/>
      <c r="H19" s="137">
        <v>10000</v>
      </c>
      <c r="I19" s="137">
        <v>10000</v>
      </c>
      <c r="J19" s="137">
        <v>10000</v>
      </c>
      <c r="K19" s="137">
        <v>0</v>
      </c>
      <c r="L19" s="137">
        <v>10000</v>
      </c>
      <c r="M19" s="137">
        <v>0</v>
      </c>
      <c r="N19" s="137">
        <v>0</v>
      </c>
      <c r="O19" s="137">
        <v>0</v>
      </c>
      <c r="P19" s="137">
        <v>0</v>
      </c>
      <c r="Q19" s="137">
        <v>0</v>
      </c>
      <c r="R19" s="137">
        <v>0</v>
      </c>
      <c r="S19" s="137">
        <v>0</v>
      </c>
      <c r="T19" s="164">
        <v>0</v>
      </c>
      <c r="U19" s="164"/>
      <c r="V19" s="137">
        <v>0</v>
      </c>
      <c r="W19" s="137">
        <v>0</v>
      </c>
    </row>
    <row r="20" spans="1:23" ht="12.75" customHeight="1">
      <c r="A20" s="162"/>
      <c r="B20" s="162"/>
      <c r="C20" s="162"/>
      <c r="D20" s="163"/>
      <c r="E20" s="163"/>
      <c r="F20" s="163" t="s">
        <v>44</v>
      </c>
      <c r="G20" s="163"/>
      <c r="H20" s="137">
        <v>2475112</v>
      </c>
      <c r="I20" s="137">
        <v>314737</v>
      </c>
      <c r="J20" s="137">
        <v>299937</v>
      </c>
      <c r="K20" s="137">
        <v>50000</v>
      </c>
      <c r="L20" s="137">
        <v>249937</v>
      </c>
      <c r="M20" s="137">
        <v>0</v>
      </c>
      <c r="N20" s="137">
        <v>0</v>
      </c>
      <c r="O20" s="137">
        <v>14800</v>
      </c>
      <c r="P20" s="137">
        <v>0</v>
      </c>
      <c r="Q20" s="137">
        <v>0</v>
      </c>
      <c r="R20" s="137">
        <v>2160375</v>
      </c>
      <c r="S20" s="137">
        <v>2160375</v>
      </c>
      <c r="T20" s="164">
        <v>1572991</v>
      </c>
      <c r="U20" s="164"/>
      <c r="V20" s="137">
        <v>0</v>
      </c>
      <c r="W20" s="137">
        <v>0</v>
      </c>
    </row>
    <row r="21" spans="1:23" ht="12.75" customHeight="1">
      <c r="A21" s="162" t="s">
        <v>35</v>
      </c>
      <c r="B21" s="162" t="s">
        <v>302</v>
      </c>
      <c r="C21" s="162" t="s">
        <v>35</v>
      </c>
      <c r="D21" s="163" t="s">
        <v>303</v>
      </c>
      <c r="E21" s="163"/>
      <c r="F21" s="163" t="s">
        <v>47</v>
      </c>
      <c r="G21" s="163"/>
      <c r="H21" s="137">
        <v>2475112</v>
      </c>
      <c r="I21" s="137">
        <v>314737</v>
      </c>
      <c r="J21" s="137">
        <v>299937</v>
      </c>
      <c r="K21" s="137">
        <v>50000</v>
      </c>
      <c r="L21" s="137">
        <v>249937</v>
      </c>
      <c r="M21" s="137">
        <v>0</v>
      </c>
      <c r="N21" s="137">
        <v>0</v>
      </c>
      <c r="O21" s="137">
        <v>14800</v>
      </c>
      <c r="P21" s="137">
        <v>0</v>
      </c>
      <c r="Q21" s="137">
        <v>0</v>
      </c>
      <c r="R21" s="137">
        <v>2160375</v>
      </c>
      <c r="S21" s="137">
        <v>2160375</v>
      </c>
      <c r="T21" s="164">
        <v>1572991</v>
      </c>
      <c r="U21" s="164"/>
      <c r="V21" s="137">
        <v>0</v>
      </c>
      <c r="W21" s="137">
        <v>0</v>
      </c>
    </row>
    <row r="22" spans="1:23" ht="12.75" customHeight="1">
      <c r="A22" s="162"/>
      <c r="B22" s="162"/>
      <c r="C22" s="162"/>
      <c r="D22" s="163"/>
      <c r="E22" s="163"/>
      <c r="F22" s="163" t="s">
        <v>46</v>
      </c>
      <c r="G22" s="163"/>
      <c r="H22" s="137">
        <v>-10000</v>
      </c>
      <c r="I22" s="137">
        <v>-10000</v>
      </c>
      <c r="J22" s="137">
        <v>-10000</v>
      </c>
      <c r="K22" s="137">
        <v>0</v>
      </c>
      <c r="L22" s="137">
        <v>-10000</v>
      </c>
      <c r="M22" s="137">
        <v>0</v>
      </c>
      <c r="N22" s="137">
        <v>0</v>
      </c>
      <c r="O22" s="137">
        <v>0</v>
      </c>
      <c r="P22" s="137">
        <v>0</v>
      </c>
      <c r="Q22" s="137">
        <v>0</v>
      </c>
      <c r="R22" s="137">
        <v>0</v>
      </c>
      <c r="S22" s="137">
        <v>0</v>
      </c>
      <c r="T22" s="164">
        <v>0</v>
      </c>
      <c r="U22" s="164"/>
      <c r="V22" s="137">
        <v>0</v>
      </c>
      <c r="W22" s="137">
        <v>0</v>
      </c>
    </row>
    <row r="23" spans="1:23" ht="12.75" customHeight="1">
      <c r="A23" s="162"/>
      <c r="B23" s="162"/>
      <c r="C23" s="162"/>
      <c r="D23" s="163"/>
      <c r="E23" s="163"/>
      <c r="F23" s="163" t="s">
        <v>45</v>
      </c>
      <c r="G23" s="163"/>
      <c r="H23" s="137">
        <v>10000</v>
      </c>
      <c r="I23" s="137">
        <v>10000</v>
      </c>
      <c r="J23" s="137">
        <v>10000</v>
      </c>
      <c r="K23" s="137">
        <v>0</v>
      </c>
      <c r="L23" s="137">
        <v>10000</v>
      </c>
      <c r="M23" s="137">
        <v>0</v>
      </c>
      <c r="N23" s="137">
        <v>0</v>
      </c>
      <c r="O23" s="137">
        <v>0</v>
      </c>
      <c r="P23" s="137">
        <v>0</v>
      </c>
      <c r="Q23" s="137">
        <v>0</v>
      </c>
      <c r="R23" s="137">
        <v>0</v>
      </c>
      <c r="S23" s="137">
        <v>0</v>
      </c>
      <c r="T23" s="164">
        <v>0</v>
      </c>
      <c r="U23" s="164"/>
      <c r="V23" s="137">
        <v>0</v>
      </c>
      <c r="W23" s="137">
        <v>0</v>
      </c>
    </row>
    <row r="24" spans="1:23" ht="12.75" customHeight="1">
      <c r="A24" s="162"/>
      <c r="B24" s="162"/>
      <c r="C24" s="162"/>
      <c r="D24" s="163"/>
      <c r="E24" s="163"/>
      <c r="F24" s="163" t="s">
        <v>44</v>
      </c>
      <c r="G24" s="163"/>
      <c r="H24" s="137">
        <v>2475112</v>
      </c>
      <c r="I24" s="137">
        <v>314737</v>
      </c>
      <c r="J24" s="137">
        <v>299937</v>
      </c>
      <c r="K24" s="137">
        <v>50000</v>
      </c>
      <c r="L24" s="137">
        <v>249937</v>
      </c>
      <c r="M24" s="137">
        <v>0</v>
      </c>
      <c r="N24" s="137">
        <v>0</v>
      </c>
      <c r="O24" s="137">
        <v>14800</v>
      </c>
      <c r="P24" s="137">
        <v>0</v>
      </c>
      <c r="Q24" s="137">
        <v>0</v>
      </c>
      <c r="R24" s="137">
        <v>2160375</v>
      </c>
      <c r="S24" s="137">
        <v>2160375</v>
      </c>
      <c r="T24" s="164">
        <v>1572991</v>
      </c>
      <c r="U24" s="164"/>
      <c r="V24" s="137">
        <v>0</v>
      </c>
      <c r="W24" s="137">
        <v>0</v>
      </c>
    </row>
    <row r="25" spans="1:23" ht="12.75" customHeight="1">
      <c r="A25" s="162" t="s">
        <v>274</v>
      </c>
      <c r="B25" s="162" t="s">
        <v>35</v>
      </c>
      <c r="C25" s="162" t="s">
        <v>35</v>
      </c>
      <c r="D25" s="163" t="s">
        <v>275</v>
      </c>
      <c r="E25" s="163"/>
      <c r="F25" s="163" t="s">
        <v>47</v>
      </c>
      <c r="G25" s="163"/>
      <c r="H25" s="137">
        <v>7042700</v>
      </c>
      <c r="I25" s="137">
        <v>6441065</v>
      </c>
      <c r="J25" s="137">
        <v>4847323</v>
      </c>
      <c r="K25" s="137">
        <v>4387590</v>
      </c>
      <c r="L25" s="137">
        <v>459733</v>
      </c>
      <c r="M25" s="137">
        <v>0</v>
      </c>
      <c r="N25" s="137">
        <v>195600</v>
      </c>
      <c r="O25" s="137">
        <v>1398142</v>
      </c>
      <c r="P25" s="137">
        <v>0</v>
      </c>
      <c r="Q25" s="137">
        <v>0</v>
      </c>
      <c r="R25" s="137">
        <v>601635</v>
      </c>
      <c r="S25" s="137">
        <v>601635</v>
      </c>
      <c r="T25" s="164">
        <v>601635</v>
      </c>
      <c r="U25" s="164"/>
      <c r="V25" s="137">
        <v>0</v>
      </c>
      <c r="W25" s="137">
        <v>0</v>
      </c>
    </row>
    <row r="26" spans="1:23" ht="12.75" customHeight="1">
      <c r="A26" s="162"/>
      <c r="B26" s="162"/>
      <c r="C26" s="162"/>
      <c r="D26" s="163"/>
      <c r="E26" s="163"/>
      <c r="F26" s="163" t="s">
        <v>46</v>
      </c>
      <c r="G26" s="163"/>
      <c r="H26" s="137">
        <v>-60395</v>
      </c>
      <c r="I26" s="137">
        <v>-60395</v>
      </c>
      <c r="J26" s="137">
        <v>-50395</v>
      </c>
      <c r="K26" s="137">
        <v>-50395</v>
      </c>
      <c r="L26" s="137">
        <v>0</v>
      </c>
      <c r="M26" s="137">
        <v>0</v>
      </c>
      <c r="N26" s="137">
        <v>-10000</v>
      </c>
      <c r="O26" s="137">
        <v>0</v>
      </c>
      <c r="P26" s="137">
        <v>0</v>
      </c>
      <c r="Q26" s="137">
        <v>0</v>
      </c>
      <c r="R26" s="137">
        <v>0</v>
      </c>
      <c r="S26" s="137">
        <v>0</v>
      </c>
      <c r="T26" s="164">
        <v>0</v>
      </c>
      <c r="U26" s="164"/>
      <c r="V26" s="137">
        <v>0</v>
      </c>
      <c r="W26" s="137">
        <v>0</v>
      </c>
    </row>
    <row r="27" spans="1:23" ht="12.75" customHeight="1">
      <c r="A27" s="162"/>
      <c r="B27" s="162"/>
      <c r="C27" s="162"/>
      <c r="D27" s="163"/>
      <c r="E27" s="163"/>
      <c r="F27" s="163" t="s">
        <v>45</v>
      </c>
      <c r="G27" s="163"/>
      <c r="H27" s="137">
        <v>108395</v>
      </c>
      <c r="I27" s="137">
        <v>88395</v>
      </c>
      <c r="J27" s="137">
        <v>88395</v>
      </c>
      <c r="K27" s="137">
        <v>73036</v>
      </c>
      <c r="L27" s="137">
        <v>15359</v>
      </c>
      <c r="M27" s="137">
        <v>0</v>
      </c>
      <c r="N27" s="137">
        <v>0</v>
      </c>
      <c r="O27" s="137">
        <v>0</v>
      </c>
      <c r="P27" s="137">
        <v>0</v>
      </c>
      <c r="Q27" s="137">
        <v>0</v>
      </c>
      <c r="R27" s="137">
        <v>20000</v>
      </c>
      <c r="S27" s="137">
        <v>20000</v>
      </c>
      <c r="T27" s="164">
        <v>0</v>
      </c>
      <c r="U27" s="164"/>
      <c r="V27" s="137">
        <v>0</v>
      </c>
      <c r="W27" s="137">
        <v>0</v>
      </c>
    </row>
    <row r="28" spans="1:23" ht="12.75" customHeight="1">
      <c r="A28" s="162"/>
      <c r="B28" s="162"/>
      <c r="C28" s="162"/>
      <c r="D28" s="163"/>
      <c r="E28" s="163"/>
      <c r="F28" s="163" t="s">
        <v>44</v>
      </c>
      <c r="G28" s="163"/>
      <c r="H28" s="137">
        <v>7090700</v>
      </c>
      <c r="I28" s="137">
        <v>6469065</v>
      </c>
      <c r="J28" s="137">
        <v>4885323</v>
      </c>
      <c r="K28" s="137">
        <v>4410231</v>
      </c>
      <c r="L28" s="137">
        <v>475092</v>
      </c>
      <c r="M28" s="137">
        <v>0</v>
      </c>
      <c r="N28" s="137">
        <v>185600</v>
      </c>
      <c r="O28" s="137">
        <v>1398142</v>
      </c>
      <c r="P28" s="137">
        <v>0</v>
      </c>
      <c r="Q28" s="137">
        <v>0</v>
      </c>
      <c r="R28" s="137">
        <v>621635</v>
      </c>
      <c r="S28" s="137">
        <v>621635</v>
      </c>
      <c r="T28" s="164">
        <v>601635</v>
      </c>
      <c r="U28" s="164"/>
      <c r="V28" s="137">
        <v>0</v>
      </c>
      <c r="W28" s="137">
        <v>0</v>
      </c>
    </row>
    <row r="29" spans="1:23" ht="12.75" customHeight="1">
      <c r="A29" s="162" t="s">
        <v>35</v>
      </c>
      <c r="B29" s="162" t="s">
        <v>278</v>
      </c>
      <c r="C29" s="162" t="s">
        <v>35</v>
      </c>
      <c r="D29" s="163" t="s">
        <v>279</v>
      </c>
      <c r="E29" s="163"/>
      <c r="F29" s="163" t="s">
        <v>47</v>
      </c>
      <c r="G29" s="163"/>
      <c r="H29" s="137">
        <v>4813923</v>
      </c>
      <c r="I29" s="137">
        <v>4813923</v>
      </c>
      <c r="J29" s="137">
        <v>4625323</v>
      </c>
      <c r="K29" s="137">
        <v>4387590</v>
      </c>
      <c r="L29" s="137">
        <v>237733</v>
      </c>
      <c r="M29" s="137">
        <v>0</v>
      </c>
      <c r="N29" s="137">
        <v>188600</v>
      </c>
      <c r="O29" s="137">
        <v>0</v>
      </c>
      <c r="P29" s="137">
        <v>0</v>
      </c>
      <c r="Q29" s="137">
        <v>0</v>
      </c>
      <c r="R29" s="137">
        <v>0</v>
      </c>
      <c r="S29" s="137">
        <v>0</v>
      </c>
      <c r="T29" s="164">
        <v>0</v>
      </c>
      <c r="U29" s="164"/>
      <c r="V29" s="137">
        <v>0</v>
      </c>
      <c r="W29" s="137">
        <v>0</v>
      </c>
    </row>
    <row r="30" spans="1:23" ht="12.75" customHeight="1">
      <c r="A30" s="162"/>
      <c r="B30" s="162"/>
      <c r="C30" s="162"/>
      <c r="D30" s="163"/>
      <c r="E30" s="163"/>
      <c r="F30" s="163" t="s">
        <v>46</v>
      </c>
      <c r="G30" s="163"/>
      <c r="H30" s="137">
        <v>-60395</v>
      </c>
      <c r="I30" s="137">
        <v>-60395</v>
      </c>
      <c r="J30" s="137">
        <v>-50395</v>
      </c>
      <c r="K30" s="137">
        <v>-50395</v>
      </c>
      <c r="L30" s="137">
        <v>0</v>
      </c>
      <c r="M30" s="137">
        <v>0</v>
      </c>
      <c r="N30" s="137">
        <v>-10000</v>
      </c>
      <c r="O30" s="137">
        <v>0</v>
      </c>
      <c r="P30" s="137">
        <v>0</v>
      </c>
      <c r="Q30" s="137">
        <v>0</v>
      </c>
      <c r="R30" s="137">
        <v>0</v>
      </c>
      <c r="S30" s="137">
        <v>0</v>
      </c>
      <c r="T30" s="164">
        <v>0</v>
      </c>
      <c r="U30" s="164"/>
      <c r="V30" s="137">
        <v>0</v>
      </c>
      <c r="W30" s="137">
        <v>0</v>
      </c>
    </row>
    <row r="31" spans="1:23" ht="12.75" customHeight="1">
      <c r="A31" s="162"/>
      <c r="B31" s="162"/>
      <c r="C31" s="162"/>
      <c r="D31" s="163"/>
      <c r="E31" s="163"/>
      <c r="F31" s="163" t="s">
        <v>45</v>
      </c>
      <c r="G31" s="163"/>
      <c r="H31" s="137">
        <v>108395</v>
      </c>
      <c r="I31" s="137">
        <v>88395</v>
      </c>
      <c r="J31" s="137">
        <v>88395</v>
      </c>
      <c r="K31" s="137">
        <v>73036</v>
      </c>
      <c r="L31" s="137">
        <v>15359</v>
      </c>
      <c r="M31" s="137">
        <v>0</v>
      </c>
      <c r="N31" s="137">
        <v>0</v>
      </c>
      <c r="O31" s="137">
        <v>0</v>
      </c>
      <c r="P31" s="137">
        <v>0</v>
      </c>
      <c r="Q31" s="137">
        <v>0</v>
      </c>
      <c r="R31" s="137">
        <v>20000</v>
      </c>
      <c r="S31" s="137">
        <v>20000</v>
      </c>
      <c r="T31" s="164">
        <v>0</v>
      </c>
      <c r="U31" s="164"/>
      <c r="V31" s="137">
        <v>0</v>
      </c>
      <c r="W31" s="137">
        <v>0</v>
      </c>
    </row>
    <row r="32" spans="1:23" ht="12.75" customHeight="1">
      <c r="A32" s="162"/>
      <c r="B32" s="162"/>
      <c r="C32" s="162"/>
      <c r="D32" s="163"/>
      <c r="E32" s="163"/>
      <c r="F32" s="163" t="s">
        <v>44</v>
      </c>
      <c r="G32" s="163"/>
      <c r="H32" s="137">
        <v>4861923</v>
      </c>
      <c r="I32" s="137">
        <v>4841923</v>
      </c>
      <c r="J32" s="137">
        <v>4663323</v>
      </c>
      <c r="K32" s="137">
        <v>4410231</v>
      </c>
      <c r="L32" s="137">
        <v>253092</v>
      </c>
      <c r="M32" s="137">
        <v>0</v>
      </c>
      <c r="N32" s="137">
        <v>178600</v>
      </c>
      <c r="O32" s="137">
        <v>0</v>
      </c>
      <c r="P32" s="137">
        <v>0</v>
      </c>
      <c r="Q32" s="137">
        <v>0</v>
      </c>
      <c r="R32" s="137">
        <v>20000</v>
      </c>
      <c r="S32" s="137">
        <v>20000</v>
      </c>
      <c r="T32" s="164">
        <v>0</v>
      </c>
      <c r="U32" s="164"/>
      <c r="V32" s="137">
        <v>0</v>
      </c>
      <c r="W32" s="137">
        <v>0</v>
      </c>
    </row>
    <row r="33" spans="1:23" ht="12.75" customHeight="1">
      <c r="A33" s="162" t="s">
        <v>141</v>
      </c>
      <c r="B33" s="162" t="s">
        <v>35</v>
      </c>
      <c r="C33" s="162" t="s">
        <v>35</v>
      </c>
      <c r="D33" s="163" t="s">
        <v>142</v>
      </c>
      <c r="E33" s="163"/>
      <c r="F33" s="163" t="s">
        <v>47</v>
      </c>
      <c r="G33" s="163"/>
      <c r="H33" s="137">
        <v>28217715</v>
      </c>
      <c r="I33" s="137">
        <v>26639546</v>
      </c>
      <c r="J33" s="137">
        <v>23616300</v>
      </c>
      <c r="K33" s="137">
        <v>20891457</v>
      </c>
      <c r="L33" s="137">
        <v>2724843</v>
      </c>
      <c r="M33" s="137">
        <v>1630000</v>
      </c>
      <c r="N33" s="137">
        <v>450900</v>
      </c>
      <c r="O33" s="137">
        <v>942346</v>
      </c>
      <c r="P33" s="137">
        <v>0</v>
      </c>
      <c r="Q33" s="137">
        <v>0</v>
      </c>
      <c r="R33" s="137">
        <v>1578169</v>
      </c>
      <c r="S33" s="137">
        <v>1578169</v>
      </c>
      <c r="T33" s="164">
        <v>0</v>
      </c>
      <c r="U33" s="164"/>
      <c r="V33" s="137">
        <v>0</v>
      </c>
      <c r="W33" s="137">
        <v>0</v>
      </c>
    </row>
    <row r="34" spans="1:23" ht="12.75" customHeight="1">
      <c r="A34" s="162"/>
      <c r="B34" s="162"/>
      <c r="C34" s="162"/>
      <c r="D34" s="163"/>
      <c r="E34" s="163"/>
      <c r="F34" s="163" t="s">
        <v>46</v>
      </c>
      <c r="G34" s="163"/>
      <c r="H34" s="137">
        <v>-54255</v>
      </c>
      <c r="I34" s="137">
        <v>-54255</v>
      </c>
      <c r="J34" s="137">
        <v>-41502</v>
      </c>
      <c r="K34" s="137">
        <v>-41502</v>
      </c>
      <c r="L34" s="137">
        <v>0</v>
      </c>
      <c r="M34" s="137">
        <v>0</v>
      </c>
      <c r="N34" s="137">
        <v>0</v>
      </c>
      <c r="O34" s="137">
        <v>-12753</v>
      </c>
      <c r="P34" s="137">
        <v>0</v>
      </c>
      <c r="Q34" s="137">
        <v>0</v>
      </c>
      <c r="R34" s="137">
        <v>0</v>
      </c>
      <c r="S34" s="137">
        <v>0</v>
      </c>
      <c r="T34" s="164">
        <v>0</v>
      </c>
      <c r="U34" s="164"/>
      <c r="V34" s="137">
        <v>0</v>
      </c>
      <c r="W34" s="137">
        <v>0</v>
      </c>
    </row>
    <row r="35" spans="1:23" ht="12.75" customHeight="1">
      <c r="A35" s="162"/>
      <c r="B35" s="162"/>
      <c r="C35" s="162"/>
      <c r="D35" s="163"/>
      <c r="E35" s="163"/>
      <c r="F35" s="163" t="s">
        <v>45</v>
      </c>
      <c r="G35" s="163"/>
      <c r="H35" s="137">
        <v>70525</v>
      </c>
      <c r="I35" s="137">
        <v>70525</v>
      </c>
      <c r="J35" s="137">
        <v>57772</v>
      </c>
      <c r="K35" s="137">
        <v>2928</v>
      </c>
      <c r="L35" s="137">
        <v>54844</v>
      </c>
      <c r="M35" s="137">
        <v>0</v>
      </c>
      <c r="N35" s="137">
        <v>0</v>
      </c>
      <c r="O35" s="137">
        <v>12753</v>
      </c>
      <c r="P35" s="137">
        <v>0</v>
      </c>
      <c r="Q35" s="137">
        <v>0</v>
      </c>
      <c r="R35" s="137">
        <v>0</v>
      </c>
      <c r="S35" s="137">
        <v>0</v>
      </c>
      <c r="T35" s="164">
        <v>0</v>
      </c>
      <c r="U35" s="164"/>
      <c r="V35" s="137">
        <v>0</v>
      </c>
      <c r="W35" s="137">
        <v>0</v>
      </c>
    </row>
    <row r="36" spans="1:23" ht="12.75" customHeight="1">
      <c r="A36" s="162"/>
      <c r="B36" s="162"/>
      <c r="C36" s="162"/>
      <c r="D36" s="163"/>
      <c r="E36" s="163"/>
      <c r="F36" s="163" t="s">
        <v>44</v>
      </c>
      <c r="G36" s="163"/>
      <c r="H36" s="137">
        <v>28233985</v>
      </c>
      <c r="I36" s="137">
        <v>26655816</v>
      </c>
      <c r="J36" s="137">
        <v>23632570</v>
      </c>
      <c r="K36" s="137">
        <v>20852883</v>
      </c>
      <c r="L36" s="137">
        <v>2779687</v>
      </c>
      <c r="M36" s="137">
        <v>1630000</v>
      </c>
      <c r="N36" s="137">
        <v>450900</v>
      </c>
      <c r="O36" s="137">
        <v>942346</v>
      </c>
      <c r="P36" s="137">
        <v>0</v>
      </c>
      <c r="Q36" s="137">
        <v>0</v>
      </c>
      <c r="R36" s="137">
        <v>1578169</v>
      </c>
      <c r="S36" s="137">
        <v>1578169</v>
      </c>
      <c r="T36" s="164">
        <v>0</v>
      </c>
      <c r="U36" s="164"/>
      <c r="V36" s="137">
        <v>0</v>
      </c>
      <c r="W36" s="137">
        <v>0</v>
      </c>
    </row>
    <row r="37" spans="1:23" ht="12.75" customHeight="1">
      <c r="A37" s="162" t="s">
        <v>35</v>
      </c>
      <c r="B37" s="162" t="s">
        <v>394</v>
      </c>
      <c r="C37" s="162" t="s">
        <v>35</v>
      </c>
      <c r="D37" s="163" t="s">
        <v>395</v>
      </c>
      <c r="E37" s="163"/>
      <c r="F37" s="163" t="s">
        <v>47</v>
      </c>
      <c r="G37" s="163"/>
      <c r="H37" s="137">
        <v>3486961</v>
      </c>
      <c r="I37" s="137">
        <v>3486961</v>
      </c>
      <c r="J37" s="137">
        <v>3073076</v>
      </c>
      <c r="K37" s="137">
        <v>2929076</v>
      </c>
      <c r="L37" s="137">
        <v>144000</v>
      </c>
      <c r="M37" s="137">
        <v>0</v>
      </c>
      <c r="N37" s="137">
        <v>147000</v>
      </c>
      <c r="O37" s="137">
        <v>266885</v>
      </c>
      <c r="P37" s="137">
        <v>0</v>
      </c>
      <c r="Q37" s="137">
        <v>0</v>
      </c>
      <c r="R37" s="137">
        <v>0</v>
      </c>
      <c r="S37" s="137">
        <v>0</v>
      </c>
      <c r="T37" s="164">
        <v>0</v>
      </c>
      <c r="U37" s="164"/>
      <c r="V37" s="137">
        <v>0</v>
      </c>
      <c r="W37" s="137">
        <v>0</v>
      </c>
    </row>
    <row r="38" spans="1:23" ht="12.75" customHeight="1">
      <c r="A38" s="162"/>
      <c r="B38" s="162"/>
      <c r="C38" s="162"/>
      <c r="D38" s="163"/>
      <c r="E38" s="163"/>
      <c r="F38" s="163" t="s">
        <v>46</v>
      </c>
      <c r="G38" s="163"/>
      <c r="H38" s="137">
        <v>-1732</v>
      </c>
      <c r="I38" s="137">
        <v>-1732</v>
      </c>
      <c r="J38" s="137">
        <v>0</v>
      </c>
      <c r="K38" s="137">
        <v>0</v>
      </c>
      <c r="L38" s="137">
        <v>0</v>
      </c>
      <c r="M38" s="137">
        <v>0</v>
      </c>
      <c r="N38" s="137">
        <v>0</v>
      </c>
      <c r="O38" s="137">
        <v>-1732</v>
      </c>
      <c r="P38" s="137">
        <v>0</v>
      </c>
      <c r="Q38" s="137">
        <v>0</v>
      </c>
      <c r="R38" s="137">
        <v>0</v>
      </c>
      <c r="S38" s="137">
        <v>0</v>
      </c>
      <c r="T38" s="164">
        <v>0</v>
      </c>
      <c r="U38" s="164"/>
      <c r="V38" s="137">
        <v>0</v>
      </c>
      <c r="W38" s="137">
        <v>0</v>
      </c>
    </row>
    <row r="39" spans="1:23" ht="12.75" customHeight="1">
      <c r="A39" s="162"/>
      <c r="B39" s="162"/>
      <c r="C39" s="162"/>
      <c r="D39" s="163"/>
      <c r="E39" s="163"/>
      <c r="F39" s="163" t="s">
        <v>45</v>
      </c>
      <c r="G39" s="163"/>
      <c r="H39" s="137">
        <v>1732</v>
      </c>
      <c r="I39" s="137">
        <v>1732</v>
      </c>
      <c r="J39" s="137">
        <v>0</v>
      </c>
      <c r="K39" s="137">
        <v>0</v>
      </c>
      <c r="L39" s="137">
        <v>0</v>
      </c>
      <c r="M39" s="137">
        <v>0</v>
      </c>
      <c r="N39" s="137">
        <v>0</v>
      </c>
      <c r="O39" s="137">
        <v>1732</v>
      </c>
      <c r="P39" s="137">
        <v>0</v>
      </c>
      <c r="Q39" s="137">
        <v>0</v>
      </c>
      <c r="R39" s="137">
        <v>0</v>
      </c>
      <c r="S39" s="137">
        <v>0</v>
      </c>
      <c r="T39" s="164">
        <v>0</v>
      </c>
      <c r="U39" s="164"/>
      <c r="V39" s="137">
        <v>0</v>
      </c>
      <c r="W39" s="137">
        <v>0</v>
      </c>
    </row>
    <row r="40" spans="1:23" ht="12.75" customHeight="1">
      <c r="A40" s="162"/>
      <c r="B40" s="162"/>
      <c r="C40" s="162"/>
      <c r="D40" s="163"/>
      <c r="E40" s="163"/>
      <c r="F40" s="163" t="s">
        <v>44</v>
      </c>
      <c r="G40" s="163"/>
      <c r="H40" s="137">
        <v>3486961</v>
      </c>
      <c r="I40" s="137">
        <v>3486961</v>
      </c>
      <c r="J40" s="137">
        <v>3073076</v>
      </c>
      <c r="K40" s="137">
        <v>2929076</v>
      </c>
      <c r="L40" s="137">
        <v>144000</v>
      </c>
      <c r="M40" s="137">
        <v>0</v>
      </c>
      <c r="N40" s="137">
        <v>147000</v>
      </c>
      <c r="O40" s="137">
        <v>266885</v>
      </c>
      <c r="P40" s="137">
        <v>0</v>
      </c>
      <c r="Q40" s="137">
        <v>0</v>
      </c>
      <c r="R40" s="137">
        <v>0</v>
      </c>
      <c r="S40" s="137">
        <v>0</v>
      </c>
      <c r="T40" s="164">
        <v>0</v>
      </c>
      <c r="U40" s="164"/>
      <c r="V40" s="137">
        <v>0</v>
      </c>
      <c r="W40" s="137">
        <v>0</v>
      </c>
    </row>
    <row r="41" spans="1:23" ht="12.75" customHeight="1">
      <c r="A41" s="162" t="s">
        <v>35</v>
      </c>
      <c r="B41" s="162" t="s">
        <v>149</v>
      </c>
      <c r="C41" s="162" t="s">
        <v>35</v>
      </c>
      <c r="D41" s="163" t="s">
        <v>150</v>
      </c>
      <c r="E41" s="163"/>
      <c r="F41" s="163" t="s">
        <v>47</v>
      </c>
      <c r="G41" s="163"/>
      <c r="H41" s="137">
        <v>10468393</v>
      </c>
      <c r="I41" s="137">
        <v>10288393</v>
      </c>
      <c r="J41" s="137">
        <v>8706132</v>
      </c>
      <c r="K41" s="137">
        <v>7762632</v>
      </c>
      <c r="L41" s="137">
        <v>943500</v>
      </c>
      <c r="M41" s="137">
        <v>830000</v>
      </c>
      <c r="N41" s="137">
        <v>76800</v>
      </c>
      <c r="O41" s="137">
        <v>675461</v>
      </c>
      <c r="P41" s="137">
        <v>0</v>
      </c>
      <c r="Q41" s="137">
        <v>0</v>
      </c>
      <c r="R41" s="137">
        <v>180000</v>
      </c>
      <c r="S41" s="137">
        <v>180000</v>
      </c>
      <c r="T41" s="164">
        <v>0</v>
      </c>
      <c r="U41" s="164"/>
      <c r="V41" s="137">
        <v>0</v>
      </c>
      <c r="W41" s="137">
        <v>0</v>
      </c>
    </row>
    <row r="42" spans="1:23" ht="12.75" customHeight="1">
      <c r="A42" s="162"/>
      <c r="B42" s="162"/>
      <c r="C42" s="162"/>
      <c r="D42" s="163"/>
      <c r="E42" s="163"/>
      <c r="F42" s="163" t="s">
        <v>46</v>
      </c>
      <c r="G42" s="163"/>
      <c r="H42" s="137">
        <v>-25099</v>
      </c>
      <c r="I42" s="137">
        <v>-25099</v>
      </c>
      <c r="J42" s="137">
        <v>-14078</v>
      </c>
      <c r="K42" s="137">
        <v>-14078</v>
      </c>
      <c r="L42" s="137">
        <v>0</v>
      </c>
      <c r="M42" s="137">
        <v>0</v>
      </c>
      <c r="N42" s="137">
        <v>0</v>
      </c>
      <c r="O42" s="137">
        <v>-11021</v>
      </c>
      <c r="P42" s="137">
        <v>0</v>
      </c>
      <c r="Q42" s="137">
        <v>0</v>
      </c>
      <c r="R42" s="137">
        <v>0</v>
      </c>
      <c r="S42" s="137">
        <v>0</v>
      </c>
      <c r="T42" s="164">
        <v>0</v>
      </c>
      <c r="U42" s="164"/>
      <c r="V42" s="137">
        <v>0</v>
      </c>
      <c r="W42" s="137">
        <v>0</v>
      </c>
    </row>
    <row r="43" spans="1:23" ht="12.75" customHeight="1">
      <c r="A43" s="162"/>
      <c r="B43" s="162"/>
      <c r="C43" s="162"/>
      <c r="D43" s="163"/>
      <c r="E43" s="163"/>
      <c r="F43" s="163" t="s">
        <v>45</v>
      </c>
      <c r="G43" s="163"/>
      <c r="H43" s="137">
        <v>13949</v>
      </c>
      <c r="I43" s="137">
        <v>13949</v>
      </c>
      <c r="J43" s="137">
        <v>2928</v>
      </c>
      <c r="K43" s="137">
        <v>2928</v>
      </c>
      <c r="L43" s="137">
        <v>0</v>
      </c>
      <c r="M43" s="137">
        <v>0</v>
      </c>
      <c r="N43" s="137">
        <v>0</v>
      </c>
      <c r="O43" s="137">
        <v>11021</v>
      </c>
      <c r="P43" s="137">
        <v>0</v>
      </c>
      <c r="Q43" s="137">
        <v>0</v>
      </c>
      <c r="R43" s="137">
        <v>0</v>
      </c>
      <c r="S43" s="137">
        <v>0</v>
      </c>
      <c r="T43" s="164">
        <v>0</v>
      </c>
      <c r="U43" s="164"/>
      <c r="V43" s="137">
        <v>0</v>
      </c>
      <c r="W43" s="137">
        <v>0</v>
      </c>
    </row>
    <row r="44" spans="1:23" ht="12.75" customHeight="1">
      <c r="A44" s="162"/>
      <c r="B44" s="162"/>
      <c r="C44" s="162"/>
      <c r="D44" s="163"/>
      <c r="E44" s="163"/>
      <c r="F44" s="163" t="s">
        <v>44</v>
      </c>
      <c r="G44" s="163"/>
      <c r="H44" s="137">
        <v>10457243</v>
      </c>
      <c r="I44" s="137">
        <v>10277243</v>
      </c>
      <c r="J44" s="137">
        <v>8694982</v>
      </c>
      <c r="K44" s="137">
        <v>7751482</v>
      </c>
      <c r="L44" s="137">
        <v>943500</v>
      </c>
      <c r="M44" s="137">
        <v>830000</v>
      </c>
      <c r="N44" s="137">
        <v>76800</v>
      </c>
      <c r="O44" s="137">
        <v>675461</v>
      </c>
      <c r="P44" s="137">
        <v>0</v>
      </c>
      <c r="Q44" s="137">
        <v>0</v>
      </c>
      <c r="R44" s="137">
        <v>180000</v>
      </c>
      <c r="S44" s="137">
        <v>180000</v>
      </c>
      <c r="T44" s="164">
        <v>0</v>
      </c>
      <c r="U44" s="164"/>
      <c r="V44" s="137">
        <v>0</v>
      </c>
      <c r="W44" s="137">
        <v>0</v>
      </c>
    </row>
    <row r="45" spans="1:23" ht="12.75" customHeight="1">
      <c r="A45" s="162" t="s">
        <v>35</v>
      </c>
      <c r="B45" s="162" t="s">
        <v>304</v>
      </c>
      <c r="C45" s="162" t="s">
        <v>35</v>
      </c>
      <c r="D45" s="163" t="s">
        <v>305</v>
      </c>
      <c r="E45" s="163"/>
      <c r="F45" s="163" t="s">
        <v>47</v>
      </c>
      <c r="G45" s="163"/>
      <c r="H45" s="137">
        <v>869100</v>
      </c>
      <c r="I45" s="137">
        <v>869100</v>
      </c>
      <c r="J45" s="137">
        <v>166600</v>
      </c>
      <c r="K45" s="137">
        <v>159400</v>
      </c>
      <c r="L45" s="137">
        <v>7200</v>
      </c>
      <c r="M45" s="137">
        <v>700000</v>
      </c>
      <c r="N45" s="137">
        <v>2500</v>
      </c>
      <c r="O45" s="137">
        <v>0</v>
      </c>
      <c r="P45" s="137">
        <v>0</v>
      </c>
      <c r="Q45" s="137">
        <v>0</v>
      </c>
      <c r="R45" s="137">
        <v>0</v>
      </c>
      <c r="S45" s="137">
        <v>0</v>
      </c>
      <c r="T45" s="164">
        <v>0</v>
      </c>
      <c r="U45" s="164"/>
      <c r="V45" s="137">
        <v>0</v>
      </c>
      <c r="W45" s="137">
        <v>0</v>
      </c>
    </row>
    <row r="46" spans="1:23" ht="12.75" customHeight="1">
      <c r="A46" s="162"/>
      <c r="B46" s="162"/>
      <c r="C46" s="162"/>
      <c r="D46" s="163"/>
      <c r="E46" s="163"/>
      <c r="F46" s="163" t="s">
        <v>46</v>
      </c>
      <c r="G46" s="163"/>
      <c r="H46" s="137">
        <v>-2896</v>
      </c>
      <c r="I46" s="137">
        <v>-2896</v>
      </c>
      <c r="J46" s="137">
        <v>-2896</v>
      </c>
      <c r="K46" s="137">
        <v>-2896</v>
      </c>
      <c r="L46" s="137">
        <v>0</v>
      </c>
      <c r="M46" s="137">
        <v>0</v>
      </c>
      <c r="N46" s="137">
        <v>0</v>
      </c>
      <c r="O46" s="137">
        <v>0</v>
      </c>
      <c r="P46" s="137">
        <v>0</v>
      </c>
      <c r="Q46" s="137">
        <v>0</v>
      </c>
      <c r="R46" s="137">
        <v>0</v>
      </c>
      <c r="S46" s="137">
        <v>0</v>
      </c>
      <c r="T46" s="164">
        <v>0</v>
      </c>
      <c r="U46" s="164"/>
      <c r="V46" s="137">
        <v>0</v>
      </c>
      <c r="W46" s="137">
        <v>0</v>
      </c>
    </row>
    <row r="47" spans="1:23" ht="12.75" customHeight="1">
      <c r="A47" s="162"/>
      <c r="B47" s="162"/>
      <c r="C47" s="162"/>
      <c r="D47" s="163"/>
      <c r="E47" s="163"/>
      <c r="F47" s="163" t="s">
        <v>45</v>
      </c>
      <c r="G47" s="163"/>
      <c r="H47" s="137">
        <v>0</v>
      </c>
      <c r="I47" s="137">
        <v>0</v>
      </c>
      <c r="J47" s="137">
        <v>0</v>
      </c>
      <c r="K47" s="137">
        <v>0</v>
      </c>
      <c r="L47" s="137">
        <v>0</v>
      </c>
      <c r="M47" s="137">
        <v>0</v>
      </c>
      <c r="N47" s="137">
        <v>0</v>
      </c>
      <c r="O47" s="137">
        <v>0</v>
      </c>
      <c r="P47" s="137">
        <v>0</v>
      </c>
      <c r="Q47" s="137">
        <v>0</v>
      </c>
      <c r="R47" s="137">
        <v>0</v>
      </c>
      <c r="S47" s="137">
        <v>0</v>
      </c>
      <c r="T47" s="164">
        <v>0</v>
      </c>
      <c r="U47" s="164"/>
      <c r="V47" s="137">
        <v>0</v>
      </c>
      <c r="W47" s="137">
        <v>0</v>
      </c>
    </row>
    <row r="48" spans="1:23" ht="12.75" customHeight="1">
      <c r="A48" s="162"/>
      <c r="B48" s="162"/>
      <c r="C48" s="162"/>
      <c r="D48" s="163"/>
      <c r="E48" s="163"/>
      <c r="F48" s="163" t="s">
        <v>44</v>
      </c>
      <c r="G48" s="163"/>
      <c r="H48" s="137">
        <v>866204</v>
      </c>
      <c r="I48" s="137">
        <v>866204</v>
      </c>
      <c r="J48" s="137">
        <v>163704</v>
      </c>
      <c r="K48" s="137">
        <v>156504</v>
      </c>
      <c r="L48" s="137">
        <v>7200</v>
      </c>
      <c r="M48" s="137">
        <v>700000</v>
      </c>
      <c r="N48" s="137">
        <v>2500</v>
      </c>
      <c r="O48" s="137">
        <v>0</v>
      </c>
      <c r="P48" s="137">
        <v>0</v>
      </c>
      <c r="Q48" s="137">
        <v>0</v>
      </c>
      <c r="R48" s="137">
        <v>0</v>
      </c>
      <c r="S48" s="137">
        <v>0</v>
      </c>
      <c r="T48" s="164">
        <v>0</v>
      </c>
      <c r="U48" s="164"/>
      <c r="V48" s="137">
        <v>0</v>
      </c>
      <c r="W48" s="137">
        <v>0</v>
      </c>
    </row>
    <row r="49" spans="1:23" ht="12.75" customHeight="1">
      <c r="A49" s="162" t="s">
        <v>35</v>
      </c>
      <c r="B49" s="162" t="s">
        <v>151</v>
      </c>
      <c r="C49" s="162" t="s">
        <v>35</v>
      </c>
      <c r="D49" s="163" t="s">
        <v>152</v>
      </c>
      <c r="E49" s="163"/>
      <c r="F49" s="163" t="s">
        <v>47</v>
      </c>
      <c r="G49" s="163"/>
      <c r="H49" s="137">
        <v>5982834</v>
      </c>
      <c r="I49" s="137">
        <v>5608194</v>
      </c>
      <c r="J49" s="137">
        <v>5471494</v>
      </c>
      <c r="K49" s="137">
        <v>5071077</v>
      </c>
      <c r="L49" s="137">
        <v>400417</v>
      </c>
      <c r="M49" s="137">
        <v>100000</v>
      </c>
      <c r="N49" s="137">
        <v>36700</v>
      </c>
      <c r="O49" s="137">
        <v>0</v>
      </c>
      <c r="P49" s="137">
        <v>0</v>
      </c>
      <c r="Q49" s="137">
        <v>0</v>
      </c>
      <c r="R49" s="137">
        <v>374640</v>
      </c>
      <c r="S49" s="137">
        <v>374640</v>
      </c>
      <c r="T49" s="164">
        <v>0</v>
      </c>
      <c r="U49" s="164"/>
      <c r="V49" s="137">
        <v>0</v>
      </c>
      <c r="W49" s="137">
        <v>0</v>
      </c>
    </row>
    <row r="50" spans="1:23" ht="12.75" customHeight="1">
      <c r="A50" s="162"/>
      <c r="B50" s="162"/>
      <c r="C50" s="162"/>
      <c r="D50" s="163"/>
      <c r="E50" s="163"/>
      <c r="F50" s="163" t="s">
        <v>46</v>
      </c>
      <c r="G50" s="163"/>
      <c r="H50" s="137">
        <v>-2500</v>
      </c>
      <c r="I50" s="137">
        <v>-2500</v>
      </c>
      <c r="J50" s="137">
        <v>-2500</v>
      </c>
      <c r="K50" s="137">
        <v>-2500</v>
      </c>
      <c r="L50" s="137">
        <v>0</v>
      </c>
      <c r="M50" s="137">
        <v>0</v>
      </c>
      <c r="N50" s="137">
        <v>0</v>
      </c>
      <c r="O50" s="137">
        <v>0</v>
      </c>
      <c r="P50" s="137">
        <v>0</v>
      </c>
      <c r="Q50" s="137">
        <v>0</v>
      </c>
      <c r="R50" s="137">
        <v>0</v>
      </c>
      <c r="S50" s="137">
        <v>0</v>
      </c>
      <c r="T50" s="164">
        <v>0</v>
      </c>
      <c r="U50" s="164"/>
      <c r="V50" s="137">
        <v>0</v>
      </c>
      <c r="W50" s="137">
        <v>0</v>
      </c>
    </row>
    <row r="51" spans="1:23" ht="12.75" customHeight="1">
      <c r="A51" s="162"/>
      <c r="B51" s="162"/>
      <c r="C51" s="162"/>
      <c r="D51" s="163"/>
      <c r="E51" s="163"/>
      <c r="F51" s="163" t="s">
        <v>45</v>
      </c>
      <c r="G51" s="163"/>
      <c r="H51" s="137">
        <v>0</v>
      </c>
      <c r="I51" s="137">
        <v>0</v>
      </c>
      <c r="J51" s="137">
        <v>0</v>
      </c>
      <c r="K51" s="137">
        <v>0</v>
      </c>
      <c r="L51" s="137">
        <v>0</v>
      </c>
      <c r="M51" s="137">
        <v>0</v>
      </c>
      <c r="N51" s="137">
        <v>0</v>
      </c>
      <c r="O51" s="137">
        <v>0</v>
      </c>
      <c r="P51" s="137">
        <v>0</v>
      </c>
      <c r="Q51" s="137">
        <v>0</v>
      </c>
      <c r="R51" s="137">
        <v>0</v>
      </c>
      <c r="S51" s="137">
        <v>0</v>
      </c>
      <c r="T51" s="164">
        <v>0</v>
      </c>
      <c r="U51" s="164"/>
      <c r="V51" s="137">
        <v>0</v>
      </c>
      <c r="W51" s="137">
        <v>0</v>
      </c>
    </row>
    <row r="52" spans="1:23" ht="12.75" customHeight="1">
      <c r="A52" s="162"/>
      <c r="B52" s="162"/>
      <c r="C52" s="162"/>
      <c r="D52" s="163"/>
      <c r="E52" s="163"/>
      <c r="F52" s="163" t="s">
        <v>44</v>
      </c>
      <c r="G52" s="163"/>
      <c r="H52" s="137">
        <v>5980334</v>
      </c>
      <c r="I52" s="137">
        <v>5605694</v>
      </c>
      <c r="J52" s="137">
        <v>5468994</v>
      </c>
      <c r="K52" s="137">
        <v>5068577</v>
      </c>
      <c r="L52" s="137">
        <v>400417</v>
      </c>
      <c r="M52" s="137">
        <v>100000</v>
      </c>
      <c r="N52" s="137">
        <v>36700</v>
      </c>
      <c r="O52" s="137">
        <v>0</v>
      </c>
      <c r="P52" s="137">
        <v>0</v>
      </c>
      <c r="Q52" s="137">
        <v>0</v>
      </c>
      <c r="R52" s="137">
        <v>374640</v>
      </c>
      <c r="S52" s="137">
        <v>374640</v>
      </c>
      <c r="T52" s="164">
        <v>0</v>
      </c>
      <c r="U52" s="164"/>
      <c r="V52" s="137">
        <v>0</v>
      </c>
      <c r="W52" s="137">
        <v>0</v>
      </c>
    </row>
    <row r="53" spans="1:23" ht="12.75" customHeight="1">
      <c r="A53" s="162" t="s">
        <v>35</v>
      </c>
      <c r="B53" s="162" t="s">
        <v>306</v>
      </c>
      <c r="C53" s="162" t="s">
        <v>35</v>
      </c>
      <c r="D53" s="163" t="s">
        <v>307</v>
      </c>
      <c r="E53" s="163"/>
      <c r="F53" s="163" t="s">
        <v>47</v>
      </c>
      <c r="G53" s="163"/>
      <c r="H53" s="137">
        <v>14100</v>
      </c>
      <c r="I53" s="137">
        <v>14100</v>
      </c>
      <c r="J53" s="137">
        <v>14100</v>
      </c>
      <c r="K53" s="137">
        <v>0</v>
      </c>
      <c r="L53" s="137">
        <v>14100</v>
      </c>
      <c r="M53" s="137">
        <v>0</v>
      </c>
      <c r="N53" s="137">
        <v>0</v>
      </c>
      <c r="O53" s="137">
        <v>0</v>
      </c>
      <c r="P53" s="137">
        <v>0</v>
      </c>
      <c r="Q53" s="137">
        <v>0</v>
      </c>
      <c r="R53" s="137">
        <v>0</v>
      </c>
      <c r="S53" s="137">
        <v>0</v>
      </c>
      <c r="T53" s="164">
        <v>0</v>
      </c>
      <c r="U53" s="164"/>
      <c r="V53" s="137">
        <v>0</v>
      </c>
      <c r="W53" s="137">
        <v>0</v>
      </c>
    </row>
    <row r="54" spans="1:23" ht="12.75" customHeight="1">
      <c r="A54" s="162"/>
      <c r="B54" s="162"/>
      <c r="C54" s="162"/>
      <c r="D54" s="163"/>
      <c r="E54" s="163"/>
      <c r="F54" s="163" t="s">
        <v>46</v>
      </c>
      <c r="G54" s="163"/>
      <c r="H54" s="137">
        <v>0</v>
      </c>
      <c r="I54" s="137">
        <v>0</v>
      </c>
      <c r="J54" s="137">
        <v>0</v>
      </c>
      <c r="K54" s="137">
        <v>0</v>
      </c>
      <c r="L54" s="137">
        <v>0</v>
      </c>
      <c r="M54" s="137">
        <v>0</v>
      </c>
      <c r="N54" s="137">
        <v>0</v>
      </c>
      <c r="O54" s="137">
        <v>0</v>
      </c>
      <c r="P54" s="137">
        <v>0</v>
      </c>
      <c r="Q54" s="137">
        <v>0</v>
      </c>
      <c r="R54" s="137">
        <v>0</v>
      </c>
      <c r="S54" s="137">
        <v>0</v>
      </c>
      <c r="T54" s="164">
        <v>0</v>
      </c>
      <c r="U54" s="164"/>
      <c r="V54" s="137">
        <v>0</v>
      </c>
      <c r="W54" s="137">
        <v>0</v>
      </c>
    </row>
    <row r="55" spans="1:23" ht="12.75" customHeight="1">
      <c r="A55" s="162"/>
      <c r="B55" s="162"/>
      <c r="C55" s="162"/>
      <c r="D55" s="163"/>
      <c r="E55" s="163"/>
      <c r="F55" s="163" t="s">
        <v>45</v>
      </c>
      <c r="G55" s="163"/>
      <c r="H55" s="137">
        <v>1000</v>
      </c>
      <c r="I55" s="137">
        <v>1000</v>
      </c>
      <c r="J55" s="137">
        <v>1000</v>
      </c>
      <c r="K55" s="137">
        <v>0</v>
      </c>
      <c r="L55" s="137">
        <v>1000</v>
      </c>
      <c r="M55" s="137">
        <v>0</v>
      </c>
      <c r="N55" s="137">
        <v>0</v>
      </c>
      <c r="O55" s="137">
        <v>0</v>
      </c>
      <c r="P55" s="137">
        <v>0</v>
      </c>
      <c r="Q55" s="137">
        <v>0</v>
      </c>
      <c r="R55" s="137">
        <v>0</v>
      </c>
      <c r="S55" s="137">
        <v>0</v>
      </c>
      <c r="T55" s="164">
        <v>0</v>
      </c>
      <c r="U55" s="164"/>
      <c r="V55" s="137">
        <v>0</v>
      </c>
      <c r="W55" s="137">
        <v>0</v>
      </c>
    </row>
    <row r="56" spans="1:23" ht="12.75" customHeight="1">
      <c r="A56" s="162"/>
      <c r="B56" s="162"/>
      <c r="C56" s="162"/>
      <c r="D56" s="163"/>
      <c r="E56" s="163"/>
      <c r="F56" s="163" t="s">
        <v>44</v>
      </c>
      <c r="G56" s="163"/>
      <c r="H56" s="137">
        <v>15100</v>
      </c>
      <c r="I56" s="137">
        <v>15100</v>
      </c>
      <c r="J56" s="137">
        <v>15100</v>
      </c>
      <c r="K56" s="137">
        <v>0</v>
      </c>
      <c r="L56" s="137">
        <v>15100</v>
      </c>
      <c r="M56" s="137">
        <v>0</v>
      </c>
      <c r="N56" s="137">
        <v>0</v>
      </c>
      <c r="O56" s="137">
        <v>0</v>
      </c>
      <c r="P56" s="137">
        <v>0</v>
      </c>
      <c r="Q56" s="137">
        <v>0</v>
      </c>
      <c r="R56" s="137">
        <v>0</v>
      </c>
      <c r="S56" s="137">
        <v>0</v>
      </c>
      <c r="T56" s="164">
        <v>0</v>
      </c>
      <c r="U56" s="164"/>
      <c r="V56" s="137">
        <v>0</v>
      </c>
      <c r="W56" s="137">
        <v>0</v>
      </c>
    </row>
    <row r="57" spans="1:23" ht="12.75" customHeight="1">
      <c r="A57" s="162" t="s">
        <v>35</v>
      </c>
      <c r="B57" s="162" t="s">
        <v>153</v>
      </c>
      <c r="C57" s="162" t="s">
        <v>35</v>
      </c>
      <c r="D57" s="163" t="s">
        <v>154</v>
      </c>
      <c r="E57" s="163"/>
      <c r="F57" s="163" t="s">
        <v>47</v>
      </c>
      <c r="G57" s="163"/>
      <c r="H57" s="137">
        <v>713400</v>
      </c>
      <c r="I57" s="137">
        <v>713400</v>
      </c>
      <c r="J57" s="137">
        <v>710900</v>
      </c>
      <c r="K57" s="137">
        <v>577500</v>
      </c>
      <c r="L57" s="137">
        <v>133400</v>
      </c>
      <c r="M57" s="137">
        <v>0</v>
      </c>
      <c r="N57" s="137">
        <v>2500</v>
      </c>
      <c r="O57" s="137">
        <v>0</v>
      </c>
      <c r="P57" s="137">
        <v>0</v>
      </c>
      <c r="Q57" s="137">
        <v>0</v>
      </c>
      <c r="R57" s="137">
        <v>0</v>
      </c>
      <c r="S57" s="137">
        <v>0</v>
      </c>
      <c r="T57" s="164">
        <v>0</v>
      </c>
      <c r="U57" s="164"/>
      <c r="V57" s="137">
        <v>0</v>
      </c>
      <c r="W57" s="137">
        <v>0</v>
      </c>
    </row>
    <row r="58" spans="1:23" ht="12.75" customHeight="1">
      <c r="A58" s="162"/>
      <c r="B58" s="162"/>
      <c r="C58" s="162"/>
      <c r="D58" s="163"/>
      <c r="E58" s="163"/>
      <c r="F58" s="163" t="s">
        <v>46</v>
      </c>
      <c r="G58" s="163"/>
      <c r="H58" s="137">
        <v>-15191</v>
      </c>
      <c r="I58" s="137">
        <v>-15191</v>
      </c>
      <c r="J58" s="137">
        <v>-15191</v>
      </c>
      <c r="K58" s="137">
        <v>-15191</v>
      </c>
      <c r="L58" s="137">
        <v>0</v>
      </c>
      <c r="M58" s="137">
        <v>0</v>
      </c>
      <c r="N58" s="137">
        <v>0</v>
      </c>
      <c r="O58" s="137">
        <v>0</v>
      </c>
      <c r="P58" s="137">
        <v>0</v>
      </c>
      <c r="Q58" s="137">
        <v>0</v>
      </c>
      <c r="R58" s="137">
        <v>0</v>
      </c>
      <c r="S58" s="137">
        <v>0</v>
      </c>
      <c r="T58" s="164">
        <v>0</v>
      </c>
      <c r="U58" s="164"/>
      <c r="V58" s="137">
        <v>0</v>
      </c>
      <c r="W58" s="137">
        <v>0</v>
      </c>
    </row>
    <row r="59" spans="1:23" ht="12.75" customHeight="1">
      <c r="A59" s="162"/>
      <c r="B59" s="162"/>
      <c r="C59" s="162"/>
      <c r="D59" s="163"/>
      <c r="E59" s="163"/>
      <c r="F59" s="163" t="s">
        <v>45</v>
      </c>
      <c r="G59" s="163"/>
      <c r="H59" s="137">
        <v>0</v>
      </c>
      <c r="I59" s="137">
        <v>0</v>
      </c>
      <c r="J59" s="137">
        <v>0</v>
      </c>
      <c r="K59" s="137">
        <v>0</v>
      </c>
      <c r="L59" s="137">
        <v>0</v>
      </c>
      <c r="M59" s="137">
        <v>0</v>
      </c>
      <c r="N59" s="137">
        <v>0</v>
      </c>
      <c r="O59" s="137">
        <v>0</v>
      </c>
      <c r="P59" s="137">
        <v>0</v>
      </c>
      <c r="Q59" s="137">
        <v>0</v>
      </c>
      <c r="R59" s="137">
        <v>0</v>
      </c>
      <c r="S59" s="137">
        <v>0</v>
      </c>
      <c r="T59" s="164">
        <v>0</v>
      </c>
      <c r="U59" s="164"/>
      <c r="V59" s="137">
        <v>0</v>
      </c>
      <c r="W59" s="137">
        <v>0</v>
      </c>
    </row>
    <row r="60" spans="1:23" ht="12.75" customHeight="1">
      <c r="A60" s="162"/>
      <c r="B60" s="162"/>
      <c r="C60" s="162"/>
      <c r="D60" s="163"/>
      <c r="E60" s="163"/>
      <c r="F60" s="163" t="s">
        <v>44</v>
      </c>
      <c r="G60" s="163"/>
      <c r="H60" s="137">
        <v>698209</v>
      </c>
      <c r="I60" s="137">
        <v>698209</v>
      </c>
      <c r="J60" s="137">
        <v>695709</v>
      </c>
      <c r="K60" s="137">
        <v>562309</v>
      </c>
      <c r="L60" s="137">
        <v>133400</v>
      </c>
      <c r="M60" s="137">
        <v>0</v>
      </c>
      <c r="N60" s="137">
        <v>2500</v>
      </c>
      <c r="O60" s="137">
        <v>0</v>
      </c>
      <c r="P60" s="137">
        <v>0</v>
      </c>
      <c r="Q60" s="137">
        <v>0</v>
      </c>
      <c r="R60" s="137">
        <v>0</v>
      </c>
      <c r="S60" s="137">
        <v>0</v>
      </c>
      <c r="T60" s="164">
        <v>0</v>
      </c>
      <c r="U60" s="164"/>
      <c r="V60" s="137">
        <v>0</v>
      </c>
      <c r="W60" s="137">
        <v>0</v>
      </c>
    </row>
    <row r="61" spans="1:23" ht="12.75" customHeight="1">
      <c r="A61" s="162" t="s">
        <v>35</v>
      </c>
      <c r="B61" s="162" t="s">
        <v>308</v>
      </c>
      <c r="C61" s="162" t="s">
        <v>35</v>
      </c>
      <c r="D61" s="163" t="s">
        <v>309</v>
      </c>
      <c r="E61" s="163"/>
      <c r="F61" s="163" t="s">
        <v>47</v>
      </c>
      <c r="G61" s="163"/>
      <c r="H61" s="137">
        <v>422494</v>
      </c>
      <c r="I61" s="137">
        <v>422494</v>
      </c>
      <c r="J61" s="137">
        <v>419994</v>
      </c>
      <c r="K61" s="137">
        <v>292194</v>
      </c>
      <c r="L61" s="137">
        <v>127800</v>
      </c>
      <c r="M61" s="137">
        <v>0</v>
      </c>
      <c r="N61" s="137">
        <v>2500</v>
      </c>
      <c r="O61" s="137">
        <v>0</v>
      </c>
      <c r="P61" s="137">
        <v>0</v>
      </c>
      <c r="Q61" s="137">
        <v>0</v>
      </c>
      <c r="R61" s="137">
        <v>0</v>
      </c>
      <c r="S61" s="137">
        <v>0</v>
      </c>
      <c r="T61" s="164">
        <v>0</v>
      </c>
      <c r="U61" s="164"/>
      <c r="V61" s="137">
        <v>0</v>
      </c>
      <c r="W61" s="137">
        <v>0</v>
      </c>
    </row>
    <row r="62" spans="1:23" ht="12.75" customHeight="1">
      <c r="A62" s="162"/>
      <c r="B62" s="162"/>
      <c r="C62" s="162"/>
      <c r="D62" s="163"/>
      <c r="E62" s="163"/>
      <c r="F62" s="163" t="s">
        <v>46</v>
      </c>
      <c r="G62" s="163"/>
      <c r="H62" s="137">
        <v>-6837</v>
      </c>
      <c r="I62" s="137">
        <v>-6837</v>
      </c>
      <c r="J62" s="137">
        <v>-6837</v>
      </c>
      <c r="K62" s="137">
        <v>-6837</v>
      </c>
      <c r="L62" s="137">
        <v>0</v>
      </c>
      <c r="M62" s="137">
        <v>0</v>
      </c>
      <c r="N62" s="137">
        <v>0</v>
      </c>
      <c r="O62" s="137">
        <v>0</v>
      </c>
      <c r="P62" s="137">
        <v>0</v>
      </c>
      <c r="Q62" s="137">
        <v>0</v>
      </c>
      <c r="R62" s="137">
        <v>0</v>
      </c>
      <c r="S62" s="137">
        <v>0</v>
      </c>
      <c r="T62" s="164">
        <v>0</v>
      </c>
      <c r="U62" s="164"/>
      <c r="V62" s="137">
        <v>0</v>
      </c>
      <c r="W62" s="137">
        <v>0</v>
      </c>
    </row>
    <row r="63" spans="1:23" ht="12.75" customHeight="1">
      <c r="A63" s="162"/>
      <c r="B63" s="162"/>
      <c r="C63" s="162"/>
      <c r="D63" s="163"/>
      <c r="E63" s="163"/>
      <c r="F63" s="163" t="s">
        <v>45</v>
      </c>
      <c r="G63" s="163"/>
      <c r="H63" s="137">
        <v>26500</v>
      </c>
      <c r="I63" s="137">
        <v>26500</v>
      </c>
      <c r="J63" s="137">
        <v>26500</v>
      </c>
      <c r="K63" s="137">
        <v>0</v>
      </c>
      <c r="L63" s="137">
        <v>26500</v>
      </c>
      <c r="M63" s="137">
        <v>0</v>
      </c>
      <c r="N63" s="137">
        <v>0</v>
      </c>
      <c r="O63" s="137">
        <v>0</v>
      </c>
      <c r="P63" s="137">
        <v>0</v>
      </c>
      <c r="Q63" s="137">
        <v>0</v>
      </c>
      <c r="R63" s="137">
        <v>0</v>
      </c>
      <c r="S63" s="137">
        <v>0</v>
      </c>
      <c r="T63" s="164">
        <v>0</v>
      </c>
      <c r="U63" s="164"/>
      <c r="V63" s="137">
        <v>0</v>
      </c>
      <c r="W63" s="137">
        <v>0</v>
      </c>
    </row>
    <row r="64" spans="1:23" ht="12.75" customHeight="1">
      <c r="A64" s="162"/>
      <c r="B64" s="162"/>
      <c r="C64" s="162"/>
      <c r="D64" s="163"/>
      <c r="E64" s="163"/>
      <c r="F64" s="163" t="s">
        <v>44</v>
      </c>
      <c r="G64" s="163"/>
      <c r="H64" s="137">
        <v>442157</v>
      </c>
      <c r="I64" s="137">
        <v>442157</v>
      </c>
      <c r="J64" s="137">
        <v>439657</v>
      </c>
      <c r="K64" s="137">
        <v>285357</v>
      </c>
      <c r="L64" s="137">
        <v>154300</v>
      </c>
      <c r="M64" s="137">
        <v>0</v>
      </c>
      <c r="N64" s="137">
        <v>2500</v>
      </c>
      <c r="O64" s="137">
        <v>0</v>
      </c>
      <c r="P64" s="137">
        <v>0</v>
      </c>
      <c r="Q64" s="137">
        <v>0</v>
      </c>
      <c r="R64" s="137">
        <v>0</v>
      </c>
      <c r="S64" s="137">
        <v>0</v>
      </c>
      <c r="T64" s="164">
        <v>0</v>
      </c>
      <c r="U64" s="164"/>
      <c r="V64" s="137">
        <v>0</v>
      </c>
      <c r="W64" s="137">
        <v>0</v>
      </c>
    </row>
    <row r="65" spans="1:23" ht="12.75" customHeight="1">
      <c r="A65" s="162" t="s">
        <v>35</v>
      </c>
      <c r="B65" s="162" t="s">
        <v>348</v>
      </c>
      <c r="C65" s="162" t="s">
        <v>35</v>
      </c>
      <c r="D65" s="163" t="s">
        <v>349</v>
      </c>
      <c r="E65" s="163"/>
      <c r="F65" s="163" t="s">
        <v>47</v>
      </c>
      <c r="G65" s="163"/>
      <c r="H65" s="137">
        <v>0</v>
      </c>
      <c r="I65" s="137">
        <v>0</v>
      </c>
      <c r="J65" s="137">
        <v>0</v>
      </c>
      <c r="K65" s="137">
        <v>0</v>
      </c>
      <c r="L65" s="137">
        <v>0</v>
      </c>
      <c r="M65" s="137">
        <v>0</v>
      </c>
      <c r="N65" s="137">
        <v>0</v>
      </c>
      <c r="O65" s="137">
        <v>0</v>
      </c>
      <c r="P65" s="137">
        <v>0</v>
      </c>
      <c r="Q65" s="137">
        <v>0</v>
      </c>
      <c r="R65" s="137">
        <v>0</v>
      </c>
      <c r="S65" s="137">
        <v>0</v>
      </c>
      <c r="T65" s="164">
        <v>0</v>
      </c>
      <c r="U65" s="164"/>
      <c r="V65" s="137">
        <v>0</v>
      </c>
      <c r="W65" s="137">
        <v>0</v>
      </c>
    </row>
    <row r="66" spans="1:23" ht="12.75" customHeight="1">
      <c r="A66" s="162"/>
      <c r="B66" s="162"/>
      <c r="C66" s="162"/>
      <c r="D66" s="163"/>
      <c r="E66" s="163"/>
      <c r="F66" s="163" t="s">
        <v>46</v>
      </c>
      <c r="G66" s="163"/>
      <c r="H66" s="137">
        <v>0</v>
      </c>
      <c r="I66" s="137">
        <v>0</v>
      </c>
      <c r="J66" s="137">
        <v>0</v>
      </c>
      <c r="K66" s="137">
        <v>0</v>
      </c>
      <c r="L66" s="137">
        <v>0</v>
      </c>
      <c r="M66" s="137">
        <v>0</v>
      </c>
      <c r="N66" s="137">
        <v>0</v>
      </c>
      <c r="O66" s="137">
        <v>0</v>
      </c>
      <c r="P66" s="137">
        <v>0</v>
      </c>
      <c r="Q66" s="137">
        <v>0</v>
      </c>
      <c r="R66" s="137">
        <v>0</v>
      </c>
      <c r="S66" s="137">
        <v>0</v>
      </c>
      <c r="T66" s="164">
        <v>0</v>
      </c>
      <c r="U66" s="164"/>
      <c r="V66" s="137">
        <v>0</v>
      </c>
      <c r="W66" s="137">
        <v>0</v>
      </c>
    </row>
    <row r="67" spans="1:23" ht="12.75" customHeight="1">
      <c r="A67" s="162"/>
      <c r="B67" s="162"/>
      <c r="C67" s="162"/>
      <c r="D67" s="163"/>
      <c r="E67" s="163"/>
      <c r="F67" s="163" t="s">
        <v>45</v>
      </c>
      <c r="G67" s="163"/>
      <c r="H67" s="137">
        <v>27344</v>
      </c>
      <c r="I67" s="137">
        <v>27344</v>
      </c>
      <c r="J67" s="137">
        <v>27344</v>
      </c>
      <c r="K67" s="137">
        <v>0</v>
      </c>
      <c r="L67" s="137">
        <v>27344</v>
      </c>
      <c r="M67" s="137">
        <v>0</v>
      </c>
      <c r="N67" s="137">
        <v>0</v>
      </c>
      <c r="O67" s="137">
        <v>0</v>
      </c>
      <c r="P67" s="137">
        <v>0</v>
      </c>
      <c r="Q67" s="137">
        <v>0</v>
      </c>
      <c r="R67" s="137">
        <v>0</v>
      </c>
      <c r="S67" s="137">
        <v>0</v>
      </c>
      <c r="T67" s="164">
        <v>0</v>
      </c>
      <c r="U67" s="164"/>
      <c r="V67" s="137">
        <v>0</v>
      </c>
      <c r="W67" s="137">
        <v>0</v>
      </c>
    </row>
    <row r="68" spans="1:23" ht="12.75" customHeight="1">
      <c r="A68" s="162"/>
      <c r="B68" s="162"/>
      <c r="C68" s="162"/>
      <c r="D68" s="163"/>
      <c r="E68" s="163"/>
      <c r="F68" s="163" t="s">
        <v>44</v>
      </c>
      <c r="G68" s="163"/>
      <c r="H68" s="137">
        <v>27344</v>
      </c>
      <c r="I68" s="137">
        <v>27344</v>
      </c>
      <c r="J68" s="137">
        <v>27344</v>
      </c>
      <c r="K68" s="137">
        <v>0</v>
      </c>
      <c r="L68" s="137">
        <v>27344</v>
      </c>
      <c r="M68" s="137">
        <v>0</v>
      </c>
      <c r="N68" s="137">
        <v>0</v>
      </c>
      <c r="O68" s="137">
        <v>0</v>
      </c>
      <c r="P68" s="137">
        <v>0</v>
      </c>
      <c r="Q68" s="137">
        <v>0</v>
      </c>
      <c r="R68" s="137">
        <v>0</v>
      </c>
      <c r="S68" s="137">
        <v>0</v>
      </c>
      <c r="T68" s="164">
        <v>0</v>
      </c>
      <c r="U68" s="164"/>
      <c r="V68" s="137">
        <v>0</v>
      </c>
      <c r="W68" s="137">
        <v>0</v>
      </c>
    </row>
    <row r="69" spans="1:23" ht="12.75" customHeight="1">
      <c r="A69" s="162" t="s">
        <v>386</v>
      </c>
      <c r="B69" s="162" t="s">
        <v>35</v>
      </c>
      <c r="C69" s="162" t="s">
        <v>35</v>
      </c>
      <c r="D69" s="163" t="s">
        <v>387</v>
      </c>
      <c r="E69" s="163"/>
      <c r="F69" s="163" t="s">
        <v>47</v>
      </c>
      <c r="G69" s="163"/>
      <c r="H69" s="137">
        <v>4358193</v>
      </c>
      <c r="I69" s="137">
        <v>2672069</v>
      </c>
      <c r="J69" s="137">
        <v>2672069</v>
      </c>
      <c r="K69" s="137">
        <v>2000</v>
      </c>
      <c r="L69" s="137">
        <v>2670069</v>
      </c>
      <c r="M69" s="137">
        <v>0</v>
      </c>
      <c r="N69" s="137">
        <v>0</v>
      </c>
      <c r="O69" s="137">
        <v>0</v>
      </c>
      <c r="P69" s="137">
        <v>0</v>
      </c>
      <c r="Q69" s="137">
        <v>0</v>
      </c>
      <c r="R69" s="137">
        <v>1686124</v>
      </c>
      <c r="S69" s="137">
        <v>1686124</v>
      </c>
      <c r="T69" s="164">
        <v>0</v>
      </c>
      <c r="U69" s="164"/>
      <c r="V69" s="137">
        <v>0</v>
      </c>
      <c r="W69" s="137">
        <v>0</v>
      </c>
    </row>
    <row r="70" spans="1:23" ht="12.75" customHeight="1">
      <c r="A70" s="162"/>
      <c r="B70" s="162"/>
      <c r="C70" s="162"/>
      <c r="D70" s="163"/>
      <c r="E70" s="163"/>
      <c r="F70" s="163" t="s">
        <v>46</v>
      </c>
      <c r="G70" s="163"/>
      <c r="H70" s="137">
        <v>0</v>
      </c>
      <c r="I70" s="137">
        <v>0</v>
      </c>
      <c r="J70" s="137">
        <v>0</v>
      </c>
      <c r="K70" s="137">
        <v>0</v>
      </c>
      <c r="L70" s="137">
        <v>0</v>
      </c>
      <c r="M70" s="137">
        <v>0</v>
      </c>
      <c r="N70" s="137">
        <v>0</v>
      </c>
      <c r="O70" s="137">
        <v>0</v>
      </c>
      <c r="P70" s="137">
        <v>0</v>
      </c>
      <c r="Q70" s="137">
        <v>0</v>
      </c>
      <c r="R70" s="137">
        <v>0</v>
      </c>
      <c r="S70" s="137">
        <v>0</v>
      </c>
      <c r="T70" s="164">
        <v>0</v>
      </c>
      <c r="U70" s="164"/>
      <c r="V70" s="137">
        <v>0</v>
      </c>
      <c r="W70" s="137">
        <v>0</v>
      </c>
    </row>
    <row r="71" spans="1:23" ht="12.75" customHeight="1">
      <c r="A71" s="162"/>
      <c r="B71" s="162"/>
      <c r="C71" s="162"/>
      <c r="D71" s="163"/>
      <c r="E71" s="163"/>
      <c r="F71" s="163" t="s">
        <v>45</v>
      </c>
      <c r="G71" s="163"/>
      <c r="H71" s="137">
        <v>5100000</v>
      </c>
      <c r="I71" s="137">
        <v>3600000</v>
      </c>
      <c r="J71" s="137">
        <v>3600000</v>
      </c>
      <c r="K71" s="137">
        <v>0</v>
      </c>
      <c r="L71" s="137">
        <v>3600000</v>
      </c>
      <c r="M71" s="137">
        <v>0</v>
      </c>
      <c r="N71" s="137">
        <v>0</v>
      </c>
      <c r="O71" s="137">
        <v>0</v>
      </c>
      <c r="P71" s="137">
        <v>0</v>
      </c>
      <c r="Q71" s="137">
        <v>0</v>
      </c>
      <c r="R71" s="137">
        <v>1500000</v>
      </c>
      <c r="S71" s="137">
        <v>0</v>
      </c>
      <c r="T71" s="164">
        <v>0</v>
      </c>
      <c r="U71" s="164"/>
      <c r="V71" s="137">
        <v>1500000</v>
      </c>
      <c r="W71" s="137">
        <v>0</v>
      </c>
    </row>
    <row r="72" spans="1:23" ht="12.75" customHeight="1">
      <c r="A72" s="162"/>
      <c r="B72" s="162"/>
      <c r="C72" s="162"/>
      <c r="D72" s="163"/>
      <c r="E72" s="163"/>
      <c r="F72" s="163" t="s">
        <v>44</v>
      </c>
      <c r="G72" s="163"/>
      <c r="H72" s="137">
        <v>9458193</v>
      </c>
      <c r="I72" s="137">
        <v>6272069</v>
      </c>
      <c r="J72" s="137">
        <v>6272069</v>
      </c>
      <c r="K72" s="137">
        <v>2000</v>
      </c>
      <c r="L72" s="137">
        <v>6270069</v>
      </c>
      <c r="M72" s="137">
        <v>0</v>
      </c>
      <c r="N72" s="137">
        <v>0</v>
      </c>
      <c r="O72" s="137">
        <v>0</v>
      </c>
      <c r="P72" s="137">
        <v>0</v>
      </c>
      <c r="Q72" s="137">
        <v>0</v>
      </c>
      <c r="R72" s="137">
        <v>3186124</v>
      </c>
      <c r="S72" s="137">
        <v>1686124</v>
      </c>
      <c r="T72" s="164">
        <v>0</v>
      </c>
      <c r="U72" s="164"/>
      <c r="V72" s="137">
        <v>1500000</v>
      </c>
      <c r="W72" s="137">
        <v>0</v>
      </c>
    </row>
    <row r="73" spans="1:23" ht="12.75" customHeight="1">
      <c r="A73" s="162" t="s">
        <v>35</v>
      </c>
      <c r="B73" s="162" t="s">
        <v>388</v>
      </c>
      <c r="C73" s="162" t="s">
        <v>35</v>
      </c>
      <c r="D73" s="163" t="s">
        <v>140</v>
      </c>
      <c r="E73" s="163"/>
      <c r="F73" s="163" t="s">
        <v>47</v>
      </c>
      <c r="G73" s="163"/>
      <c r="H73" s="137">
        <v>1092647</v>
      </c>
      <c r="I73" s="137">
        <v>338189</v>
      </c>
      <c r="J73" s="137">
        <v>338189</v>
      </c>
      <c r="K73" s="137">
        <v>2000</v>
      </c>
      <c r="L73" s="137">
        <v>336189</v>
      </c>
      <c r="M73" s="137">
        <v>0</v>
      </c>
      <c r="N73" s="137">
        <v>0</v>
      </c>
      <c r="O73" s="137">
        <v>0</v>
      </c>
      <c r="P73" s="137">
        <v>0</v>
      </c>
      <c r="Q73" s="137">
        <v>0</v>
      </c>
      <c r="R73" s="137">
        <v>754458</v>
      </c>
      <c r="S73" s="137">
        <v>754458</v>
      </c>
      <c r="T73" s="164">
        <v>0</v>
      </c>
      <c r="U73" s="164"/>
      <c r="V73" s="137">
        <v>0</v>
      </c>
      <c r="W73" s="137">
        <v>0</v>
      </c>
    </row>
    <row r="74" spans="1:23" ht="12.75" customHeight="1">
      <c r="A74" s="162"/>
      <c r="B74" s="162"/>
      <c r="C74" s="162"/>
      <c r="D74" s="163"/>
      <c r="E74" s="163"/>
      <c r="F74" s="163" t="s">
        <v>46</v>
      </c>
      <c r="G74" s="163"/>
      <c r="H74" s="137">
        <v>0</v>
      </c>
      <c r="I74" s="137">
        <v>0</v>
      </c>
      <c r="J74" s="137">
        <v>0</v>
      </c>
      <c r="K74" s="137">
        <v>0</v>
      </c>
      <c r="L74" s="137">
        <v>0</v>
      </c>
      <c r="M74" s="137">
        <v>0</v>
      </c>
      <c r="N74" s="137">
        <v>0</v>
      </c>
      <c r="O74" s="137">
        <v>0</v>
      </c>
      <c r="P74" s="137">
        <v>0</v>
      </c>
      <c r="Q74" s="137">
        <v>0</v>
      </c>
      <c r="R74" s="137">
        <v>0</v>
      </c>
      <c r="S74" s="137">
        <v>0</v>
      </c>
      <c r="T74" s="164">
        <v>0</v>
      </c>
      <c r="U74" s="164"/>
      <c r="V74" s="137">
        <v>0</v>
      </c>
      <c r="W74" s="137">
        <v>0</v>
      </c>
    </row>
    <row r="75" spans="1:23" ht="12.75" customHeight="1">
      <c r="A75" s="162"/>
      <c r="B75" s="162"/>
      <c r="C75" s="162"/>
      <c r="D75" s="163"/>
      <c r="E75" s="163"/>
      <c r="F75" s="163" t="s">
        <v>45</v>
      </c>
      <c r="G75" s="163"/>
      <c r="H75" s="137">
        <v>5100000</v>
      </c>
      <c r="I75" s="137">
        <v>3600000</v>
      </c>
      <c r="J75" s="137">
        <v>3600000</v>
      </c>
      <c r="K75" s="137">
        <v>0</v>
      </c>
      <c r="L75" s="137">
        <v>3600000</v>
      </c>
      <c r="M75" s="137">
        <v>0</v>
      </c>
      <c r="N75" s="137">
        <v>0</v>
      </c>
      <c r="O75" s="137">
        <v>0</v>
      </c>
      <c r="P75" s="137">
        <v>0</v>
      </c>
      <c r="Q75" s="137">
        <v>0</v>
      </c>
      <c r="R75" s="137">
        <v>1500000</v>
      </c>
      <c r="S75" s="137">
        <v>0</v>
      </c>
      <c r="T75" s="164">
        <v>0</v>
      </c>
      <c r="U75" s="164"/>
      <c r="V75" s="137">
        <v>1500000</v>
      </c>
      <c r="W75" s="137">
        <v>0</v>
      </c>
    </row>
    <row r="76" spans="1:23" ht="12.75" customHeight="1">
      <c r="A76" s="162"/>
      <c r="B76" s="162"/>
      <c r="C76" s="162"/>
      <c r="D76" s="163"/>
      <c r="E76" s="163"/>
      <c r="F76" s="163" t="s">
        <v>44</v>
      </c>
      <c r="G76" s="163"/>
      <c r="H76" s="137">
        <v>6192647</v>
      </c>
      <c r="I76" s="137">
        <v>3938189</v>
      </c>
      <c r="J76" s="137">
        <v>3938189</v>
      </c>
      <c r="K76" s="137">
        <v>2000</v>
      </c>
      <c r="L76" s="137">
        <v>3936189</v>
      </c>
      <c r="M76" s="137">
        <v>0</v>
      </c>
      <c r="N76" s="137">
        <v>0</v>
      </c>
      <c r="O76" s="137">
        <v>0</v>
      </c>
      <c r="P76" s="137">
        <v>0</v>
      </c>
      <c r="Q76" s="137">
        <v>0</v>
      </c>
      <c r="R76" s="137">
        <v>2254458</v>
      </c>
      <c r="S76" s="137">
        <v>754458</v>
      </c>
      <c r="T76" s="164">
        <v>0</v>
      </c>
      <c r="U76" s="164"/>
      <c r="V76" s="137">
        <v>1500000</v>
      </c>
      <c r="W76" s="137">
        <v>0</v>
      </c>
    </row>
    <row r="77" spans="1:23" ht="12.75" customHeight="1">
      <c r="A77" s="162" t="s">
        <v>13</v>
      </c>
      <c r="B77" s="162" t="s">
        <v>35</v>
      </c>
      <c r="C77" s="162" t="s">
        <v>35</v>
      </c>
      <c r="D77" s="163" t="s">
        <v>14</v>
      </c>
      <c r="E77" s="163"/>
      <c r="F77" s="163" t="s">
        <v>47</v>
      </c>
      <c r="G77" s="163"/>
      <c r="H77" s="137">
        <v>30187915.4</v>
      </c>
      <c r="I77" s="137">
        <v>26979922.4</v>
      </c>
      <c r="J77" s="137">
        <v>26270637</v>
      </c>
      <c r="K77" s="137">
        <v>19617152</v>
      </c>
      <c r="L77" s="137">
        <v>6653485</v>
      </c>
      <c r="M77" s="137">
        <v>0</v>
      </c>
      <c r="N77" s="137">
        <v>66150</v>
      </c>
      <c r="O77" s="137">
        <v>643135.4</v>
      </c>
      <c r="P77" s="137">
        <v>0</v>
      </c>
      <c r="Q77" s="137">
        <v>0</v>
      </c>
      <c r="R77" s="137">
        <v>3207993</v>
      </c>
      <c r="S77" s="137">
        <v>3207993</v>
      </c>
      <c r="T77" s="164">
        <v>0</v>
      </c>
      <c r="U77" s="164"/>
      <c r="V77" s="137">
        <v>0</v>
      </c>
      <c r="W77" s="137">
        <v>0</v>
      </c>
    </row>
    <row r="78" spans="1:23" ht="12.75" customHeight="1">
      <c r="A78" s="162"/>
      <c r="B78" s="162"/>
      <c r="C78" s="162"/>
      <c r="D78" s="163"/>
      <c r="E78" s="163"/>
      <c r="F78" s="163" t="s">
        <v>46</v>
      </c>
      <c r="G78" s="163"/>
      <c r="H78" s="137">
        <v>-412000</v>
      </c>
      <c r="I78" s="137">
        <v>-412000</v>
      </c>
      <c r="J78" s="137">
        <v>-412000</v>
      </c>
      <c r="K78" s="137">
        <v>-412000</v>
      </c>
      <c r="L78" s="137">
        <v>0</v>
      </c>
      <c r="M78" s="137">
        <v>0</v>
      </c>
      <c r="N78" s="137">
        <v>0</v>
      </c>
      <c r="O78" s="137">
        <v>0</v>
      </c>
      <c r="P78" s="137">
        <v>0</v>
      </c>
      <c r="Q78" s="137">
        <v>0</v>
      </c>
      <c r="R78" s="137">
        <v>0</v>
      </c>
      <c r="S78" s="137">
        <v>0</v>
      </c>
      <c r="T78" s="164">
        <v>0</v>
      </c>
      <c r="U78" s="164"/>
      <c r="V78" s="137">
        <v>0</v>
      </c>
      <c r="W78" s="137">
        <v>0</v>
      </c>
    </row>
    <row r="79" spans="1:23" ht="12.75" customHeight="1">
      <c r="A79" s="162"/>
      <c r="B79" s="162"/>
      <c r="C79" s="162"/>
      <c r="D79" s="163"/>
      <c r="E79" s="163"/>
      <c r="F79" s="163" t="s">
        <v>45</v>
      </c>
      <c r="G79" s="163"/>
      <c r="H79" s="137">
        <v>12000</v>
      </c>
      <c r="I79" s="137">
        <v>0</v>
      </c>
      <c r="J79" s="137">
        <v>0</v>
      </c>
      <c r="K79" s="137">
        <v>0</v>
      </c>
      <c r="L79" s="137">
        <v>0</v>
      </c>
      <c r="M79" s="137">
        <v>0</v>
      </c>
      <c r="N79" s="137">
        <v>0</v>
      </c>
      <c r="O79" s="137">
        <v>0</v>
      </c>
      <c r="P79" s="137">
        <v>0</v>
      </c>
      <c r="Q79" s="137">
        <v>0</v>
      </c>
      <c r="R79" s="137">
        <v>12000</v>
      </c>
      <c r="S79" s="137">
        <v>12000</v>
      </c>
      <c r="T79" s="164">
        <v>0</v>
      </c>
      <c r="U79" s="164"/>
      <c r="V79" s="137">
        <v>0</v>
      </c>
      <c r="W79" s="137">
        <v>0</v>
      </c>
    </row>
    <row r="80" spans="1:23" ht="12.75" customHeight="1">
      <c r="A80" s="162"/>
      <c r="B80" s="162"/>
      <c r="C80" s="162"/>
      <c r="D80" s="163"/>
      <c r="E80" s="163"/>
      <c r="F80" s="163" t="s">
        <v>44</v>
      </c>
      <c r="G80" s="163"/>
      <c r="H80" s="137">
        <v>29787915.4</v>
      </c>
      <c r="I80" s="137">
        <v>26567922.4</v>
      </c>
      <c r="J80" s="137">
        <v>25858637</v>
      </c>
      <c r="K80" s="137">
        <v>19205152</v>
      </c>
      <c r="L80" s="137">
        <v>6653485</v>
      </c>
      <c r="M80" s="137">
        <v>0</v>
      </c>
      <c r="N80" s="137">
        <v>66150</v>
      </c>
      <c r="O80" s="137">
        <v>643135.4</v>
      </c>
      <c r="P80" s="137">
        <v>0</v>
      </c>
      <c r="Q80" s="137">
        <v>0</v>
      </c>
      <c r="R80" s="137">
        <v>3219993</v>
      </c>
      <c r="S80" s="137">
        <v>3219993</v>
      </c>
      <c r="T80" s="164">
        <v>0</v>
      </c>
      <c r="U80" s="164"/>
      <c r="V80" s="137">
        <v>0</v>
      </c>
      <c r="W80" s="137">
        <v>0</v>
      </c>
    </row>
    <row r="81" spans="1:23" ht="12.75" customHeight="1">
      <c r="A81" s="162" t="s">
        <v>35</v>
      </c>
      <c r="B81" s="162" t="s">
        <v>131</v>
      </c>
      <c r="C81" s="162" t="s">
        <v>35</v>
      </c>
      <c r="D81" s="163" t="s">
        <v>132</v>
      </c>
      <c r="E81" s="163"/>
      <c r="F81" s="163" t="s">
        <v>47</v>
      </c>
      <c r="G81" s="163"/>
      <c r="H81" s="137">
        <v>25676353.4</v>
      </c>
      <c r="I81" s="137">
        <v>25241353.4</v>
      </c>
      <c r="J81" s="137">
        <v>24534218</v>
      </c>
      <c r="K81" s="137">
        <v>18419464</v>
      </c>
      <c r="L81" s="137">
        <v>6114754</v>
      </c>
      <c r="M81" s="137">
        <v>0</v>
      </c>
      <c r="N81" s="137">
        <v>64000</v>
      </c>
      <c r="O81" s="137">
        <v>643135.4</v>
      </c>
      <c r="P81" s="137">
        <v>0</v>
      </c>
      <c r="Q81" s="137">
        <v>0</v>
      </c>
      <c r="R81" s="137">
        <v>435000</v>
      </c>
      <c r="S81" s="137">
        <v>435000</v>
      </c>
      <c r="T81" s="164">
        <v>0</v>
      </c>
      <c r="U81" s="164"/>
      <c r="V81" s="137">
        <v>0</v>
      </c>
      <c r="W81" s="137">
        <v>0</v>
      </c>
    </row>
    <row r="82" spans="1:23" ht="12.75" customHeight="1">
      <c r="A82" s="162"/>
      <c r="B82" s="162"/>
      <c r="C82" s="162"/>
      <c r="D82" s="163"/>
      <c r="E82" s="163"/>
      <c r="F82" s="163" t="s">
        <v>46</v>
      </c>
      <c r="G82" s="163"/>
      <c r="H82" s="137">
        <v>-412000</v>
      </c>
      <c r="I82" s="137">
        <v>-412000</v>
      </c>
      <c r="J82" s="137">
        <v>-412000</v>
      </c>
      <c r="K82" s="137">
        <v>-412000</v>
      </c>
      <c r="L82" s="137">
        <v>0</v>
      </c>
      <c r="M82" s="137">
        <v>0</v>
      </c>
      <c r="N82" s="137">
        <v>0</v>
      </c>
      <c r="O82" s="137">
        <v>0</v>
      </c>
      <c r="P82" s="137">
        <v>0</v>
      </c>
      <c r="Q82" s="137">
        <v>0</v>
      </c>
      <c r="R82" s="137">
        <v>0</v>
      </c>
      <c r="S82" s="137">
        <v>0</v>
      </c>
      <c r="T82" s="164">
        <v>0</v>
      </c>
      <c r="U82" s="164"/>
      <c r="V82" s="137">
        <v>0</v>
      </c>
      <c r="W82" s="137">
        <v>0</v>
      </c>
    </row>
    <row r="83" spans="1:23" ht="12.75" customHeight="1">
      <c r="A83" s="162"/>
      <c r="B83" s="162"/>
      <c r="C83" s="162"/>
      <c r="D83" s="163"/>
      <c r="E83" s="163"/>
      <c r="F83" s="163" t="s">
        <v>45</v>
      </c>
      <c r="G83" s="163"/>
      <c r="H83" s="137">
        <v>12000</v>
      </c>
      <c r="I83" s="137">
        <v>0</v>
      </c>
      <c r="J83" s="137">
        <v>0</v>
      </c>
      <c r="K83" s="137">
        <v>0</v>
      </c>
      <c r="L83" s="137">
        <v>0</v>
      </c>
      <c r="M83" s="137">
        <v>0</v>
      </c>
      <c r="N83" s="137">
        <v>0</v>
      </c>
      <c r="O83" s="137">
        <v>0</v>
      </c>
      <c r="P83" s="137">
        <v>0</v>
      </c>
      <c r="Q83" s="137">
        <v>0</v>
      </c>
      <c r="R83" s="137">
        <v>12000</v>
      </c>
      <c r="S83" s="137">
        <v>12000</v>
      </c>
      <c r="T83" s="164">
        <v>0</v>
      </c>
      <c r="U83" s="164"/>
      <c r="V83" s="137">
        <v>0</v>
      </c>
      <c r="W83" s="137">
        <v>0</v>
      </c>
    </row>
    <row r="84" spans="1:23" ht="12.75" customHeight="1">
      <c r="A84" s="162"/>
      <c r="B84" s="162"/>
      <c r="C84" s="162"/>
      <c r="D84" s="163"/>
      <c r="E84" s="163"/>
      <c r="F84" s="163" t="s">
        <v>44</v>
      </c>
      <c r="G84" s="163"/>
      <c r="H84" s="137">
        <v>25276353.4</v>
      </c>
      <c r="I84" s="137">
        <v>24829353.4</v>
      </c>
      <c r="J84" s="137">
        <v>24122218</v>
      </c>
      <c r="K84" s="137">
        <v>18007464</v>
      </c>
      <c r="L84" s="137">
        <v>6114754</v>
      </c>
      <c r="M84" s="137">
        <v>0</v>
      </c>
      <c r="N84" s="137">
        <v>64000</v>
      </c>
      <c r="O84" s="137">
        <v>643135.4</v>
      </c>
      <c r="P84" s="137">
        <v>0</v>
      </c>
      <c r="Q84" s="137">
        <v>0</v>
      </c>
      <c r="R84" s="137">
        <v>447000</v>
      </c>
      <c r="S84" s="137">
        <v>447000</v>
      </c>
      <c r="T84" s="164">
        <v>0</v>
      </c>
      <c r="U84" s="164"/>
      <c r="V84" s="137">
        <v>0</v>
      </c>
      <c r="W84" s="137">
        <v>0</v>
      </c>
    </row>
    <row r="85" spans="1:23" ht="12.75" customHeight="1">
      <c r="A85" s="162" t="s">
        <v>145</v>
      </c>
      <c r="B85" s="162" t="s">
        <v>35</v>
      </c>
      <c r="C85" s="162" t="s">
        <v>35</v>
      </c>
      <c r="D85" s="163" t="s">
        <v>146</v>
      </c>
      <c r="E85" s="163"/>
      <c r="F85" s="163" t="s">
        <v>47</v>
      </c>
      <c r="G85" s="163"/>
      <c r="H85" s="137">
        <v>3715884</v>
      </c>
      <c r="I85" s="137">
        <v>3692784</v>
      </c>
      <c r="J85" s="137">
        <v>3251038</v>
      </c>
      <c r="K85" s="137">
        <v>2751163</v>
      </c>
      <c r="L85" s="137">
        <v>499875</v>
      </c>
      <c r="M85" s="137">
        <v>438746</v>
      </c>
      <c r="N85" s="137">
        <v>3000</v>
      </c>
      <c r="O85" s="137">
        <v>0</v>
      </c>
      <c r="P85" s="137">
        <v>0</v>
      </c>
      <c r="Q85" s="137">
        <v>0</v>
      </c>
      <c r="R85" s="137">
        <v>23100</v>
      </c>
      <c r="S85" s="137">
        <v>23100</v>
      </c>
      <c r="T85" s="164">
        <v>0</v>
      </c>
      <c r="U85" s="164"/>
      <c r="V85" s="137">
        <v>0</v>
      </c>
      <c r="W85" s="137">
        <v>0</v>
      </c>
    </row>
    <row r="86" spans="1:23" ht="12.75" customHeight="1">
      <c r="A86" s="162"/>
      <c r="B86" s="162"/>
      <c r="C86" s="162"/>
      <c r="D86" s="163"/>
      <c r="E86" s="163"/>
      <c r="F86" s="163" t="s">
        <v>46</v>
      </c>
      <c r="G86" s="163"/>
      <c r="H86" s="137">
        <v>-13200</v>
      </c>
      <c r="I86" s="137">
        <v>-13200</v>
      </c>
      <c r="J86" s="137">
        <v>-13200</v>
      </c>
      <c r="K86" s="137">
        <v>-12865</v>
      </c>
      <c r="L86" s="137">
        <v>-335</v>
      </c>
      <c r="M86" s="137">
        <v>0</v>
      </c>
      <c r="N86" s="137">
        <v>0</v>
      </c>
      <c r="O86" s="137">
        <v>0</v>
      </c>
      <c r="P86" s="137">
        <v>0</v>
      </c>
      <c r="Q86" s="137">
        <v>0</v>
      </c>
      <c r="R86" s="137">
        <v>0</v>
      </c>
      <c r="S86" s="137">
        <v>0</v>
      </c>
      <c r="T86" s="164">
        <v>0</v>
      </c>
      <c r="U86" s="164"/>
      <c r="V86" s="137">
        <v>0</v>
      </c>
      <c r="W86" s="137">
        <v>0</v>
      </c>
    </row>
    <row r="87" spans="1:23" ht="12.75" customHeight="1">
      <c r="A87" s="162"/>
      <c r="B87" s="162"/>
      <c r="C87" s="162"/>
      <c r="D87" s="163"/>
      <c r="E87" s="163"/>
      <c r="F87" s="163" t="s">
        <v>45</v>
      </c>
      <c r="G87" s="163"/>
      <c r="H87" s="137">
        <v>50200</v>
      </c>
      <c r="I87" s="137">
        <v>50200</v>
      </c>
      <c r="J87" s="137">
        <v>50200</v>
      </c>
      <c r="K87" s="137">
        <v>25870</v>
      </c>
      <c r="L87" s="137">
        <v>24330</v>
      </c>
      <c r="M87" s="137">
        <v>0</v>
      </c>
      <c r="N87" s="137">
        <v>0</v>
      </c>
      <c r="O87" s="137">
        <v>0</v>
      </c>
      <c r="P87" s="137">
        <v>0</v>
      </c>
      <c r="Q87" s="137">
        <v>0</v>
      </c>
      <c r="R87" s="137">
        <v>0</v>
      </c>
      <c r="S87" s="137">
        <v>0</v>
      </c>
      <c r="T87" s="164">
        <v>0</v>
      </c>
      <c r="U87" s="164"/>
      <c r="V87" s="137">
        <v>0</v>
      </c>
      <c r="W87" s="137">
        <v>0</v>
      </c>
    </row>
    <row r="88" spans="1:23" ht="12.75" customHeight="1">
      <c r="A88" s="162"/>
      <c r="B88" s="162"/>
      <c r="C88" s="162"/>
      <c r="D88" s="163"/>
      <c r="E88" s="163"/>
      <c r="F88" s="163" t="s">
        <v>44</v>
      </c>
      <c r="G88" s="163"/>
      <c r="H88" s="137">
        <v>3752884</v>
      </c>
      <c r="I88" s="137">
        <v>3729784</v>
      </c>
      <c r="J88" s="137">
        <v>3288038</v>
      </c>
      <c r="K88" s="137">
        <v>2764168</v>
      </c>
      <c r="L88" s="137">
        <v>523870</v>
      </c>
      <c r="M88" s="137">
        <v>438746</v>
      </c>
      <c r="N88" s="137">
        <v>3000</v>
      </c>
      <c r="O88" s="137">
        <v>0</v>
      </c>
      <c r="P88" s="137">
        <v>0</v>
      </c>
      <c r="Q88" s="137">
        <v>0</v>
      </c>
      <c r="R88" s="137">
        <v>23100</v>
      </c>
      <c r="S88" s="137">
        <v>23100</v>
      </c>
      <c r="T88" s="164">
        <v>0</v>
      </c>
      <c r="U88" s="164"/>
      <c r="V88" s="137">
        <v>0</v>
      </c>
      <c r="W88" s="137">
        <v>0</v>
      </c>
    </row>
    <row r="89" spans="1:23" ht="12.75" customHeight="1">
      <c r="A89" s="162" t="s">
        <v>35</v>
      </c>
      <c r="B89" s="162" t="s">
        <v>358</v>
      </c>
      <c r="C89" s="162" t="s">
        <v>35</v>
      </c>
      <c r="D89" s="163" t="s">
        <v>359</v>
      </c>
      <c r="E89" s="163"/>
      <c r="F89" s="163" t="s">
        <v>47</v>
      </c>
      <c r="G89" s="163"/>
      <c r="H89" s="137">
        <v>602789</v>
      </c>
      <c r="I89" s="137">
        <v>602789</v>
      </c>
      <c r="J89" s="137">
        <v>602789</v>
      </c>
      <c r="K89" s="137">
        <v>481500</v>
      </c>
      <c r="L89" s="137">
        <v>121289</v>
      </c>
      <c r="M89" s="137">
        <v>0</v>
      </c>
      <c r="N89" s="137">
        <v>0</v>
      </c>
      <c r="O89" s="137">
        <v>0</v>
      </c>
      <c r="P89" s="137">
        <v>0</v>
      </c>
      <c r="Q89" s="137">
        <v>0</v>
      </c>
      <c r="R89" s="137">
        <v>0</v>
      </c>
      <c r="S89" s="137">
        <v>0</v>
      </c>
      <c r="T89" s="164">
        <v>0</v>
      </c>
      <c r="U89" s="164"/>
      <c r="V89" s="137">
        <v>0</v>
      </c>
      <c r="W89" s="137">
        <v>0</v>
      </c>
    </row>
    <row r="90" spans="1:23" ht="12.75" customHeight="1">
      <c r="A90" s="162"/>
      <c r="B90" s="162"/>
      <c r="C90" s="162"/>
      <c r="D90" s="163"/>
      <c r="E90" s="163"/>
      <c r="F90" s="163" t="s">
        <v>46</v>
      </c>
      <c r="G90" s="163"/>
      <c r="H90" s="137">
        <v>-13200</v>
      </c>
      <c r="I90" s="137">
        <v>-13200</v>
      </c>
      <c r="J90" s="137">
        <v>-13200</v>
      </c>
      <c r="K90" s="137">
        <v>-12865</v>
      </c>
      <c r="L90" s="137">
        <v>-335</v>
      </c>
      <c r="M90" s="137">
        <v>0</v>
      </c>
      <c r="N90" s="137">
        <v>0</v>
      </c>
      <c r="O90" s="137">
        <v>0</v>
      </c>
      <c r="P90" s="137">
        <v>0</v>
      </c>
      <c r="Q90" s="137">
        <v>0</v>
      </c>
      <c r="R90" s="137">
        <v>0</v>
      </c>
      <c r="S90" s="137">
        <v>0</v>
      </c>
      <c r="T90" s="164">
        <v>0</v>
      </c>
      <c r="U90" s="164"/>
      <c r="V90" s="137">
        <v>0</v>
      </c>
      <c r="W90" s="137">
        <v>0</v>
      </c>
    </row>
    <row r="91" spans="1:23" ht="12.75" customHeight="1">
      <c r="A91" s="162"/>
      <c r="B91" s="162"/>
      <c r="C91" s="162"/>
      <c r="D91" s="163"/>
      <c r="E91" s="163"/>
      <c r="F91" s="163" t="s">
        <v>45</v>
      </c>
      <c r="G91" s="163"/>
      <c r="H91" s="137">
        <v>50200</v>
      </c>
      <c r="I91" s="137">
        <v>50200</v>
      </c>
      <c r="J91" s="137">
        <v>50200</v>
      </c>
      <c r="K91" s="137">
        <v>25870</v>
      </c>
      <c r="L91" s="137">
        <v>24330</v>
      </c>
      <c r="M91" s="137">
        <v>0</v>
      </c>
      <c r="N91" s="137">
        <v>0</v>
      </c>
      <c r="O91" s="137">
        <v>0</v>
      </c>
      <c r="P91" s="137">
        <v>0</v>
      </c>
      <c r="Q91" s="137">
        <v>0</v>
      </c>
      <c r="R91" s="137">
        <v>0</v>
      </c>
      <c r="S91" s="137">
        <v>0</v>
      </c>
      <c r="T91" s="164">
        <v>0</v>
      </c>
      <c r="U91" s="164"/>
      <c r="V91" s="137">
        <v>0</v>
      </c>
      <c r="W91" s="137">
        <v>0</v>
      </c>
    </row>
    <row r="92" spans="1:23" ht="12.75" customHeight="1">
      <c r="A92" s="162"/>
      <c r="B92" s="162"/>
      <c r="C92" s="162"/>
      <c r="D92" s="163"/>
      <c r="E92" s="163"/>
      <c r="F92" s="163" t="s">
        <v>44</v>
      </c>
      <c r="G92" s="163"/>
      <c r="H92" s="137">
        <v>639789</v>
      </c>
      <c r="I92" s="137">
        <v>639789</v>
      </c>
      <c r="J92" s="137">
        <v>639789</v>
      </c>
      <c r="K92" s="137">
        <v>494505</v>
      </c>
      <c r="L92" s="137">
        <v>145284</v>
      </c>
      <c r="M92" s="137">
        <v>0</v>
      </c>
      <c r="N92" s="137">
        <v>0</v>
      </c>
      <c r="O92" s="137">
        <v>0</v>
      </c>
      <c r="P92" s="137">
        <v>0</v>
      </c>
      <c r="Q92" s="137">
        <v>0</v>
      </c>
      <c r="R92" s="137">
        <v>0</v>
      </c>
      <c r="S92" s="137">
        <v>0</v>
      </c>
      <c r="T92" s="164">
        <v>0</v>
      </c>
      <c r="U92" s="164"/>
      <c r="V92" s="137">
        <v>0</v>
      </c>
      <c r="W92" s="137">
        <v>0</v>
      </c>
    </row>
    <row r="93" spans="1:23" ht="12.75" customHeight="1">
      <c r="A93" s="162" t="s">
        <v>155</v>
      </c>
      <c r="B93" s="162" t="s">
        <v>35</v>
      </c>
      <c r="C93" s="162" t="s">
        <v>35</v>
      </c>
      <c r="D93" s="163" t="s">
        <v>156</v>
      </c>
      <c r="E93" s="163"/>
      <c r="F93" s="163" t="s">
        <v>47</v>
      </c>
      <c r="G93" s="163"/>
      <c r="H93" s="137">
        <v>9013272</v>
      </c>
      <c r="I93" s="137">
        <v>8943672</v>
      </c>
      <c r="J93" s="137">
        <v>8705272</v>
      </c>
      <c r="K93" s="137">
        <v>7424550</v>
      </c>
      <c r="L93" s="137">
        <v>1280722</v>
      </c>
      <c r="M93" s="137">
        <v>0</v>
      </c>
      <c r="N93" s="137">
        <v>238400</v>
      </c>
      <c r="O93" s="137">
        <v>0</v>
      </c>
      <c r="P93" s="137">
        <v>0</v>
      </c>
      <c r="Q93" s="137">
        <v>0</v>
      </c>
      <c r="R93" s="137">
        <v>69600</v>
      </c>
      <c r="S93" s="137">
        <v>69600</v>
      </c>
      <c r="T93" s="164">
        <v>0</v>
      </c>
      <c r="U93" s="164"/>
      <c r="V93" s="137">
        <v>0</v>
      </c>
      <c r="W93" s="137">
        <v>0</v>
      </c>
    </row>
    <row r="94" spans="1:23" ht="12.75" customHeight="1">
      <c r="A94" s="162"/>
      <c r="B94" s="162"/>
      <c r="C94" s="162"/>
      <c r="D94" s="163"/>
      <c r="E94" s="163"/>
      <c r="F94" s="163" t="s">
        <v>46</v>
      </c>
      <c r="G94" s="163"/>
      <c r="H94" s="137">
        <v>-16398</v>
      </c>
      <c r="I94" s="137">
        <v>-16398</v>
      </c>
      <c r="J94" s="137">
        <v>-16398</v>
      </c>
      <c r="K94" s="137">
        <v>-14886</v>
      </c>
      <c r="L94" s="137">
        <v>-1512</v>
      </c>
      <c r="M94" s="137">
        <v>0</v>
      </c>
      <c r="N94" s="137">
        <v>0</v>
      </c>
      <c r="O94" s="137">
        <v>0</v>
      </c>
      <c r="P94" s="137">
        <v>0</v>
      </c>
      <c r="Q94" s="137">
        <v>0</v>
      </c>
      <c r="R94" s="137">
        <v>0</v>
      </c>
      <c r="S94" s="137">
        <v>0</v>
      </c>
      <c r="T94" s="164">
        <v>0</v>
      </c>
      <c r="U94" s="164"/>
      <c r="V94" s="137">
        <v>0</v>
      </c>
      <c r="W94" s="137">
        <v>0</v>
      </c>
    </row>
    <row r="95" spans="1:23" ht="12.75" customHeight="1">
      <c r="A95" s="162"/>
      <c r="B95" s="162"/>
      <c r="C95" s="162"/>
      <c r="D95" s="163"/>
      <c r="E95" s="163"/>
      <c r="F95" s="163" t="s">
        <v>45</v>
      </c>
      <c r="G95" s="163"/>
      <c r="H95" s="137">
        <v>30888</v>
      </c>
      <c r="I95" s="137">
        <v>30888</v>
      </c>
      <c r="J95" s="137">
        <v>30888</v>
      </c>
      <c r="K95" s="137">
        <v>12600</v>
      </c>
      <c r="L95" s="137">
        <v>18288</v>
      </c>
      <c r="M95" s="137">
        <v>0</v>
      </c>
      <c r="N95" s="137">
        <v>0</v>
      </c>
      <c r="O95" s="137">
        <v>0</v>
      </c>
      <c r="P95" s="137">
        <v>0</v>
      </c>
      <c r="Q95" s="137">
        <v>0</v>
      </c>
      <c r="R95" s="137">
        <v>0</v>
      </c>
      <c r="S95" s="137">
        <v>0</v>
      </c>
      <c r="T95" s="164">
        <v>0</v>
      </c>
      <c r="U95" s="164"/>
      <c r="V95" s="137">
        <v>0</v>
      </c>
      <c r="W95" s="137">
        <v>0</v>
      </c>
    </row>
    <row r="96" spans="1:23" ht="12.75" customHeight="1">
      <c r="A96" s="162"/>
      <c r="B96" s="162"/>
      <c r="C96" s="162"/>
      <c r="D96" s="163"/>
      <c r="E96" s="163"/>
      <c r="F96" s="163" t="s">
        <v>44</v>
      </c>
      <c r="G96" s="163"/>
      <c r="H96" s="137">
        <v>9027762</v>
      </c>
      <c r="I96" s="137">
        <v>8958162</v>
      </c>
      <c r="J96" s="137">
        <v>8719762</v>
      </c>
      <c r="K96" s="137">
        <v>7422264</v>
      </c>
      <c r="L96" s="137">
        <v>1297498</v>
      </c>
      <c r="M96" s="137">
        <v>0</v>
      </c>
      <c r="N96" s="137">
        <v>238400</v>
      </c>
      <c r="O96" s="137">
        <v>0</v>
      </c>
      <c r="P96" s="137">
        <v>0</v>
      </c>
      <c r="Q96" s="137">
        <v>0</v>
      </c>
      <c r="R96" s="137">
        <v>69600</v>
      </c>
      <c r="S96" s="137">
        <v>69600</v>
      </c>
      <c r="T96" s="164">
        <v>0</v>
      </c>
      <c r="U96" s="164"/>
      <c r="V96" s="137">
        <v>0</v>
      </c>
      <c r="W96" s="137">
        <v>0</v>
      </c>
    </row>
    <row r="97" spans="1:23" ht="12.75" customHeight="1">
      <c r="A97" s="162" t="s">
        <v>35</v>
      </c>
      <c r="B97" s="162" t="s">
        <v>157</v>
      </c>
      <c r="C97" s="162" t="s">
        <v>35</v>
      </c>
      <c r="D97" s="163" t="s">
        <v>158</v>
      </c>
      <c r="E97" s="163"/>
      <c r="F97" s="163" t="s">
        <v>47</v>
      </c>
      <c r="G97" s="163"/>
      <c r="H97" s="137">
        <v>5933208</v>
      </c>
      <c r="I97" s="137">
        <v>5898208</v>
      </c>
      <c r="J97" s="137">
        <v>5735208</v>
      </c>
      <c r="K97" s="137">
        <v>4832758</v>
      </c>
      <c r="L97" s="137">
        <v>902450</v>
      </c>
      <c r="M97" s="137">
        <v>0</v>
      </c>
      <c r="N97" s="137">
        <v>163000</v>
      </c>
      <c r="O97" s="137">
        <v>0</v>
      </c>
      <c r="P97" s="137">
        <v>0</v>
      </c>
      <c r="Q97" s="137">
        <v>0</v>
      </c>
      <c r="R97" s="137">
        <v>35000</v>
      </c>
      <c r="S97" s="137">
        <v>35000</v>
      </c>
      <c r="T97" s="164">
        <v>0</v>
      </c>
      <c r="U97" s="164"/>
      <c r="V97" s="137">
        <v>0</v>
      </c>
      <c r="W97" s="137">
        <v>0</v>
      </c>
    </row>
    <row r="98" spans="1:23" ht="12.75" customHeight="1">
      <c r="A98" s="162"/>
      <c r="B98" s="162"/>
      <c r="C98" s="162"/>
      <c r="D98" s="163"/>
      <c r="E98" s="163"/>
      <c r="F98" s="163" t="s">
        <v>46</v>
      </c>
      <c r="G98" s="163"/>
      <c r="H98" s="137">
        <v>-1512</v>
      </c>
      <c r="I98" s="137">
        <v>-1512</v>
      </c>
      <c r="J98" s="137">
        <v>-1512</v>
      </c>
      <c r="K98" s="137">
        <v>0</v>
      </c>
      <c r="L98" s="137">
        <v>-1512</v>
      </c>
      <c r="M98" s="137">
        <v>0</v>
      </c>
      <c r="N98" s="137">
        <v>0</v>
      </c>
      <c r="O98" s="137">
        <v>0</v>
      </c>
      <c r="P98" s="137">
        <v>0</v>
      </c>
      <c r="Q98" s="137">
        <v>0</v>
      </c>
      <c r="R98" s="137">
        <v>0</v>
      </c>
      <c r="S98" s="137">
        <v>0</v>
      </c>
      <c r="T98" s="164">
        <v>0</v>
      </c>
      <c r="U98" s="164"/>
      <c r="V98" s="137">
        <v>0</v>
      </c>
      <c r="W98" s="137">
        <v>0</v>
      </c>
    </row>
    <row r="99" spans="1:23" ht="12.75" customHeight="1">
      <c r="A99" s="162"/>
      <c r="B99" s="162"/>
      <c r="C99" s="162"/>
      <c r="D99" s="163"/>
      <c r="E99" s="163"/>
      <c r="F99" s="163" t="s">
        <v>45</v>
      </c>
      <c r="G99" s="163"/>
      <c r="H99" s="137">
        <v>0</v>
      </c>
      <c r="I99" s="137">
        <v>0</v>
      </c>
      <c r="J99" s="137">
        <v>0</v>
      </c>
      <c r="K99" s="137">
        <v>0</v>
      </c>
      <c r="L99" s="137">
        <v>0</v>
      </c>
      <c r="M99" s="137">
        <v>0</v>
      </c>
      <c r="N99" s="137">
        <v>0</v>
      </c>
      <c r="O99" s="137">
        <v>0</v>
      </c>
      <c r="P99" s="137">
        <v>0</v>
      </c>
      <c r="Q99" s="137">
        <v>0</v>
      </c>
      <c r="R99" s="137">
        <v>0</v>
      </c>
      <c r="S99" s="137">
        <v>0</v>
      </c>
      <c r="T99" s="164">
        <v>0</v>
      </c>
      <c r="U99" s="164"/>
      <c r="V99" s="137">
        <v>0</v>
      </c>
      <c r="W99" s="137">
        <v>0</v>
      </c>
    </row>
    <row r="100" spans="1:23" ht="12.75" customHeight="1">
      <c r="A100" s="162"/>
      <c r="B100" s="162"/>
      <c r="C100" s="162"/>
      <c r="D100" s="163"/>
      <c r="E100" s="163"/>
      <c r="F100" s="163" t="s">
        <v>44</v>
      </c>
      <c r="G100" s="163"/>
      <c r="H100" s="137">
        <v>5931696</v>
      </c>
      <c r="I100" s="137">
        <v>5896696</v>
      </c>
      <c r="J100" s="137">
        <v>5733696</v>
      </c>
      <c r="K100" s="137">
        <v>4832758</v>
      </c>
      <c r="L100" s="137">
        <v>900938</v>
      </c>
      <c r="M100" s="137">
        <v>0</v>
      </c>
      <c r="N100" s="137">
        <v>163000</v>
      </c>
      <c r="O100" s="137">
        <v>0</v>
      </c>
      <c r="P100" s="137">
        <v>0</v>
      </c>
      <c r="Q100" s="137">
        <v>0</v>
      </c>
      <c r="R100" s="137">
        <v>35000</v>
      </c>
      <c r="S100" s="137">
        <v>35000</v>
      </c>
      <c r="T100" s="164">
        <v>0</v>
      </c>
      <c r="U100" s="164"/>
      <c r="V100" s="137">
        <v>0</v>
      </c>
      <c r="W100" s="137">
        <v>0</v>
      </c>
    </row>
    <row r="101" spans="1:23" ht="12.75" customHeight="1">
      <c r="A101" s="162" t="s">
        <v>35</v>
      </c>
      <c r="B101" s="162" t="s">
        <v>389</v>
      </c>
      <c r="C101" s="162" t="s">
        <v>35</v>
      </c>
      <c r="D101" s="163" t="s">
        <v>390</v>
      </c>
      <c r="E101" s="163"/>
      <c r="F101" s="163" t="s">
        <v>47</v>
      </c>
      <c r="G101" s="163"/>
      <c r="H101" s="137">
        <v>1220350</v>
      </c>
      <c r="I101" s="137">
        <v>1185750</v>
      </c>
      <c r="J101" s="137">
        <v>1160750</v>
      </c>
      <c r="K101" s="137">
        <v>1038000</v>
      </c>
      <c r="L101" s="137">
        <v>122750</v>
      </c>
      <c r="M101" s="137">
        <v>0</v>
      </c>
      <c r="N101" s="137">
        <v>25000</v>
      </c>
      <c r="O101" s="137">
        <v>0</v>
      </c>
      <c r="P101" s="137">
        <v>0</v>
      </c>
      <c r="Q101" s="137">
        <v>0</v>
      </c>
      <c r="R101" s="137">
        <v>34600</v>
      </c>
      <c r="S101" s="137">
        <v>34600</v>
      </c>
      <c r="T101" s="164">
        <v>0</v>
      </c>
      <c r="U101" s="164"/>
      <c r="V101" s="137">
        <v>0</v>
      </c>
      <c r="W101" s="137">
        <v>0</v>
      </c>
    </row>
    <row r="102" spans="1:23" ht="12.75" customHeight="1">
      <c r="A102" s="162"/>
      <c r="B102" s="162"/>
      <c r="C102" s="162"/>
      <c r="D102" s="163"/>
      <c r="E102" s="163"/>
      <c r="F102" s="163" t="s">
        <v>46</v>
      </c>
      <c r="G102" s="163"/>
      <c r="H102" s="137">
        <v>-14886</v>
      </c>
      <c r="I102" s="137">
        <v>-14886</v>
      </c>
      <c r="J102" s="137">
        <v>-14886</v>
      </c>
      <c r="K102" s="137">
        <v>-14886</v>
      </c>
      <c r="L102" s="137">
        <v>0</v>
      </c>
      <c r="M102" s="137">
        <v>0</v>
      </c>
      <c r="N102" s="137">
        <v>0</v>
      </c>
      <c r="O102" s="137">
        <v>0</v>
      </c>
      <c r="P102" s="137">
        <v>0</v>
      </c>
      <c r="Q102" s="137">
        <v>0</v>
      </c>
      <c r="R102" s="137">
        <v>0</v>
      </c>
      <c r="S102" s="137">
        <v>0</v>
      </c>
      <c r="T102" s="164">
        <v>0</v>
      </c>
      <c r="U102" s="164"/>
      <c r="V102" s="137">
        <v>0</v>
      </c>
      <c r="W102" s="137">
        <v>0</v>
      </c>
    </row>
    <row r="103" spans="1:23" ht="12.75" customHeight="1">
      <c r="A103" s="162"/>
      <c r="B103" s="162"/>
      <c r="C103" s="162"/>
      <c r="D103" s="163"/>
      <c r="E103" s="163"/>
      <c r="F103" s="163" t="s">
        <v>45</v>
      </c>
      <c r="G103" s="163"/>
      <c r="H103" s="137">
        <v>14886</v>
      </c>
      <c r="I103" s="137">
        <v>14886</v>
      </c>
      <c r="J103" s="137">
        <v>14886</v>
      </c>
      <c r="K103" s="137">
        <v>12600</v>
      </c>
      <c r="L103" s="137">
        <v>2286</v>
      </c>
      <c r="M103" s="137">
        <v>0</v>
      </c>
      <c r="N103" s="137">
        <v>0</v>
      </c>
      <c r="O103" s="137">
        <v>0</v>
      </c>
      <c r="P103" s="137">
        <v>0</v>
      </c>
      <c r="Q103" s="137">
        <v>0</v>
      </c>
      <c r="R103" s="137">
        <v>0</v>
      </c>
      <c r="S103" s="137">
        <v>0</v>
      </c>
      <c r="T103" s="164">
        <v>0</v>
      </c>
      <c r="U103" s="164"/>
      <c r="V103" s="137">
        <v>0</v>
      </c>
      <c r="W103" s="137">
        <v>0</v>
      </c>
    </row>
    <row r="104" spans="1:23" ht="12.75" customHeight="1">
      <c r="A104" s="162"/>
      <c r="B104" s="162"/>
      <c r="C104" s="162"/>
      <c r="D104" s="163"/>
      <c r="E104" s="163"/>
      <c r="F104" s="163" t="s">
        <v>44</v>
      </c>
      <c r="G104" s="163"/>
      <c r="H104" s="137">
        <v>1220350</v>
      </c>
      <c r="I104" s="137">
        <v>1185750</v>
      </c>
      <c r="J104" s="137">
        <v>1160750</v>
      </c>
      <c r="K104" s="137">
        <v>1035714</v>
      </c>
      <c r="L104" s="137">
        <v>125036</v>
      </c>
      <c r="M104" s="137">
        <v>0</v>
      </c>
      <c r="N104" s="137">
        <v>25000</v>
      </c>
      <c r="O104" s="137">
        <v>0</v>
      </c>
      <c r="P104" s="137">
        <v>0</v>
      </c>
      <c r="Q104" s="137">
        <v>0</v>
      </c>
      <c r="R104" s="137">
        <v>34600</v>
      </c>
      <c r="S104" s="137">
        <v>34600</v>
      </c>
      <c r="T104" s="164">
        <v>0</v>
      </c>
      <c r="U104" s="164"/>
      <c r="V104" s="137">
        <v>0</v>
      </c>
      <c r="W104" s="137">
        <v>0</v>
      </c>
    </row>
    <row r="105" spans="1:23" ht="12.75" customHeight="1">
      <c r="A105" s="162" t="s">
        <v>35</v>
      </c>
      <c r="B105" s="162" t="s">
        <v>159</v>
      </c>
      <c r="C105" s="162" t="s">
        <v>35</v>
      </c>
      <c r="D105" s="163" t="s">
        <v>160</v>
      </c>
      <c r="E105" s="163"/>
      <c r="F105" s="163" t="s">
        <v>47</v>
      </c>
      <c r="G105" s="163"/>
      <c r="H105" s="137">
        <v>1823092</v>
      </c>
      <c r="I105" s="137">
        <v>1823092</v>
      </c>
      <c r="J105" s="137">
        <v>1782592</v>
      </c>
      <c r="K105" s="137">
        <v>1541792</v>
      </c>
      <c r="L105" s="137">
        <v>240800</v>
      </c>
      <c r="M105" s="137">
        <v>0</v>
      </c>
      <c r="N105" s="137">
        <v>40500</v>
      </c>
      <c r="O105" s="137">
        <v>0</v>
      </c>
      <c r="P105" s="137">
        <v>0</v>
      </c>
      <c r="Q105" s="137">
        <v>0</v>
      </c>
      <c r="R105" s="137">
        <v>0</v>
      </c>
      <c r="S105" s="137">
        <v>0</v>
      </c>
      <c r="T105" s="164">
        <v>0</v>
      </c>
      <c r="U105" s="164"/>
      <c r="V105" s="137">
        <v>0</v>
      </c>
      <c r="W105" s="137">
        <v>0</v>
      </c>
    </row>
    <row r="106" spans="1:23" ht="12.75" customHeight="1">
      <c r="A106" s="162"/>
      <c r="B106" s="162"/>
      <c r="C106" s="162"/>
      <c r="D106" s="163"/>
      <c r="E106" s="163"/>
      <c r="F106" s="163" t="s">
        <v>46</v>
      </c>
      <c r="G106" s="163"/>
      <c r="H106" s="137">
        <v>0</v>
      </c>
      <c r="I106" s="137">
        <v>0</v>
      </c>
      <c r="J106" s="137">
        <v>0</v>
      </c>
      <c r="K106" s="137">
        <v>0</v>
      </c>
      <c r="L106" s="137">
        <v>0</v>
      </c>
      <c r="M106" s="137">
        <v>0</v>
      </c>
      <c r="N106" s="137">
        <v>0</v>
      </c>
      <c r="O106" s="137">
        <v>0</v>
      </c>
      <c r="P106" s="137">
        <v>0</v>
      </c>
      <c r="Q106" s="137">
        <v>0</v>
      </c>
      <c r="R106" s="137">
        <v>0</v>
      </c>
      <c r="S106" s="137">
        <v>0</v>
      </c>
      <c r="T106" s="164">
        <v>0</v>
      </c>
      <c r="U106" s="164"/>
      <c r="V106" s="137">
        <v>0</v>
      </c>
      <c r="W106" s="137">
        <v>0</v>
      </c>
    </row>
    <row r="107" spans="1:23" ht="12.75" customHeight="1">
      <c r="A107" s="162"/>
      <c r="B107" s="162"/>
      <c r="C107" s="162"/>
      <c r="D107" s="163"/>
      <c r="E107" s="163"/>
      <c r="F107" s="163" t="s">
        <v>45</v>
      </c>
      <c r="G107" s="163"/>
      <c r="H107" s="137">
        <v>15002</v>
      </c>
      <c r="I107" s="137">
        <v>15002</v>
      </c>
      <c r="J107" s="137">
        <v>15002</v>
      </c>
      <c r="K107" s="137">
        <v>0</v>
      </c>
      <c r="L107" s="137">
        <v>15002</v>
      </c>
      <c r="M107" s="137">
        <v>0</v>
      </c>
      <c r="N107" s="137">
        <v>0</v>
      </c>
      <c r="O107" s="137">
        <v>0</v>
      </c>
      <c r="P107" s="137">
        <v>0</v>
      </c>
      <c r="Q107" s="137">
        <v>0</v>
      </c>
      <c r="R107" s="137">
        <v>0</v>
      </c>
      <c r="S107" s="137">
        <v>0</v>
      </c>
      <c r="T107" s="164">
        <v>0</v>
      </c>
      <c r="U107" s="164"/>
      <c r="V107" s="137">
        <v>0</v>
      </c>
      <c r="W107" s="137">
        <v>0</v>
      </c>
    </row>
    <row r="108" spans="1:23" ht="12.75" customHeight="1">
      <c r="A108" s="162"/>
      <c r="B108" s="162"/>
      <c r="C108" s="162"/>
      <c r="D108" s="163"/>
      <c r="E108" s="163"/>
      <c r="F108" s="163" t="s">
        <v>44</v>
      </c>
      <c r="G108" s="163"/>
      <c r="H108" s="137">
        <v>1838094</v>
      </c>
      <c r="I108" s="137">
        <v>1838094</v>
      </c>
      <c r="J108" s="137">
        <v>1797594</v>
      </c>
      <c r="K108" s="137">
        <v>1541792</v>
      </c>
      <c r="L108" s="137">
        <v>255802</v>
      </c>
      <c r="M108" s="137">
        <v>0</v>
      </c>
      <c r="N108" s="137">
        <v>40500</v>
      </c>
      <c r="O108" s="137">
        <v>0</v>
      </c>
      <c r="P108" s="137">
        <v>0</v>
      </c>
      <c r="Q108" s="137">
        <v>0</v>
      </c>
      <c r="R108" s="137">
        <v>0</v>
      </c>
      <c r="S108" s="137">
        <v>0</v>
      </c>
      <c r="T108" s="164">
        <v>0</v>
      </c>
      <c r="U108" s="164"/>
      <c r="V108" s="137">
        <v>0</v>
      </c>
      <c r="W108" s="137">
        <v>0</v>
      </c>
    </row>
    <row r="109" spans="1:23" ht="12.75" customHeight="1">
      <c r="A109" s="162" t="s">
        <v>35</v>
      </c>
      <c r="B109" s="162" t="s">
        <v>391</v>
      </c>
      <c r="C109" s="162" t="s">
        <v>35</v>
      </c>
      <c r="D109" s="163" t="s">
        <v>307</v>
      </c>
      <c r="E109" s="163"/>
      <c r="F109" s="163" t="s">
        <v>47</v>
      </c>
      <c r="G109" s="163"/>
      <c r="H109" s="137">
        <v>11722</v>
      </c>
      <c r="I109" s="137">
        <v>11722</v>
      </c>
      <c r="J109" s="137">
        <v>11722</v>
      </c>
      <c r="K109" s="137">
        <v>0</v>
      </c>
      <c r="L109" s="137">
        <v>11722</v>
      </c>
      <c r="M109" s="137">
        <v>0</v>
      </c>
      <c r="N109" s="137">
        <v>0</v>
      </c>
      <c r="O109" s="137">
        <v>0</v>
      </c>
      <c r="P109" s="137">
        <v>0</v>
      </c>
      <c r="Q109" s="137">
        <v>0</v>
      </c>
      <c r="R109" s="137">
        <v>0</v>
      </c>
      <c r="S109" s="137">
        <v>0</v>
      </c>
      <c r="T109" s="164">
        <v>0</v>
      </c>
      <c r="U109" s="164"/>
      <c r="V109" s="137">
        <v>0</v>
      </c>
      <c r="W109" s="137">
        <v>0</v>
      </c>
    </row>
    <row r="110" spans="1:23" ht="12.75" customHeight="1">
      <c r="A110" s="162"/>
      <c r="B110" s="162"/>
      <c r="C110" s="162"/>
      <c r="D110" s="163"/>
      <c r="E110" s="163"/>
      <c r="F110" s="163" t="s">
        <v>46</v>
      </c>
      <c r="G110" s="163"/>
      <c r="H110" s="137">
        <v>0</v>
      </c>
      <c r="I110" s="137">
        <v>0</v>
      </c>
      <c r="J110" s="137">
        <v>0</v>
      </c>
      <c r="K110" s="137">
        <v>0</v>
      </c>
      <c r="L110" s="137">
        <v>0</v>
      </c>
      <c r="M110" s="137">
        <v>0</v>
      </c>
      <c r="N110" s="137">
        <v>0</v>
      </c>
      <c r="O110" s="137">
        <v>0</v>
      </c>
      <c r="P110" s="137">
        <v>0</v>
      </c>
      <c r="Q110" s="137">
        <v>0</v>
      </c>
      <c r="R110" s="137">
        <v>0</v>
      </c>
      <c r="S110" s="137">
        <v>0</v>
      </c>
      <c r="T110" s="164">
        <v>0</v>
      </c>
      <c r="U110" s="164"/>
      <c r="V110" s="137">
        <v>0</v>
      </c>
      <c r="W110" s="137">
        <v>0</v>
      </c>
    </row>
    <row r="111" spans="1:23" ht="12.75" customHeight="1">
      <c r="A111" s="162"/>
      <c r="B111" s="162"/>
      <c r="C111" s="162"/>
      <c r="D111" s="163"/>
      <c r="E111" s="163"/>
      <c r="F111" s="163" t="s">
        <v>45</v>
      </c>
      <c r="G111" s="163"/>
      <c r="H111" s="137">
        <v>1000</v>
      </c>
      <c r="I111" s="137">
        <v>1000</v>
      </c>
      <c r="J111" s="137">
        <v>1000</v>
      </c>
      <c r="K111" s="137">
        <v>0</v>
      </c>
      <c r="L111" s="137">
        <v>1000</v>
      </c>
      <c r="M111" s="137">
        <v>0</v>
      </c>
      <c r="N111" s="137">
        <v>0</v>
      </c>
      <c r="O111" s="137">
        <v>0</v>
      </c>
      <c r="P111" s="137">
        <v>0</v>
      </c>
      <c r="Q111" s="137">
        <v>0</v>
      </c>
      <c r="R111" s="137">
        <v>0</v>
      </c>
      <c r="S111" s="137">
        <v>0</v>
      </c>
      <c r="T111" s="164">
        <v>0</v>
      </c>
      <c r="U111" s="164"/>
      <c r="V111" s="137">
        <v>0</v>
      </c>
      <c r="W111" s="137">
        <v>0</v>
      </c>
    </row>
    <row r="112" spans="1:23" ht="12.75" customHeight="1">
      <c r="A112" s="162"/>
      <c r="B112" s="162"/>
      <c r="C112" s="162"/>
      <c r="D112" s="163"/>
      <c r="E112" s="163"/>
      <c r="F112" s="163" t="s">
        <v>44</v>
      </c>
      <c r="G112" s="163"/>
      <c r="H112" s="137">
        <v>12722</v>
      </c>
      <c r="I112" s="137">
        <v>12722</v>
      </c>
      <c r="J112" s="137">
        <v>12722</v>
      </c>
      <c r="K112" s="137">
        <v>0</v>
      </c>
      <c r="L112" s="137">
        <v>12722</v>
      </c>
      <c r="M112" s="137">
        <v>0</v>
      </c>
      <c r="N112" s="137">
        <v>0</v>
      </c>
      <c r="O112" s="137">
        <v>0</v>
      </c>
      <c r="P112" s="137">
        <v>0</v>
      </c>
      <c r="Q112" s="137">
        <v>0</v>
      </c>
      <c r="R112" s="137">
        <v>0</v>
      </c>
      <c r="S112" s="137">
        <v>0</v>
      </c>
      <c r="T112" s="164">
        <v>0</v>
      </c>
      <c r="U112" s="164"/>
      <c r="V112" s="137">
        <v>0</v>
      </c>
      <c r="W112" s="137">
        <v>0</v>
      </c>
    </row>
    <row r="113" spans="1:23" ht="12.75" customHeight="1">
      <c r="A113" s="162" t="s">
        <v>147</v>
      </c>
      <c r="B113" s="162" t="s">
        <v>35</v>
      </c>
      <c r="C113" s="162" t="s">
        <v>35</v>
      </c>
      <c r="D113" s="163" t="s">
        <v>148</v>
      </c>
      <c r="E113" s="163"/>
      <c r="F113" s="163" t="s">
        <v>47</v>
      </c>
      <c r="G113" s="163"/>
      <c r="H113" s="137">
        <v>9038635</v>
      </c>
      <c r="I113" s="137">
        <v>6640374</v>
      </c>
      <c r="J113" s="137">
        <v>4931177</v>
      </c>
      <c r="K113" s="137">
        <v>3699401</v>
      </c>
      <c r="L113" s="137">
        <v>1231776</v>
      </c>
      <c r="M113" s="137">
        <v>99549</v>
      </c>
      <c r="N113" s="137">
        <v>1609648</v>
      </c>
      <c r="O113" s="137">
        <v>0</v>
      </c>
      <c r="P113" s="137">
        <v>0</v>
      </c>
      <c r="Q113" s="137">
        <v>0</v>
      </c>
      <c r="R113" s="137">
        <v>2398261</v>
      </c>
      <c r="S113" s="137">
        <v>2398261</v>
      </c>
      <c r="T113" s="164">
        <v>0</v>
      </c>
      <c r="U113" s="164"/>
      <c r="V113" s="137">
        <v>0</v>
      </c>
      <c r="W113" s="137">
        <v>0</v>
      </c>
    </row>
    <row r="114" spans="1:23" ht="12.75" customHeight="1">
      <c r="A114" s="162"/>
      <c r="B114" s="162"/>
      <c r="C114" s="162"/>
      <c r="D114" s="163"/>
      <c r="E114" s="163"/>
      <c r="F114" s="163" t="s">
        <v>46</v>
      </c>
      <c r="G114" s="163"/>
      <c r="H114" s="137">
        <v>-27809</v>
      </c>
      <c r="I114" s="137">
        <v>-27809</v>
      </c>
      <c r="J114" s="137">
        <v>-309</v>
      </c>
      <c r="K114" s="137">
        <v>-309</v>
      </c>
      <c r="L114" s="137">
        <v>0</v>
      </c>
      <c r="M114" s="137">
        <v>0</v>
      </c>
      <c r="N114" s="137">
        <v>-27500</v>
      </c>
      <c r="O114" s="137">
        <v>0</v>
      </c>
      <c r="P114" s="137">
        <v>0</v>
      </c>
      <c r="Q114" s="137">
        <v>0</v>
      </c>
      <c r="R114" s="137">
        <v>0</v>
      </c>
      <c r="S114" s="137">
        <v>0</v>
      </c>
      <c r="T114" s="164">
        <v>0</v>
      </c>
      <c r="U114" s="164"/>
      <c r="V114" s="137">
        <v>0</v>
      </c>
      <c r="W114" s="137">
        <v>0</v>
      </c>
    </row>
    <row r="115" spans="1:23" ht="12.75" customHeight="1">
      <c r="A115" s="162"/>
      <c r="B115" s="162"/>
      <c r="C115" s="162"/>
      <c r="D115" s="163"/>
      <c r="E115" s="163"/>
      <c r="F115" s="163" t="s">
        <v>45</v>
      </c>
      <c r="G115" s="163"/>
      <c r="H115" s="137">
        <v>18000</v>
      </c>
      <c r="I115" s="137">
        <v>18000</v>
      </c>
      <c r="J115" s="137">
        <v>0</v>
      </c>
      <c r="K115" s="137">
        <v>0</v>
      </c>
      <c r="L115" s="137">
        <v>0</v>
      </c>
      <c r="M115" s="137">
        <v>18000</v>
      </c>
      <c r="N115" s="137">
        <v>0</v>
      </c>
      <c r="O115" s="137">
        <v>0</v>
      </c>
      <c r="P115" s="137">
        <v>0</v>
      </c>
      <c r="Q115" s="137">
        <v>0</v>
      </c>
      <c r="R115" s="137">
        <v>0</v>
      </c>
      <c r="S115" s="137">
        <v>0</v>
      </c>
      <c r="T115" s="164">
        <v>0</v>
      </c>
      <c r="U115" s="164"/>
      <c r="V115" s="137">
        <v>0</v>
      </c>
      <c r="W115" s="137">
        <v>0</v>
      </c>
    </row>
    <row r="116" spans="1:23" ht="12.75" customHeight="1">
      <c r="A116" s="162"/>
      <c r="B116" s="162"/>
      <c r="C116" s="162"/>
      <c r="D116" s="163"/>
      <c r="E116" s="163"/>
      <c r="F116" s="163" t="s">
        <v>44</v>
      </c>
      <c r="G116" s="163"/>
      <c r="H116" s="137">
        <v>9028826</v>
      </c>
      <c r="I116" s="137">
        <v>6630565</v>
      </c>
      <c r="J116" s="137">
        <v>4930868</v>
      </c>
      <c r="K116" s="137">
        <v>3699092</v>
      </c>
      <c r="L116" s="137">
        <v>1231776</v>
      </c>
      <c r="M116" s="137">
        <v>117549</v>
      </c>
      <c r="N116" s="137">
        <v>1582148</v>
      </c>
      <c r="O116" s="137">
        <v>0</v>
      </c>
      <c r="P116" s="137">
        <v>0</v>
      </c>
      <c r="Q116" s="137">
        <v>0</v>
      </c>
      <c r="R116" s="137">
        <v>2398261</v>
      </c>
      <c r="S116" s="137">
        <v>2398261</v>
      </c>
      <c r="T116" s="164">
        <v>0</v>
      </c>
      <c r="U116" s="164"/>
      <c r="V116" s="137">
        <v>0</v>
      </c>
      <c r="W116" s="137">
        <v>0</v>
      </c>
    </row>
    <row r="117" spans="1:23" ht="12.75" customHeight="1">
      <c r="A117" s="162" t="s">
        <v>35</v>
      </c>
      <c r="B117" s="162" t="s">
        <v>371</v>
      </c>
      <c r="C117" s="162" t="s">
        <v>35</v>
      </c>
      <c r="D117" s="163" t="s">
        <v>372</v>
      </c>
      <c r="E117" s="163"/>
      <c r="F117" s="163" t="s">
        <v>47</v>
      </c>
      <c r="G117" s="163"/>
      <c r="H117" s="137">
        <v>11635</v>
      </c>
      <c r="I117" s="137">
        <v>11635</v>
      </c>
      <c r="J117" s="137">
        <v>2135</v>
      </c>
      <c r="K117" s="137">
        <v>309</v>
      </c>
      <c r="L117" s="137">
        <v>1826</v>
      </c>
      <c r="M117" s="137">
        <v>0</v>
      </c>
      <c r="N117" s="137">
        <v>9500</v>
      </c>
      <c r="O117" s="137">
        <v>0</v>
      </c>
      <c r="P117" s="137">
        <v>0</v>
      </c>
      <c r="Q117" s="137">
        <v>0</v>
      </c>
      <c r="R117" s="137">
        <v>0</v>
      </c>
      <c r="S117" s="137">
        <v>0</v>
      </c>
      <c r="T117" s="164">
        <v>0</v>
      </c>
      <c r="U117" s="164"/>
      <c r="V117" s="137">
        <v>0</v>
      </c>
      <c r="W117" s="137">
        <v>0</v>
      </c>
    </row>
    <row r="118" spans="1:23" ht="12.75" customHeight="1">
      <c r="A118" s="162"/>
      <c r="B118" s="162"/>
      <c r="C118" s="162"/>
      <c r="D118" s="163"/>
      <c r="E118" s="163"/>
      <c r="F118" s="163" t="s">
        <v>46</v>
      </c>
      <c r="G118" s="163"/>
      <c r="H118" s="137">
        <v>-9809</v>
      </c>
      <c r="I118" s="137">
        <v>-9809</v>
      </c>
      <c r="J118" s="137">
        <v>-309</v>
      </c>
      <c r="K118" s="137">
        <v>-309</v>
      </c>
      <c r="L118" s="137">
        <v>0</v>
      </c>
      <c r="M118" s="137">
        <v>0</v>
      </c>
      <c r="N118" s="137">
        <v>-9500</v>
      </c>
      <c r="O118" s="137">
        <v>0</v>
      </c>
      <c r="P118" s="137">
        <v>0</v>
      </c>
      <c r="Q118" s="137">
        <v>0</v>
      </c>
      <c r="R118" s="137">
        <v>0</v>
      </c>
      <c r="S118" s="137">
        <v>0</v>
      </c>
      <c r="T118" s="164">
        <v>0</v>
      </c>
      <c r="U118" s="164"/>
      <c r="V118" s="137">
        <v>0</v>
      </c>
      <c r="W118" s="137">
        <v>0</v>
      </c>
    </row>
    <row r="119" spans="1:23" ht="12.75" customHeight="1">
      <c r="A119" s="162"/>
      <c r="B119" s="162"/>
      <c r="C119" s="162"/>
      <c r="D119" s="163"/>
      <c r="E119" s="163"/>
      <c r="F119" s="163" t="s">
        <v>45</v>
      </c>
      <c r="G119" s="163"/>
      <c r="H119" s="137">
        <v>0</v>
      </c>
      <c r="I119" s="137">
        <v>0</v>
      </c>
      <c r="J119" s="137">
        <v>0</v>
      </c>
      <c r="K119" s="137">
        <v>0</v>
      </c>
      <c r="L119" s="137">
        <v>0</v>
      </c>
      <c r="M119" s="137">
        <v>0</v>
      </c>
      <c r="N119" s="137">
        <v>0</v>
      </c>
      <c r="O119" s="137">
        <v>0</v>
      </c>
      <c r="P119" s="137">
        <v>0</v>
      </c>
      <c r="Q119" s="137">
        <v>0</v>
      </c>
      <c r="R119" s="137">
        <v>0</v>
      </c>
      <c r="S119" s="137">
        <v>0</v>
      </c>
      <c r="T119" s="164">
        <v>0</v>
      </c>
      <c r="U119" s="164"/>
      <c r="V119" s="137">
        <v>0</v>
      </c>
      <c r="W119" s="137">
        <v>0</v>
      </c>
    </row>
    <row r="120" spans="1:23" ht="12.75" customHeight="1">
      <c r="A120" s="162"/>
      <c r="B120" s="162"/>
      <c r="C120" s="162"/>
      <c r="D120" s="163"/>
      <c r="E120" s="163"/>
      <c r="F120" s="163" t="s">
        <v>44</v>
      </c>
      <c r="G120" s="163"/>
      <c r="H120" s="137">
        <v>1826</v>
      </c>
      <c r="I120" s="137">
        <v>1826</v>
      </c>
      <c r="J120" s="137">
        <v>1826</v>
      </c>
      <c r="K120" s="137">
        <v>0</v>
      </c>
      <c r="L120" s="137">
        <v>1826</v>
      </c>
      <c r="M120" s="137">
        <v>0</v>
      </c>
      <c r="N120" s="137">
        <v>0</v>
      </c>
      <c r="O120" s="137">
        <v>0</v>
      </c>
      <c r="P120" s="137">
        <v>0</v>
      </c>
      <c r="Q120" s="137">
        <v>0</v>
      </c>
      <c r="R120" s="137">
        <v>0</v>
      </c>
      <c r="S120" s="137">
        <v>0</v>
      </c>
      <c r="T120" s="164">
        <v>0</v>
      </c>
      <c r="U120" s="164"/>
      <c r="V120" s="137">
        <v>0</v>
      </c>
      <c r="W120" s="137">
        <v>0</v>
      </c>
    </row>
    <row r="121" spans="1:23" ht="12.75" customHeight="1">
      <c r="A121" s="162" t="s">
        <v>35</v>
      </c>
      <c r="B121" s="162" t="s">
        <v>392</v>
      </c>
      <c r="C121" s="162" t="s">
        <v>35</v>
      </c>
      <c r="D121" s="163" t="s">
        <v>393</v>
      </c>
      <c r="E121" s="163"/>
      <c r="F121" s="163" t="s">
        <v>47</v>
      </c>
      <c r="G121" s="163"/>
      <c r="H121" s="137">
        <v>1179571</v>
      </c>
      <c r="I121" s="137">
        <v>1179571</v>
      </c>
      <c r="J121" s="137">
        <v>46047</v>
      </c>
      <c r="K121" s="137">
        <v>45526</v>
      </c>
      <c r="L121" s="137">
        <v>521</v>
      </c>
      <c r="M121" s="137">
        <v>99549</v>
      </c>
      <c r="N121" s="137">
        <v>1033975</v>
      </c>
      <c r="O121" s="137">
        <v>0</v>
      </c>
      <c r="P121" s="137">
        <v>0</v>
      </c>
      <c r="Q121" s="137">
        <v>0</v>
      </c>
      <c r="R121" s="137">
        <v>0</v>
      </c>
      <c r="S121" s="137">
        <v>0</v>
      </c>
      <c r="T121" s="164">
        <v>0</v>
      </c>
      <c r="U121" s="164"/>
      <c r="V121" s="137">
        <v>0</v>
      </c>
      <c r="W121" s="137">
        <v>0</v>
      </c>
    </row>
    <row r="122" spans="1:23" ht="12.75" customHeight="1">
      <c r="A122" s="162"/>
      <c r="B122" s="162"/>
      <c r="C122" s="162"/>
      <c r="D122" s="163"/>
      <c r="E122" s="163"/>
      <c r="F122" s="163" t="s">
        <v>46</v>
      </c>
      <c r="G122" s="163"/>
      <c r="H122" s="137">
        <v>0</v>
      </c>
      <c r="I122" s="137">
        <v>0</v>
      </c>
      <c r="J122" s="137">
        <v>0</v>
      </c>
      <c r="K122" s="137">
        <v>0</v>
      </c>
      <c r="L122" s="137">
        <v>0</v>
      </c>
      <c r="M122" s="137">
        <v>0</v>
      </c>
      <c r="N122" s="137">
        <v>0</v>
      </c>
      <c r="O122" s="137">
        <v>0</v>
      </c>
      <c r="P122" s="137">
        <v>0</v>
      </c>
      <c r="Q122" s="137">
        <v>0</v>
      </c>
      <c r="R122" s="137">
        <v>0</v>
      </c>
      <c r="S122" s="137">
        <v>0</v>
      </c>
      <c r="T122" s="164">
        <v>0</v>
      </c>
      <c r="U122" s="164"/>
      <c r="V122" s="137">
        <v>0</v>
      </c>
      <c r="W122" s="137">
        <v>0</v>
      </c>
    </row>
    <row r="123" spans="1:23" ht="12.75" customHeight="1">
      <c r="A123" s="162"/>
      <c r="B123" s="162"/>
      <c r="C123" s="162"/>
      <c r="D123" s="163"/>
      <c r="E123" s="163"/>
      <c r="F123" s="163" t="s">
        <v>45</v>
      </c>
      <c r="G123" s="163"/>
      <c r="H123" s="137">
        <v>18000</v>
      </c>
      <c r="I123" s="137">
        <v>18000</v>
      </c>
      <c r="J123" s="137">
        <v>0</v>
      </c>
      <c r="K123" s="137">
        <v>0</v>
      </c>
      <c r="L123" s="137">
        <v>0</v>
      </c>
      <c r="M123" s="137">
        <v>18000</v>
      </c>
      <c r="N123" s="137">
        <v>0</v>
      </c>
      <c r="O123" s="137">
        <v>0</v>
      </c>
      <c r="P123" s="137">
        <v>0</v>
      </c>
      <c r="Q123" s="137">
        <v>0</v>
      </c>
      <c r="R123" s="137">
        <v>0</v>
      </c>
      <c r="S123" s="137">
        <v>0</v>
      </c>
      <c r="T123" s="164">
        <v>0</v>
      </c>
      <c r="U123" s="164"/>
      <c r="V123" s="137">
        <v>0</v>
      </c>
      <c r="W123" s="137">
        <v>0</v>
      </c>
    </row>
    <row r="124" spans="1:23" ht="12.75" customHeight="1">
      <c r="A124" s="162"/>
      <c r="B124" s="162"/>
      <c r="C124" s="162"/>
      <c r="D124" s="163"/>
      <c r="E124" s="163"/>
      <c r="F124" s="163" t="s">
        <v>44</v>
      </c>
      <c r="G124" s="163"/>
      <c r="H124" s="137">
        <v>1197571</v>
      </c>
      <c r="I124" s="137">
        <v>1197571</v>
      </c>
      <c r="J124" s="137">
        <v>46047</v>
      </c>
      <c r="K124" s="137">
        <v>45526</v>
      </c>
      <c r="L124" s="137">
        <v>521</v>
      </c>
      <c r="M124" s="137">
        <v>117549</v>
      </c>
      <c r="N124" s="137">
        <v>1033975</v>
      </c>
      <c r="O124" s="137">
        <v>0</v>
      </c>
      <c r="P124" s="137">
        <v>0</v>
      </c>
      <c r="Q124" s="137">
        <v>0</v>
      </c>
      <c r="R124" s="137">
        <v>0</v>
      </c>
      <c r="S124" s="137">
        <v>0</v>
      </c>
      <c r="T124" s="164">
        <v>0</v>
      </c>
      <c r="U124" s="164"/>
      <c r="V124" s="137">
        <v>0</v>
      </c>
      <c r="W124" s="137">
        <v>0</v>
      </c>
    </row>
    <row r="125" spans="1:23" ht="12.75" customHeight="1">
      <c r="A125" s="162" t="s">
        <v>35</v>
      </c>
      <c r="B125" s="162" t="s">
        <v>163</v>
      </c>
      <c r="C125" s="162" t="s">
        <v>35</v>
      </c>
      <c r="D125" s="163" t="s">
        <v>164</v>
      </c>
      <c r="E125" s="163"/>
      <c r="F125" s="163" t="s">
        <v>47</v>
      </c>
      <c r="G125" s="163"/>
      <c r="H125" s="137">
        <v>7847429</v>
      </c>
      <c r="I125" s="137">
        <v>5449168</v>
      </c>
      <c r="J125" s="137">
        <v>4882995</v>
      </c>
      <c r="K125" s="137">
        <v>3653566</v>
      </c>
      <c r="L125" s="137">
        <v>1229429</v>
      </c>
      <c r="M125" s="137">
        <v>0</v>
      </c>
      <c r="N125" s="137">
        <v>566173</v>
      </c>
      <c r="O125" s="137">
        <v>0</v>
      </c>
      <c r="P125" s="137">
        <v>0</v>
      </c>
      <c r="Q125" s="137">
        <v>0</v>
      </c>
      <c r="R125" s="137">
        <v>2398261</v>
      </c>
      <c r="S125" s="137">
        <v>2398261</v>
      </c>
      <c r="T125" s="164">
        <v>0</v>
      </c>
      <c r="U125" s="164"/>
      <c r="V125" s="137">
        <v>0</v>
      </c>
      <c r="W125" s="137">
        <v>0</v>
      </c>
    </row>
    <row r="126" spans="1:23" ht="12.75" customHeight="1">
      <c r="A126" s="162"/>
      <c r="B126" s="162"/>
      <c r="C126" s="162"/>
      <c r="D126" s="163"/>
      <c r="E126" s="163"/>
      <c r="F126" s="163" t="s">
        <v>46</v>
      </c>
      <c r="G126" s="163"/>
      <c r="H126" s="137">
        <v>-18000</v>
      </c>
      <c r="I126" s="137">
        <v>-18000</v>
      </c>
      <c r="J126" s="137">
        <v>0</v>
      </c>
      <c r="K126" s="137">
        <v>0</v>
      </c>
      <c r="L126" s="137">
        <v>0</v>
      </c>
      <c r="M126" s="137">
        <v>0</v>
      </c>
      <c r="N126" s="137">
        <v>-18000</v>
      </c>
      <c r="O126" s="137">
        <v>0</v>
      </c>
      <c r="P126" s="137">
        <v>0</v>
      </c>
      <c r="Q126" s="137">
        <v>0</v>
      </c>
      <c r="R126" s="137">
        <v>0</v>
      </c>
      <c r="S126" s="137">
        <v>0</v>
      </c>
      <c r="T126" s="164">
        <v>0</v>
      </c>
      <c r="U126" s="164"/>
      <c r="V126" s="137">
        <v>0</v>
      </c>
      <c r="W126" s="137">
        <v>0</v>
      </c>
    </row>
    <row r="127" spans="1:23" ht="12.75" customHeight="1">
      <c r="A127" s="162"/>
      <c r="B127" s="162"/>
      <c r="C127" s="162"/>
      <c r="D127" s="163"/>
      <c r="E127" s="163"/>
      <c r="F127" s="163" t="s">
        <v>45</v>
      </c>
      <c r="G127" s="163"/>
      <c r="H127" s="137">
        <v>0</v>
      </c>
      <c r="I127" s="137">
        <v>0</v>
      </c>
      <c r="J127" s="137">
        <v>0</v>
      </c>
      <c r="K127" s="137">
        <v>0</v>
      </c>
      <c r="L127" s="137">
        <v>0</v>
      </c>
      <c r="M127" s="137">
        <v>0</v>
      </c>
      <c r="N127" s="137">
        <v>0</v>
      </c>
      <c r="O127" s="137">
        <v>0</v>
      </c>
      <c r="P127" s="137">
        <v>0</v>
      </c>
      <c r="Q127" s="137">
        <v>0</v>
      </c>
      <c r="R127" s="137">
        <v>0</v>
      </c>
      <c r="S127" s="137">
        <v>0</v>
      </c>
      <c r="T127" s="164">
        <v>0</v>
      </c>
      <c r="U127" s="164"/>
      <c r="V127" s="137">
        <v>0</v>
      </c>
      <c r="W127" s="137">
        <v>0</v>
      </c>
    </row>
    <row r="128" spans="1:23" ht="12.75" customHeight="1">
      <c r="A128" s="162"/>
      <c r="B128" s="162"/>
      <c r="C128" s="162"/>
      <c r="D128" s="163"/>
      <c r="E128" s="163"/>
      <c r="F128" s="163" t="s">
        <v>44</v>
      </c>
      <c r="G128" s="163"/>
      <c r="H128" s="137">
        <v>7829429</v>
      </c>
      <c r="I128" s="137">
        <v>5431168</v>
      </c>
      <c r="J128" s="137">
        <v>4882995</v>
      </c>
      <c r="K128" s="137">
        <v>3653566</v>
      </c>
      <c r="L128" s="137">
        <v>1229429</v>
      </c>
      <c r="M128" s="137">
        <v>0</v>
      </c>
      <c r="N128" s="137">
        <v>548173</v>
      </c>
      <c r="O128" s="137">
        <v>0</v>
      </c>
      <c r="P128" s="137">
        <v>0</v>
      </c>
      <c r="Q128" s="137">
        <v>0</v>
      </c>
      <c r="R128" s="137">
        <v>2398261</v>
      </c>
      <c r="S128" s="137">
        <v>2398261</v>
      </c>
      <c r="T128" s="164">
        <v>0</v>
      </c>
      <c r="U128" s="164"/>
      <c r="V128" s="137">
        <v>0</v>
      </c>
      <c r="W128" s="137">
        <v>0</v>
      </c>
    </row>
    <row r="129" spans="1:23" ht="12.75">
      <c r="A129" s="168" t="s">
        <v>18</v>
      </c>
      <c r="B129" s="168"/>
      <c r="C129" s="168"/>
      <c r="D129" s="168"/>
      <c r="E129" s="168"/>
      <c r="F129" s="163" t="s">
        <v>47</v>
      </c>
      <c r="G129" s="163"/>
      <c r="H129" s="138">
        <v>120468114.4</v>
      </c>
      <c r="I129" s="134"/>
      <c r="J129" s="138">
        <v>93287455</v>
      </c>
      <c r="K129" s="138">
        <v>67540564</v>
      </c>
      <c r="L129" s="138">
        <v>25746891</v>
      </c>
      <c r="M129" s="138">
        <v>3156466</v>
      </c>
      <c r="N129" s="138">
        <v>3133490</v>
      </c>
      <c r="O129" s="138">
        <v>3016423.4</v>
      </c>
      <c r="P129" s="138">
        <v>827846</v>
      </c>
      <c r="Q129" s="138">
        <v>0</v>
      </c>
      <c r="R129" s="138">
        <v>17046434</v>
      </c>
      <c r="S129" s="138">
        <v>17046434</v>
      </c>
      <c r="T129" s="169">
        <v>4424530</v>
      </c>
      <c r="U129" s="169"/>
      <c r="V129" s="138">
        <v>0</v>
      </c>
      <c r="W129" s="137">
        <v>0</v>
      </c>
    </row>
    <row r="130" spans="1:23" ht="12.75">
      <c r="A130" s="168"/>
      <c r="B130" s="168"/>
      <c r="C130" s="168"/>
      <c r="D130" s="168"/>
      <c r="E130" s="168"/>
      <c r="F130" s="163" t="s">
        <v>46</v>
      </c>
      <c r="G130" s="163"/>
      <c r="H130" s="138">
        <v>-649996</v>
      </c>
      <c r="I130" s="138">
        <v>-649996</v>
      </c>
      <c r="J130" s="138">
        <v>-599743</v>
      </c>
      <c r="K130" s="138">
        <v>-531957</v>
      </c>
      <c r="L130" s="138">
        <v>-67786</v>
      </c>
      <c r="M130" s="138">
        <v>0</v>
      </c>
      <c r="N130" s="138">
        <v>-37500</v>
      </c>
      <c r="O130" s="138">
        <v>-12753</v>
      </c>
      <c r="P130" s="138">
        <v>0</v>
      </c>
      <c r="Q130" s="138">
        <v>0</v>
      </c>
      <c r="R130" s="138">
        <v>0</v>
      </c>
      <c r="S130" s="138">
        <v>0</v>
      </c>
      <c r="T130" s="169">
        <v>0</v>
      </c>
      <c r="U130" s="169"/>
      <c r="V130" s="138">
        <v>0</v>
      </c>
      <c r="W130" s="137">
        <v>0</v>
      </c>
    </row>
    <row r="131" spans="1:23" ht="12.75">
      <c r="A131" s="168"/>
      <c r="B131" s="168"/>
      <c r="C131" s="168"/>
      <c r="D131" s="168"/>
      <c r="E131" s="168"/>
      <c r="F131" s="163" t="s">
        <v>45</v>
      </c>
      <c r="G131" s="163"/>
      <c r="H131" s="138">
        <v>5509453</v>
      </c>
      <c r="I131" s="138">
        <v>3874412</v>
      </c>
      <c r="J131" s="138">
        <v>3837255</v>
      </c>
      <c r="K131" s="138">
        <v>114434</v>
      </c>
      <c r="L131" s="138">
        <v>3722821</v>
      </c>
      <c r="M131" s="138">
        <v>18000</v>
      </c>
      <c r="N131" s="138">
        <v>6404</v>
      </c>
      <c r="O131" s="138">
        <v>12753</v>
      </c>
      <c r="P131" s="138">
        <v>0</v>
      </c>
      <c r="Q131" s="138">
        <v>0</v>
      </c>
      <c r="R131" s="138">
        <v>1635041</v>
      </c>
      <c r="S131" s="138">
        <v>135041</v>
      </c>
      <c r="T131" s="169">
        <v>0</v>
      </c>
      <c r="U131" s="169"/>
      <c r="V131" s="134"/>
      <c r="W131" s="137">
        <v>0</v>
      </c>
    </row>
    <row r="132" spans="1:23" ht="12.75">
      <c r="A132" s="168"/>
      <c r="B132" s="168"/>
      <c r="C132" s="168"/>
      <c r="D132" s="168"/>
      <c r="E132" s="168"/>
      <c r="F132" s="163" t="s">
        <v>44</v>
      </c>
      <c r="G132" s="163"/>
      <c r="H132" s="138">
        <v>125327571.4</v>
      </c>
      <c r="I132" s="134"/>
      <c r="J132" s="138">
        <v>96524967</v>
      </c>
      <c r="K132" s="138">
        <v>67123041</v>
      </c>
      <c r="L132" s="138">
        <v>29401926</v>
      </c>
      <c r="M132" s="138">
        <v>3174466</v>
      </c>
      <c r="N132" s="138">
        <v>3102394</v>
      </c>
      <c r="O132" s="138">
        <v>3016423.4</v>
      </c>
      <c r="P132" s="138">
        <v>827846</v>
      </c>
      <c r="Q132" s="138">
        <v>0</v>
      </c>
      <c r="R132" s="138">
        <v>18681475</v>
      </c>
      <c r="S132" s="138">
        <v>17181475</v>
      </c>
      <c r="T132" s="169">
        <v>4424530</v>
      </c>
      <c r="U132" s="169"/>
      <c r="V132" s="134"/>
      <c r="W132" s="137">
        <v>0</v>
      </c>
    </row>
  </sheetData>
  <sheetProtection/>
  <mergeCells count="395">
    <mergeCell ref="A129:E132"/>
    <mergeCell ref="F129:G129"/>
    <mergeCell ref="T129:U129"/>
    <mergeCell ref="F130:G130"/>
    <mergeCell ref="T130:U130"/>
    <mergeCell ref="F131:G131"/>
    <mergeCell ref="T131:U131"/>
    <mergeCell ref="F132:G132"/>
    <mergeCell ref="T132:U132"/>
    <mergeCell ref="F115:G115"/>
    <mergeCell ref="T115:U115"/>
    <mergeCell ref="F116:G116"/>
    <mergeCell ref="T116:U116"/>
    <mergeCell ref="F112:G112"/>
    <mergeCell ref="T112:U112"/>
    <mergeCell ref="F113:G113"/>
    <mergeCell ref="T113:U113"/>
    <mergeCell ref="F114:G114"/>
    <mergeCell ref="T114:U114"/>
    <mergeCell ref="A109:A112"/>
    <mergeCell ref="B109:B112"/>
    <mergeCell ref="C109:C112"/>
    <mergeCell ref="D109:E112"/>
    <mergeCell ref="F109:G109"/>
    <mergeCell ref="T109:U109"/>
    <mergeCell ref="F110:G110"/>
    <mergeCell ref="T110:U110"/>
    <mergeCell ref="F111:G111"/>
    <mergeCell ref="T111:U111"/>
    <mergeCell ref="F106:G106"/>
    <mergeCell ref="T106:U106"/>
    <mergeCell ref="F107:G107"/>
    <mergeCell ref="T107:U107"/>
    <mergeCell ref="F108:G108"/>
    <mergeCell ref="T108:U108"/>
    <mergeCell ref="F103:G103"/>
    <mergeCell ref="T103:U103"/>
    <mergeCell ref="F104:G104"/>
    <mergeCell ref="T104:U104"/>
    <mergeCell ref="A105:A108"/>
    <mergeCell ref="B105:B108"/>
    <mergeCell ref="C105:C108"/>
    <mergeCell ref="D105:E108"/>
    <mergeCell ref="F105:G105"/>
    <mergeCell ref="T105:U105"/>
    <mergeCell ref="F100:G100"/>
    <mergeCell ref="T100:U100"/>
    <mergeCell ref="A101:A104"/>
    <mergeCell ref="B101:B104"/>
    <mergeCell ref="C101:C104"/>
    <mergeCell ref="D101:E104"/>
    <mergeCell ref="F101:G101"/>
    <mergeCell ref="T101:U101"/>
    <mergeCell ref="F102:G102"/>
    <mergeCell ref="T102:U102"/>
    <mergeCell ref="A97:A100"/>
    <mergeCell ref="B97:B100"/>
    <mergeCell ref="C97:C100"/>
    <mergeCell ref="D97:E100"/>
    <mergeCell ref="F97:G97"/>
    <mergeCell ref="T97:U97"/>
    <mergeCell ref="F98:G98"/>
    <mergeCell ref="T98:U98"/>
    <mergeCell ref="F99:G99"/>
    <mergeCell ref="T99:U99"/>
    <mergeCell ref="F94:G94"/>
    <mergeCell ref="T94:U94"/>
    <mergeCell ref="F95:G95"/>
    <mergeCell ref="T95:U95"/>
    <mergeCell ref="F96:G96"/>
    <mergeCell ref="T96:U96"/>
    <mergeCell ref="F91:G91"/>
    <mergeCell ref="T91:U91"/>
    <mergeCell ref="F92:G92"/>
    <mergeCell ref="T92:U92"/>
    <mergeCell ref="A93:A96"/>
    <mergeCell ref="B93:B96"/>
    <mergeCell ref="C93:C96"/>
    <mergeCell ref="D93:E96"/>
    <mergeCell ref="F93:G93"/>
    <mergeCell ref="T93:U93"/>
    <mergeCell ref="F88:G88"/>
    <mergeCell ref="T88:U88"/>
    <mergeCell ref="A89:A92"/>
    <mergeCell ref="B89:B92"/>
    <mergeCell ref="C89:C92"/>
    <mergeCell ref="D89:E92"/>
    <mergeCell ref="F89:G89"/>
    <mergeCell ref="T89:U89"/>
    <mergeCell ref="F90:G90"/>
    <mergeCell ref="T90:U90"/>
    <mergeCell ref="A85:A88"/>
    <mergeCell ref="B85:B88"/>
    <mergeCell ref="C85:C88"/>
    <mergeCell ref="D85:E88"/>
    <mergeCell ref="F85:G85"/>
    <mergeCell ref="T85:U85"/>
    <mergeCell ref="F86:G86"/>
    <mergeCell ref="T86:U86"/>
    <mergeCell ref="F87:G87"/>
    <mergeCell ref="T87:U87"/>
    <mergeCell ref="F82:G82"/>
    <mergeCell ref="T82:U82"/>
    <mergeCell ref="F83:G83"/>
    <mergeCell ref="T83:U83"/>
    <mergeCell ref="F84:G84"/>
    <mergeCell ref="T84:U84"/>
    <mergeCell ref="F79:G79"/>
    <mergeCell ref="T79:U79"/>
    <mergeCell ref="F80:G80"/>
    <mergeCell ref="T80:U80"/>
    <mergeCell ref="A81:A84"/>
    <mergeCell ref="B81:B84"/>
    <mergeCell ref="C81:C84"/>
    <mergeCell ref="D81:E84"/>
    <mergeCell ref="F81:G81"/>
    <mergeCell ref="T81:U81"/>
    <mergeCell ref="F76:G76"/>
    <mergeCell ref="T76:U76"/>
    <mergeCell ref="A77:A80"/>
    <mergeCell ref="B77:B80"/>
    <mergeCell ref="C77:C80"/>
    <mergeCell ref="D77:E80"/>
    <mergeCell ref="F77:G77"/>
    <mergeCell ref="T77:U77"/>
    <mergeCell ref="F78:G78"/>
    <mergeCell ref="T78:U78"/>
    <mergeCell ref="A73:A76"/>
    <mergeCell ref="B73:B76"/>
    <mergeCell ref="C73:C76"/>
    <mergeCell ref="D73:E76"/>
    <mergeCell ref="F73:G73"/>
    <mergeCell ref="T73:U73"/>
    <mergeCell ref="F74:G74"/>
    <mergeCell ref="T74:U74"/>
    <mergeCell ref="F75:G75"/>
    <mergeCell ref="T75:U75"/>
    <mergeCell ref="F70:G70"/>
    <mergeCell ref="T70:U70"/>
    <mergeCell ref="F71:G71"/>
    <mergeCell ref="T71:U71"/>
    <mergeCell ref="F72:G72"/>
    <mergeCell ref="T72:U72"/>
    <mergeCell ref="F67:G67"/>
    <mergeCell ref="T67:U67"/>
    <mergeCell ref="F68:G68"/>
    <mergeCell ref="T68:U68"/>
    <mergeCell ref="A69:A72"/>
    <mergeCell ref="B69:B72"/>
    <mergeCell ref="C69:C72"/>
    <mergeCell ref="D69:E72"/>
    <mergeCell ref="F69:G69"/>
    <mergeCell ref="T69:U69"/>
    <mergeCell ref="F64:G64"/>
    <mergeCell ref="T64:U64"/>
    <mergeCell ref="A65:A68"/>
    <mergeCell ref="B65:B68"/>
    <mergeCell ref="C65:C68"/>
    <mergeCell ref="D65:E68"/>
    <mergeCell ref="F65:G65"/>
    <mergeCell ref="T65:U65"/>
    <mergeCell ref="F66:G66"/>
    <mergeCell ref="T66:U66"/>
    <mergeCell ref="F61:G61"/>
    <mergeCell ref="T61:U61"/>
    <mergeCell ref="F62:G62"/>
    <mergeCell ref="T62:U62"/>
    <mergeCell ref="F63:G63"/>
    <mergeCell ref="T63:U63"/>
    <mergeCell ref="A57:A60"/>
    <mergeCell ref="B57:B60"/>
    <mergeCell ref="C57:C60"/>
    <mergeCell ref="D57:E60"/>
    <mergeCell ref="A61:A64"/>
    <mergeCell ref="B61:B64"/>
    <mergeCell ref="C61:C64"/>
    <mergeCell ref="D61:E64"/>
    <mergeCell ref="A13:A16"/>
    <mergeCell ref="F14:G14"/>
    <mergeCell ref="T14:U14"/>
    <mergeCell ref="F15:G15"/>
    <mergeCell ref="T19:U19"/>
    <mergeCell ref="F20:G20"/>
    <mergeCell ref="T20:U20"/>
    <mergeCell ref="F16:G16"/>
    <mergeCell ref="T16:U16"/>
    <mergeCell ref="T15:U15"/>
    <mergeCell ref="T17:U17"/>
    <mergeCell ref="T11:U11"/>
    <mergeCell ref="F12:G12"/>
    <mergeCell ref="T12:U12"/>
    <mergeCell ref="T18:U18"/>
    <mergeCell ref="T13:U13"/>
    <mergeCell ref="D17:E20"/>
    <mergeCell ref="F18:G18"/>
    <mergeCell ref="B13:B16"/>
    <mergeCell ref="C13:C16"/>
    <mergeCell ref="D13:E16"/>
    <mergeCell ref="F13:G13"/>
    <mergeCell ref="A9:A12"/>
    <mergeCell ref="B9:B12"/>
    <mergeCell ref="C9:C12"/>
    <mergeCell ref="D9:E12"/>
    <mergeCell ref="F9:G9"/>
    <mergeCell ref="T9:U9"/>
    <mergeCell ref="F10:G10"/>
    <mergeCell ref="T10:U10"/>
    <mergeCell ref="F11:G11"/>
    <mergeCell ref="S6:S7"/>
    <mergeCell ref="T6:U6"/>
    <mergeCell ref="J6:J7"/>
    <mergeCell ref="K6:L6"/>
    <mergeCell ref="M6:M7"/>
    <mergeCell ref="N6:N7"/>
    <mergeCell ref="V6:V7"/>
    <mergeCell ref="W6:W7"/>
    <mergeCell ref="T7:U7"/>
    <mergeCell ref="T8:U8"/>
    <mergeCell ref="D8:G8"/>
    <mergeCell ref="I4:W4"/>
    <mergeCell ref="I5:I7"/>
    <mergeCell ref="J5:Q5"/>
    <mergeCell ref="R5:R7"/>
    <mergeCell ref="S5:W5"/>
    <mergeCell ref="N1:T1"/>
    <mergeCell ref="A2:V2"/>
    <mergeCell ref="A4:A7"/>
    <mergeCell ref="B4:B7"/>
    <mergeCell ref="C4:C7"/>
    <mergeCell ref="D4:G7"/>
    <mergeCell ref="H4:H7"/>
    <mergeCell ref="O6:O7"/>
    <mergeCell ref="P6:P7"/>
    <mergeCell ref="Q6:Q7"/>
    <mergeCell ref="A21:A24"/>
    <mergeCell ref="B21:B24"/>
    <mergeCell ref="C21:C24"/>
    <mergeCell ref="D21:E24"/>
    <mergeCell ref="F21:G21"/>
    <mergeCell ref="F19:G19"/>
    <mergeCell ref="A17:A20"/>
    <mergeCell ref="B17:B20"/>
    <mergeCell ref="C17:C20"/>
    <mergeCell ref="F17:G17"/>
    <mergeCell ref="T21:U21"/>
    <mergeCell ref="F22:G22"/>
    <mergeCell ref="T22:U22"/>
    <mergeCell ref="F23:G23"/>
    <mergeCell ref="T23:U23"/>
    <mergeCell ref="F24:G24"/>
    <mergeCell ref="T24:U24"/>
    <mergeCell ref="A25:A28"/>
    <mergeCell ref="B25:B28"/>
    <mergeCell ref="C25:C28"/>
    <mergeCell ref="D25:E28"/>
    <mergeCell ref="F25:G25"/>
    <mergeCell ref="T25:U25"/>
    <mergeCell ref="F26:G26"/>
    <mergeCell ref="T26:U26"/>
    <mergeCell ref="F27:G27"/>
    <mergeCell ref="T27:U27"/>
    <mergeCell ref="F28:G28"/>
    <mergeCell ref="T28:U28"/>
    <mergeCell ref="A29:A32"/>
    <mergeCell ref="B29:B32"/>
    <mergeCell ref="C29:C32"/>
    <mergeCell ref="D29:E32"/>
    <mergeCell ref="F29:G29"/>
    <mergeCell ref="T29:U29"/>
    <mergeCell ref="F30:G30"/>
    <mergeCell ref="T30:U30"/>
    <mergeCell ref="F31:G31"/>
    <mergeCell ref="T31:U31"/>
    <mergeCell ref="F32:G32"/>
    <mergeCell ref="T32:U32"/>
    <mergeCell ref="F33:G33"/>
    <mergeCell ref="T33:U33"/>
    <mergeCell ref="F34:G34"/>
    <mergeCell ref="T34:U34"/>
    <mergeCell ref="F35:G35"/>
    <mergeCell ref="T35:U35"/>
    <mergeCell ref="F36:G36"/>
    <mergeCell ref="T36:U36"/>
    <mergeCell ref="A33:A36"/>
    <mergeCell ref="B33:B36"/>
    <mergeCell ref="C33:C36"/>
    <mergeCell ref="D33:E36"/>
    <mergeCell ref="A37:A40"/>
    <mergeCell ref="B37:B40"/>
    <mergeCell ref="C37:C40"/>
    <mergeCell ref="D37:E40"/>
    <mergeCell ref="F37:G37"/>
    <mergeCell ref="T37:U37"/>
    <mergeCell ref="F38:G38"/>
    <mergeCell ref="T38:U38"/>
    <mergeCell ref="F39:G39"/>
    <mergeCell ref="T39:U39"/>
    <mergeCell ref="F40:G40"/>
    <mergeCell ref="T40:U40"/>
    <mergeCell ref="A41:A44"/>
    <mergeCell ref="B41:B44"/>
    <mergeCell ref="C41:C44"/>
    <mergeCell ref="D41:E44"/>
    <mergeCell ref="F41:G41"/>
    <mergeCell ref="T41:U41"/>
    <mergeCell ref="F42:G42"/>
    <mergeCell ref="T42:U42"/>
    <mergeCell ref="F43:G43"/>
    <mergeCell ref="T43:U43"/>
    <mergeCell ref="F44:G44"/>
    <mergeCell ref="T44:U44"/>
    <mergeCell ref="A45:A48"/>
    <mergeCell ref="B45:B48"/>
    <mergeCell ref="C45:C48"/>
    <mergeCell ref="D45:E48"/>
    <mergeCell ref="F45:G45"/>
    <mergeCell ref="T45:U45"/>
    <mergeCell ref="F51:G51"/>
    <mergeCell ref="T51:U51"/>
    <mergeCell ref="F46:G46"/>
    <mergeCell ref="T46:U46"/>
    <mergeCell ref="F47:G47"/>
    <mergeCell ref="T47:U47"/>
    <mergeCell ref="F48:G48"/>
    <mergeCell ref="T48:U48"/>
    <mergeCell ref="F54:G54"/>
    <mergeCell ref="T54:U54"/>
    <mergeCell ref="A49:A52"/>
    <mergeCell ref="B49:B52"/>
    <mergeCell ref="C49:C52"/>
    <mergeCell ref="D49:E52"/>
    <mergeCell ref="F49:G49"/>
    <mergeCell ref="T49:U49"/>
    <mergeCell ref="F50:G50"/>
    <mergeCell ref="T50:U50"/>
    <mergeCell ref="F60:G60"/>
    <mergeCell ref="T60:U60"/>
    <mergeCell ref="F52:G52"/>
    <mergeCell ref="T52:U52"/>
    <mergeCell ref="A53:A56"/>
    <mergeCell ref="B53:B56"/>
    <mergeCell ref="C53:C56"/>
    <mergeCell ref="D53:E56"/>
    <mergeCell ref="F53:G53"/>
    <mergeCell ref="T53:U53"/>
    <mergeCell ref="F58:G58"/>
    <mergeCell ref="T58:U58"/>
    <mergeCell ref="F59:G59"/>
    <mergeCell ref="F55:G55"/>
    <mergeCell ref="T55:U55"/>
    <mergeCell ref="F56:G56"/>
    <mergeCell ref="T56:U56"/>
    <mergeCell ref="F57:G57"/>
    <mergeCell ref="T57:U57"/>
    <mergeCell ref="T59:U59"/>
    <mergeCell ref="A113:A116"/>
    <mergeCell ref="B113:B116"/>
    <mergeCell ref="C113:C116"/>
    <mergeCell ref="D113:E116"/>
    <mergeCell ref="A117:A120"/>
    <mergeCell ref="B117:B120"/>
    <mergeCell ref="C117:C120"/>
    <mergeCell ref="D117:E120"/>
    <mergeCell ref="F117:G117"/>
    <mergeCell ref="T117:U117"/>
    <mergeCell ref="F118:G118"/>
    <mergeCell ref="T118:U118"/>
    <mergeCell ref="F119:G119"/>
    <mergeCell ref="T119:U119"/>
    <mergeCell ref="F120:G120"/>
    <mergeCell ref="T120:U120"/>
    <mergeCell ref="A121:A124"/>
    <mergeCell ref="B121:B124"/>
    <mergeCell ref="C121:C124"/>
    <mergeCell ref="D121:E124"/>
    <mergeCell ref="F121:G121"/>
    <mergeCell ref="T121:U121"/>
    <mergeCell ref="F122:G122"/>
    <mergeCell ref="T122:U122"/>
    <mergeCell ref="F123:G123"/>
    <mergeCell ref="T123:U123"/>
    <mergeCell ref="F124:G124"/>
    <mergeCell ref="T124:U124"/>
    <mergeCell ref="F125:G125"/>
    <mergeCell ref="T125:U125"/>
    <mergeCell ref="A125:A128"/>
    <mergeCell ref="B125:B128"/>
    <mergeCell ref="C125:C128"/>
    <mergeCell ref="F126:G126"/>
    <mergeCell ref="T126:U126"/>
    <mergeCell ref="F127:G127"/>
    <mergeCell ref="T127:U127"/>
    <mergeCell ref="F128:G128"/>
    <mergeCell ref="T128:U128"/>
    <mergeCell ref="D125:E128"/>
  </mergeCells>
  <printOptions/>
  <pageMargins left="0" right="0" top="0" bottom="0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L55"/>
  <sheetViews>
    <sheetView view="pageLayout" workbookViewId="0" topLeftCell="A1">
      <selection activeCell="J10" sqref="J10"/>
    </sheetView>
  </sheetViews>
  <sheetFormatPr defaultColWidth="9.33203125" defaultRowHeight="12.75"/>
  <cols>
    <col min="1" max="1" width="4.83203125" style="8" customWidth="1"/>
    <col min="2" max="2" width="6.5" style="8" customWidth="1"/>
    <col min="3" max="3" width="7.5" style="8" customWidth="1"/>
    <col min="4" max="4" width="20.83203125" style="8" customWidth="1"/>
    <col min="5" max="5" width="12" style="8" customWidth="1"/>
    <col min="6" max="6" width="11.16015625" style="8" customWidth="1"/>
    <col min="7" max="7" width="12.33203125" style="8" customWidth="1"/>
    <col min="8" max="8" width="8.83203125" style="8" customWidth="1"/>
    <col min="9" max="9" width="7" style="8" customWidth="1"/>
    <col min="10" max="10" width="11.5" style="8" customWidth="1"/>
    <col min="11" max="11" width="9.66015625" style="8" customWidth="1"/>
    <col min="12" max="12" width="9.83203125" style="8" customWidth="1"/>
    <col min="13" max="16384" width="9.33203125" style="8" customWidth="1"/>
  </cols>
  <sheetData>
    <row r="1" spans="1:11" ht="18">
      <c r="A1" s="172" t="s">
        <v>129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12" ht="18">
      <c r="A2" s="52"/>
      <c r="B2" s="52"/>
      <c r="C2" s="52"/>
      <c r="D2" s="52"/>
      <c r="E2" s="52"/>
      <c r="F2" s="52"/>
      <c r="G2" s="52"/>
      <c r="H2" s="52"/>
      <c r="I2" s="52"/>
      <c r="J2" s="52"/>
      <c r="K2" s="173" t="s">
        <v>0</v>
      </c>
      <c r="L2" s="173"/>
    </row>
    <row r="3" spans="1:12" ht="10.5" customHeight="1">
      <c r="A3" s="170" t="s">
        <v>113</v>
      </c>
      <c r="B3" s="170" t="s">
        <v>1</v>
      </c>
      <c r="C3" s="170" t="s">
        <v>112</v>
      </c>
      <c r="D3" s="171" t="s">
        <v>111</v>
      </c>
      <c r="E3" s="171" t="s">
        <v>110</v>
      </c>
      <c r="F3" s="171"/>
      <c r="G3" s="171"/>
      <c r="H3" s="171"/>
      <c r="I3" s="171"/>
      <c r="J3" s="171"/>
      <c r="K3" s="171"/>
      <c r="L3" s="171" t="s">
        <v>109</v>
      </c>
    </row>
    <row r="4" spans="1:12" s="9" customFormat="1" ht="19.5" customHeight="1">
      <c r="A4" s="170"/>
      <c r="B4" s="170"/>
      <c r="C4" s="170"/>
      <c r="D4" s="171"/>
      <c r="E4" s="171" t="s">
        <v>128</v>
      </c>
      <c r="F4" s="171" t="s">
        <v>108</v>
      </c>
      <c r="G4" s="171"/>
      <c r="H4" s="171"/>
      <c r="I4" s="171"/>
      <c r="J4" s="171"/>
      <c r="K4" s="171"/>
      <c r="L4" s="171"/>
    </row>
    <row r="5" spans="1:12" s="9" customFormat="1" ht="19.5" customHeight="1">
      <c r="A5" s="170"/>
      <c r="B5" s="170"/>
      <c r="C5" s="170"/>
      <c r="D5" s="171"/>
      <c r="E5" s="171"/>
      <c r="F5" s="177" t="s">
        <v>107</v>
      </c>
      <c r="G5" s="180" t="s">
        <v>161</v>
      </c>
      <c r="H5" s="183" t="s">
        <v>106</v>
      </c>
      <c r="I5" s="96" t="s">
        <v>25</v>
      </c>
      <c r="J5" s="177" t="s">
        <v>105</v>
      </c>
      <c r="K5" s="183" t="s">
        <v>104</v>
      </c>
      <c r="L5" s="171"/>
    </row>
    <row r="6" spans="1:12" s="9" customFormat="1" ht="19.5" customHeight="1">
      <c r="A6" s="170"/>
      <c r="B6" s="170"/>
      <c r="C6" s="170"/>
      <c r="D6" s="171"/>
      <c r="E6" s="171"/>
      <c r="F6" s="178"/>
      <c r="G6" s="181"/>
      <c r="H6" s="178"/>
      <c r="I6" s="184" t="s">
        <v>103</v>
      </c>
      <c r="J6" s="178"/>
      <c r="K6" s="178"/>
      <c r="L6" s="171"/>
    </row>
    <row r="7" spans="1:12" s="9" customFormat="1" ht="29.25" customHeight="1">
      <c r="A7" s="170"/>
      <c r="B7" s="170"/>
      <c r="C7" s="170"/>
      <c r="D7" s="171"/>
      <c r="E7" s="171"/>
      <c r="F7" s="178"/>
      <c r="G7" s="181"/>
      <c r="H7" s="178"/>
      <c r="I7" s="184"/>
      <c r="J7" s="178"/>
      <c r="K7" s="178"/>
      <c r="L7" s="171"/>
    </row>
    <row r="8" spans="1:12" s="9" customFormat="1" ht="29.25" customHeight="1">
      <c r="A8" s="170"/>
      <c r="B8" s="170"/>
      <c r="C8" s="170"/>
      <c r="D8" s="171"/>
      <c r="E8" s="171"/>
      <c r="F8" s="179"/>
      <c r="G8" s="182"/>
      <c r="H8" s="179"/>
      <c r="I8" s="184"/>
      <c r="J8" s="179"/>
      <c r="K8" s="179"/>
      <c r="L8" s="171"/>
    </row>
    <row r="9" spans="1:12" s="9" customFormat="1" ht="15.75" customHeight="1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  <c r="J9" s="15">
        <v>10</v>
      </c>
      <c r="K9" s="15">
        <v>11</v>
      </c>
      <c r="L9" s="15">
        <v>12</v>
      </c>
    </row>
    <row r="10" spans="1:12" ht="57" customHeight="1">
      <c r="A10" s="14" t="s">
        <v>102</v>
      </c>
      <c r="B10" s="14">
        <v>600</v>
      </c>
      <c r="C10" s="14">
        <v>60014</v>
      </c>
      <c r="D10" s="13" t="s">
        <v>127</v>
      </c>
      <c r="E10" s="18">
        <v>80000</v>
      </c>
      <c r="F10" s="18">
        <v>80000</v>
      </c>
      <c r="G10" s="18">
        <v>0</v>
      </c>
      <c r="H10" s="18">
        <v>0</v>
      </c>
      <c r="I10" s="18">
        <v>0</v>
      </c>
      <c r="J10" s="13" t="s">
        <v>71</v>
      </c>
      <c r="K10" s="21">
        <v>0</v>
      </c>
      <c r="L10" s="12" t="s">
        <v>91</v>
      </c>
    </row>
    <row r="11" spans="1:12" ht="57" customHeight="1">
      <c r="A11" s="14" t="s">
        <v>101</v>
      </c>
      <c r="B11" s="14">
        <v>600</v>
      </c>
      <c r="C11" s="14">
        <v>60014</v>
      </c>
      <c r="D11" s="13" t="s">
        <v>137</v>
      </c>
      <c r="E11" s="18">
        <v>236101</v>
      </c>
      <c r="F11" s="18">
        <v>236101</v>
      </c>
      <c r="G11" s="18">
        <v>0</v>
      </c>
      <c r="H11" s="18">
        <v>0</v>
      </c>
      <c r="I11" s="18">
        <v>0</v>
      </c>
      <c r="J11" s="13" t="s">
        <v>71</v>
      </c>
      <c r="K11" s="21">
        <v>0</v>
      </c>
      <c r="L11" s="12" t="s">
        <v>91</v>
      </c>
    </row>
    <row r="12" spans="1:12" ht="51" customHeight="1">
      <c r="A12" s="14" t="s">
        <v>100</v>
      </c>
      <c r="B12" s="14">
        <v>600</v>
      </c>
      <c r="C12" s="14">
        <v>60014</v>
      </c>
      <c r="D12" s="13" t="s">
        <v>126</v>
      </c>
      <c r="E12" s="18">
        <v>13899</v>
      </c>
      <c r="F12" s="18">
        <v>13899</v>
      </c>
      <c r="G12" s="18">
        <v>0</v>
      </c>
      <c r="H12" s="18">
        <v>0</v>
      </c>
      <c r="I12" s="18">
        <v>0</v>
      </c>
      <c r="J12" s="13" t="s">
        <v>71</v>
      </c>
      <c r="K12" s="21">
        <v>0</v>
      </c>
      <c r="L12" s="12" t="s">
        <v>91</v>
      </c>
    </row>
    <row r="13" spans="1:12" ht="80.25" customHeight="1">
      <c r="A13" s="14" t="s">
        <v>99</v>
      </c>
      <c r="B13" s="14">
        <v>600</v>
      </c>
      <c r="C13" s="14">
        <v>60014</v>
      </c>
      <c r="D13" s="19" t="s">
        <v>125</v>
      </c>
      <c r="E13" s="18">
        <v>648170</v>
      </c>
      <c r="F13" s="18">
        <v>390862</v>
      </c>
      <c r="G13" s="18">
        <v>257308</v>
      </c>
      <c r="H13" s="18">
        <v>0</v>
      </c>
      <c r="I13" s="18">
        <v>0</v>
      </c>
      <c r="J13" s="13" t="s">
        <v>183</v>
      </c>
      <c r="K13" s="21">
        <v>0</v>
      </c>
      <c r="L13" s="12" t="s">
        <v>91</v>
      </c>
    </row>
    <row r="14" spans="1:12" ht="105" customHeight="1">
      <c r="A14" s="14" t="s">
        <v>98</v>
      </c>
      <c r="B14" s="14">
        <v>600</v>
      </c>
      <c r="C14" s="14">
        <v>60014</v>
      </c>
      <c r="D14" s="19" t="s">
        <v>124</v>
      </c>
      <c r="E14" s="18">
        <v>722714</v>
      </c>
      <c r="F14" s="18">
        <v>434888</v>
      </c>
      <c r="G14" s="18">
        <v>287826</v>
      </c>
      <c r="H14" s="18">
        <v>0</v>
      </c>
      <c r="I14" s="18">
        <v>0</v>
      </c>
      <c r="J14" s="13" t="s">
        <v>183</v>
      </c>
      <c r="K14" s="21">
        <v>0</v>
      </c>
      <c r="L14" s="12" t="s">
        <v>91</v>
      </c>
    </row>
    <row r="15" spans="1:12" ht="96" customHeight="1">
      <c r="A15" s="14" t="s">
        <v>97</v>
      </c>
      <c r="B15" s="14">
        <v>600</v>
      </c>
      <c r="C15" s="14">
        <v>60014</v>
      </c>
      <c r="D15" s="13" t="s">
        <v>123</v>
      </c>
      <c r="E15" s="18">
        <v>689441</v>
      </c>
      <c r="F15" s="18">
        <v>190781</v>
      </c>
      <c r="G15" s="18">
        <v>127187</v>
      </c>
      <c r="H15" s="18">
        <v>0</v>
      </c>
      <c r="I15" s="18">
        <v>0</v>
      </c>
      <c r="J15" s="13" t="s">
        <v>335</v>
      </c>
      <c r="K15" s="21">
        <v>0</v>
      </c>
      <c r="L15" s="12" t="s">
        <v>91</v>
      </c>
    </row>
    <row r="16" spans="1:12" ht="99" customHeight="1">
      <c r="A16" s="14" t="s">
        <v>96</v>
      </c>
      <c r="B16" s="14">
        <v>600</v>
      </c>
      <c r="C16" s="14">
        <v>60014</v>
      </c>
      <c r="D16" s="19" t="s">
        <v>331</v>
      </c>
      <c r="E16" s="18">
        <v>9840</v>
      </c>
      <c r="F16" s="18">
        <v>9840</v>
      </c>
      <c r="G16" s="18">
        <v>0</v>
      </c>
      <c r="H16" s="18">
        <v>0</v>
      </c>
      <c r="I16" s="18">
        <v>0</v>
      </c>
      <c r="J16" s="13" t="s">
        <v>71</v>
      </c>
      <c r="K16" s="21">
        <v>0</v>
      </c>
      <c r="L16" s="12" t="s">
        <v>91</v>
      </c>
    </row>
    <row r="17" spans="1:12" ht="84.75" customHeight="1">
      <c r="A17" s="14" t="s">
        <v>95</v>
      </c>
      <c r="B17" s="14">
        <v>600</v>
      </c>
      <c r="C17" s="14">
        <v>60014</v>
      </c>
      <c r="D17" s="13" t="s">
        <v>332</v>
      </c>
      <c r="E17" s="18">
        <v>64575</v>
      </c>
      <c r="F17" s="18">
        <v>64575</v>
      </c>
      <c r="G17" s="18">
        <v>0</v>
      </c>
      <c r="H17" s="18">
        <v>0</v>
      </c>
      <c r="I17" s="18">
        <v>0</v>
      </c>
      <c r="J17" s="13" t="s">
        <v>71</v>
      </c>
      <c r="K17" s="21">
        <v>0</v>
      </c>
      <c r="L17" s="12" t="s">
        <v>91</v>
      </c>
    </row>
    <row r="18" spans="1:12" ht="101.25" customHeight="1">
      <c r="A18" s="14" t="s">
        <v>94</v>
      </c>
      <c r="B18" s="14">
        <v>600</v>
      </c>
      <c r="C18" s="14">
        <v>60014</v>
      </c>
      <c r="D18" s="13" t="s">
        <v>333</v>
      </c>
      <c r="E18" s="18">
        <v>54120</v>
      </c>
      <c r="F18" s="18">
        <v>54120</v>
      </c>
      <c r="G18" s="18">
        <v>0</v>
      </c>
      <c r="H18" s="18">
        <v>0</v>
      </c>
      <c r="I18" s="18">
        <v>0</v>
      </c>
      <c r="J18" s="13" t="s">
        <v>71</v>
      </c>
      <c r="K18" s="21">
        <v>0</v>
      </c>
      <c r="L18" s="12" t="s">
        <v>91</v>
      </c>
    </row>
    <row r="19" spans="1:12" ht="114.75" customHeight="1">
      <c r="A19" s="14" t="s">
        <v>93</v>
      </c>
      <c r="B19" s="14">
        <v>600</v>
      </c>
      <c r="C19" s="14">
        <v>60014</v>
      </c>
      <c r="D19" s="13" t="s">
        <v>334</v>
      </c>
      <c r="E19" s="18">
        <v>50000</v>
      </c>
      <c r="F19" s="18">
        <v>50000</v>
      </c>
      <c r="G19" s="18">
        <v>0</v>
      </c>
      <c r="H19" s="18">
        <v>0</v>
      </c>
      <c r="I19" s="18">
        <v>0</v>
      </c>
      <c r="J19" s="13" t="s">
        <v>71</v>
      </c>
      <c r="K19" s="21">
        <v>0</v>
      </c>
      <c r="L19" s="12" t="s">
        <v>91</v>
      </c>
    </row>
    <row r="20" spans="1:12" ht="87" customHeight="1">
      <c r="A20" s="14" t="s">
        <v>92</v>
      </c>
      <c r="B20" s="14">
        <v>600</v>
      </c>
      <c r="C20" s="14">
        <v>60014</v>
      </c>
      <c r="D20" s="13" t="s">
        <v>184</v>
      </c>
      <c r="E20" s="18">
        <v>50000</v>
      </c>
      <c r="F20" s="18">
        <v>50000</v>
      </c>
      <c r="G20" s="18">
        <v>0</v>
      </c>
      <c r="H20" s="18">
        <v>0</v>
      </c>
      <c r="I20" s="18">
        <v>0</v>
      </c>
      <c r="J20" s="13" t="s">
        <v>71</v>
      </c>
      <c r="K20" s="21">
        <v>0</v>
      </c>
      <c r="L20" s="12" t="s">
        <v>91</v>
      </c>
    </row>
    <row r="21" spans="1:12" ht="63.75" customHeight="1">
      <c r="A21" s="14" t="s">
        <v>90</v>
      </c>
      <c r="B21" s="14">
        <v>600</v>
      </c>
      <c r="C21" s="14">
        <v>60014</v>
      </c>
      <c r="D21" s="13" t="s">
        <v>311</v>
      </c>
      <c r="E21" s="18">
        <v>50000</v>
      </c>
      <c r="F21" s="18">
        <v>50000</v>
      </c>
      <c r="G21" s="18">
        <v>0</v>
      </c>
      <c r="H21" s="18">
        <v>0</v>
      </c>
      <c r="I21" s="18">
        <v>0</v>
      </c>
      <c r="J21" s="13" t="s">
        <v>71</v>
      </c>
      <c r="K21" s="21">
        <v>0</v>
      </c>
      <c r="L21" s="12" t="s">
        <v>91</v>
      </c>
    </row>
    <row r="22" spans="1:12" ht="75" customHeight="1">
      <c r="A22" s="14" t="s">
        <v>89</v>
      </c>
      <c r="B22" s="14">
        <v>700</v>
      </c>
      <c r="C22" s="14">
        <v>70005</v>
      </c>
      <c r="D22" s="13" t="s">
        <v>122</v>
      </c>
      <c r="E22" s="18">
        <f aca="true" t="shared" si="0" ref="E22:E27">F22</f>
        <v>147600</v>
      </c>
      <c r="F22" s="18">
        <v>147600</v>
      </c>
      <c r="G22" s="18">
        <v>0</v>
      </c>
      <c r="H22" s="18">
        <v>0</v>
      </c>
      <c r="I22" s="18">
        <v>0</v>
      </c>
      <c r="J22" s="13" t="s">
        <v>70</v>
      </c>
      <c r="K22" s="21">
        <v>0</v>
      </c>
      <c r="L22" s="12" t="s">
        <v>69</v>
      </c>
    </row>
    <row r="23" spans="1:12" ht="60" customHeight="1">
      <c r="A23" s="14" t="s">
        <v>88</v>
      </c>
      <c r="B23" s="14">
        <v>710</v>
      </c>
      <c r="C23" s="14">
        <v>71012</v>
      </c>
      <c r="D23" s="13" t="s">
        <v>121</v>
      </c>
      <c r="E23" s="18">
        <v>11070</v>
      </c>
      <c r="F23" s="18">
        <v>11070</v>
      </c>
      <c r="G23" s="18">
        <v>0</v>
      </c>
      <c r="H23" s="18">
        <v>0</v>
      </c>
      <c r="I23" s="18">
        <v>0</v>
      </c>
      <c r="J23" s="13" t="s">
        <v>70</v>
      </c>
      <c r="K23" s="21">
        <v>0</v>
      </c>
      <c r="L23" s="12" t="s">
        <v>69</v>
      </c>
    </row>
    <row r="24" spans="1:12" ht="60" customHeight="1">
      <c r="A24" s="14" t="s">
        <v>87</v>
      </c>
      <c r="B24" s="14">
        <v>750</v>
      </c>
      <c r="C24" s="14">
        <v>75020</v>
      </c>
      <c r="D24" s="13" t="s">
        <v>120</v>
      </c>
      <c r="E24" s="18">
        <f t="shared" si="0"/>
        <v>50000</v>
      </c>
      <c r="F24" s="18">
        <v>50000</v>
      </c>
      <c r="G24" s="18">
        <v>0</v>
      </c>
      <c r="H24" s="18">
        <v>0</v>
      </c>
      <c r="I24" s="18">
        <v>0</v>
      </c>
      <c r="J24" s="13" t="s">
        <v>70</v>
      </c>
      <c r="K24" s="21">
        <v>0</v>
      </c>
      <c r="L24" s="12" t="s">
        <v>69</v>
      </c>
    </row>
    <row r="25" spans="1:12" ht="51" customHeight="1">
      <c r="A25" s="14" t="s">
        <v>86</v>
      </c>
      <c r="B25" s="14">
        <v>750</v>
      </c>
      <c r="C25" s="14">
        <v>75020</v>
      </c>
      <c r="D25" s="13" t="s">
        <v>83</v>
      </c>
      <c r="E25" s="18">
        <f t="shared" si="0"/>
        <v>30000</v>
      </c>
      <c r="F25" s="18">
        <v>30000</v>
      </c>
      <c r="G25" s="18">
        <v>0</v>
      </c>
      <c r="H25" s="18">
        <v>0</v>
      </c>
      <c r="I25" s="18">
        <v>0</v>
      </c>
      <c r="J25" s="13" t="s">
        <v>70</v>
      </c>
      <c r="K25" s="21">
        <v>0</v>
      </c>
      <c r="L25" s="12" t="s">
        <v>69</v>
      </c>
    </row>
    <row r="26" spans="1:12" ht="47.25" customHeight="1">
      <c r="A26" s="14" t="s">
        <v>85</v>
      </c>
      <c r="B26" s="14">
        <v>801</v>
      </c>
      <c r="C26" s="14">
        <v>80115</v>
      </c>
      <c r="D26" s="13" t="s">
        <v>119</v>
      </c>
      <c r="E26" s="18">
        <f t="shared" si="0"/>
        <v>180000</v>
      </c>
      <c r="F26" s="18">
        <v>180000</v>
      </c>
      <c r="G26" s="18">
        <v>0</v>
      </c>
      <c r="H26" s="18">
        <v>0</v>
      </c>
      <c r="I26" s="18">
        <v>0</v>
      </c>
      <c r="J26" s="13" t="s">
        <v>70</v>
      </c>
      <c r="K26" s="21">
        <v>0</v>
      </c>
      <c r="L26" s="12" t="s">
        <v>77</v>
      </c>
    </row>
    <row r="27" spans="1:12" ht="39">
      <c r="A27" s="14" t="s">
        <v>84</v>
      </c>
      <c r="B27" s="14">
        <v>801</v>
      </c>
      <c r="C27" s="14">
        <v>80120</v>
      </c>
      <c r="D27" s="13" t="s">
        <v>118</v>
      </c>
      <c r="E27" s="18">
        <f t="shared" si="0"/>
        <v>284640</v>
      </c>
      <c r="F27" s="18">
        <v>284640</v>
      </c>
      <c r="G27" s="18">
        <v>0</v>
      </c>
      <c r="H27" s="18">
        <v>0</v>
      </c>
      <c r="I27" s="18">
        <v>0</v>
      </c>
      <c r="J27" s="13" t="s">
        <v>70</v>
      </c>
      <c r="K27" s="21">
        <v>0</v>
      </c>
      <c r="L27" s="12" t="s">
        <v>69</v>
      </c>
    </row>
    <row r="28" spans="1:12" ht="80.25" customHeight="1">
      <c r="A28" s="14" t="s">
        <v>82</v>
      </c>
      <c r="B28" s="14">
        <v>801</v>
      </c>
      <c r="C28" s="14">
        <v>80120</v>
      </c>
      <c r="D28" s="13" t="s">
        <v>130</v>
      </c>
      <c r="E28" s="18">
        <f>F28</f>
        <v>90000</v>
      </c>
      <c r="F28" s="18">
        <v>90000</v>
      </c>
      <c r="G28" s="18">
        <v>0</v>
      </c>
      <c r="H28" s="18">
        <v>0</v>
      </c>
      <c r="I28" s="18">
        <v>0</v>
      </c>
      <c r="J28" s="13" t="s">
        <v>70</v>
      </c>
      <c r="K28" s="21">
        <v>0</v>
      </c>
      <c r="L28" s="12" t="s">
        <v>69</v>
      </c>
    </row>
    <row r="29" spans="1:12" ht="115.5" customHeight="1">
      <c r="A29" s="14" t="s">
        <v>81</v>
      </c>
      <c r="B29" s="14">
        <v>851</v>
      </c>
      <c r="C29" s="14">
        <v>85195</v>
      </c>
      <c r="D29" s="13" t="s">
        <v>181</v>
      </c>
      <c r="E29" s="18">
        <f>F29</f>
        <v>116850</v>
      </c>
      <c r="F29" s="18">
        <v>116850</v>
      </c>
      <c r="G29" s="18">
        <v>0</v>
      </c>
      <c r="H29" s="18">
        <v>0</v>
      </c>
      <c r="I29" s="18">
        <v>0</v>
      </c>
      <c r="J29" s="13" t="s">
        <v>70</v>
      </c>
      <c r="K29" s="21">
        <v>0</v>
      </c>
      <c r="L29" s="12" t="s">
        <v>69</v>
      </c>
    </row>
    <row r="30" spans="1:12" ht="53.25" customHeight="1">
      <c r="A30" s="14" t="s">
        <v>80</v>
      </c>
      <c r="B30" s="14">
        <v>851</v>
      </c>
      <c r="C30" s="14">
        <v>85195</v>
      </c>
      <c r="D30" s="13" t="s">
        <v>337</v>
      </c>
      <c r="E30" s="18">
        <f>F30</f>
        <v>1500000</v>
      </c>
      <c r="F30" s="18">
        <v>1500000</v>
      </c>
      <c r="G30" s="18">
        <v>0</v>
      </c>
      <c r="H30" s="18">
        <v>0</v>
      </c>
      <c r="I30" s="18">
        <v>0</v>
      </c>
      <c r="J30" s="13" t="s">
        <v>70</v>
      </c>
      <c r="K30" s="21">
        <v>0</v>
      </c>
      <c r="L30" s="12" t="s">
        <v>69</v>
      </c>
    </row>
    <row r="31" spans="1:12" ht="65.25" customHeight="1">
      <c r="A31" s="14" t="s">
        <v>79</v>
      </c>
      <c r="B31" s="14">
        <v>852</v>
      </c>
      <c r="C31" s="14">
        <v>85202</v>
      </c>
      <c r="D31" s="13" t="s">
        <v>117</v>
      </c>
      <c r="E31" s="18">
        <v>258000</v>
      </c>
      <c r="F31" s="18">
        <v>258000</v>
      </c>
      <c r="G31" s="18">
        <v>0</v>
      </c>
      <c r="H31" s="18">
        <v>0</v>
      </c>
      <c r="I31" s="18">
        <v>0</v>
      </c>
      <c r="J31" s="13" t="s">
        <v>75</v>
      </c>
      <c r="K31" s="21">
        <v>0</v>
      </c>
      <c r="L31" s="12" t="s">
        <v>74</v>
      </c>
    </row>
    <row r="32" spans="1:12" ht="39">
      <c r="A32" s="14" t="s">
        <v>78</v>
      </c>
      <c r="B32" s="14">
        <v>852</v>
      </c>
      <c r="C32" s="14">
        <v>85202</v>
      </c>
      <c r="D32" s="13" t="s">
        <v>135</v>
      </c>
      <c r="E32" s="18">
        <v>20000</v>
      </c>
      <c r="F32" s="18">
        <v>20000</v>
      </c>
      <c r="G32" s="18">
        <v>0</v>
      </c>
      <c r="H32" s="18">
        <v>0</v>
      </c>
      <c r="I32" s="18">
        <v>0</v>
      </c>
      <c r="J32" s="13" t="s">
        <v>75</v>
      </c>
      <c r="K32" s="21">
        <v>0</v>
      </c>
      <c r="L32" s="12" t="s">
        <v>74</v>
      </c>
    </row>
    <row r="33" spans="1:12" ht="39">
      <c r="A33" s="14" t="s">
        <v>76</v>
      </c>
      <c r="B33" s="14">
        <v>852</v>
      </c>
      <c r="C33" s="14">
        <v>85202</v>
      </c>
      <c r="D33" s="13" t="s">
        <v>136</v>
      </c>
      <c r="E33" s="18">
        <v>27000</v>
      </c>
      <c r="F33" s="18">
        <v>27000</v>
      </c>
      <c r="G33" s="18">
        <v>0</v>
      </c>
      <c r="H33" s="18">
        <v>0</v>
      </c>
      <c r="I33" s="18">
        <v>0</v>
      </c>
      <c r="J33" s="13" t="s">
        <v>75</v>
      </c>
      <c r="K33" s="21">
        <v>0</v>
      </c>
      <c r="L33" s="12" t="s">
        <v>74</v>
      </c>
    </row>
    <row r="34" spans="1:12" ht="39.75" customHeight="1">
      <c r="A34" s="14" t="s">
        <v>138</v>
      </c>
      <c r="B34" s="14">
        <v>852</v>
      </c>
      <c r="C34" s="14">
        <v>85202</v>
      </c>
      <c r="D34" s="13" t="s">
        <v>179</v>
      </c>
      <c r="E34" s="18">
        <v>130000</v>
      </c>
      <c r="F34" s="18">
        <v>130000</v>
      </c>
      <c r="G34" s="18">
        <v>0</v>
      </c>
      <c r="H34" s="18">
        <v>0</v>
      </c>
      <c r="I34" s="18">
        <v>0</v>
      </c>
      <c r="J34" s="13" t="s">
        <v>75</v>
      </c>
      <c r="K34" s="18">
        <v>0</v>
      </c>
      <c r="L34" s="12" t="s">
        <v>72</v>
      </c>
    </row>
    <row r="35" spans="1:12" ht="55.5" customHeight="1">
      <c r="A35" s="14" t="s">
        <v>139</v>
      </c>
      <c r="B35" s="14">
        <v>852</v>
      </c>
      <c r="C35" s="14">
        <v>85202</v>
      </c>
      <c r="D35" s="13" t="s">
        <v>313</v>
      </c>
      <c r="E35" s="18">
        <v>12000</v>
      </c>
      <c r="F35" s="18">
        <v>12000</v>
      </c>
      <c r="G35" s="18">
        <v>0</v>
      </c>
      <c r="H35" s="18">
        <v>0</v>
      </c>
      <c r="I35" s="18">
        <v>0</v>
      </c>
      <c r="J35" s="13" t="s">
        <v>75</v>
      </c>
      <c r="K35" s="18">
        <v>0</v>
      </c>
      <c r="L35" s="12" t="s">
        <v>312</v>
      </c>
    </row>
    <row r="36" spans="1:12" ht="83.25" customHeight="1">
      <c r="A36" s="14" t="s">
        <v>178</v>
      </c>
      <c r="B36" s="14">
        <v>852</v>
      </c>
      <c r="C36" s="14">
        <v>85203</v>
      </c>
      <c r="D36" s="13" t="s">
        <v>266</v>
      </c>
      <c r="E36" s="18">
        <v>2212045</v>
      </c>
      <c r="F36" s="18">
        <v>43000</v>
      </c>
      <c r="G36" s="18">
        <v>0</v>
      </c>
      <c r="H36" s="18">
        <v>0</v>
      </c>
      <c r="I36" s="18">
        <v>0</v>
      </c>
      <c r="J36" s="13" t="s">
        <v>267</v>
      </c>
      <c r="K36" s="21">
        <v>0</v>
      </c>
      <c r="L36" s="12" t="s">
        <v>69</v>
      </c>
    </row>
    <row r="37" spans="1:12" ht="39">
      <c r="A37" s="14" t="s">
        <v>268</v>
      </c>
      <c r="B37" s="14">
        <v>853</v>
      </c>
      <c r="C37" s="14">
        <v>85311</v>
      </c>
      <c r="D37" s="13" t="s">
        <v>73</v>
      </c>
      <c r="E37" s="18">
        <v>23100</v>
      </c>
      <c r="F37" s="18">
        <v>23100</v>
      </c>
      <c r="G37" s="18">
        <v>0</v>
      </c>
      <c r="H37" s="18">
        <v>0</v>
      </c>
      <c r="I37" s="18">
        <v>0</v>
      </c>
      <c r="J37" s="13" t="s">
        <v>71</v>
      </c>
      <c r="K37" s="21">
        <v>0</v>
      </c>
      <c r="L37" s="12" t="s">
        <v>72</v>
      </c>
    </row>
    <row r="38" spans="1:12" ht="90.75">
      <c r="A38" s="14" t="s">
        <v>269</v>
      </c>
      <c r="B38" s="14">
        <v>854</v>
      </c>
      <c r="C38" s="14">
        <v>85403</v>
      </c>
      <c r="D38" s="13" t="s">
        <v>247</v>
      </c>
      <c r="E38" s="18">
        <v>35000</v>
      </c>
      <c r="F38" s="18">
        <v>35000</v>
      </c>
      <c r="G38" s="18">
        <v>0</v>
      </c>
      <c r="H38" s="18">
        <v>0</v>
      </c>
      <c r="I38" s="18">
        <v>0</v>
      </c>
      <c r="J38" s="13" t="s">
        <v>75</v>
      </c>
      <c r="K38" s="21">
        <v>0</v>
      </c>
      <c r="L38" s="53" t="s">
        <v>114</v>
      </c>
    </row>
    <row r="39" spans="1:12" ht="78">
      <c r="A39" s="14" t="s">
        <v>338</v>
      </c>
      <c r="B39" s="14">
        <v>855</v>
      </c>
      <c r="C39" s="14">
        <v>85510</v>
      </c>
      <c r="D39" s="13" t="s">
        <v>116</v>
      </c>
      <c r="E39" s="18">
        <v>2278261</v>
      </c>
      <c r="F39" s="18">
        <v>2278261</v>
      </c>
      <c r="G39" s="18">
        <v>0</v>
      </c>
      <c r="H39" s="18">
        <v>0</v>
      </c>
      <c r="I39" s="18">
        <v>0</v>
      </c>
      <c r="J39" s="13" t="s">
        <v>71</v>
      </c>
      <c r="K39" s="21">
        <v>0</v>
      </c>
      <c r="L39" s="12" t="s">
        <v>69</v>
      </c>
    </row>
    <row r="40" spans="1:12" ht="108" customHeight="1">
      <c r="A40" s="14" t="s">
        <v>339</v>
      </c>
      <c r="B40" s="14">
        <v>855</v>
      </c>
      <c r="C40" s="14">
        <v>85510</v>
      </c>
      <c r="D40" s="13" t="s">
        <v>162</v>
      </c>
      <c r="E40" s="18">
        <v>120000</v>
      </c>
      <c r="F40" s="18">
        <v>120000</v>
      </c>
      <c r="G40" s="18">
        <v>0</v>
      </c>
      <c r="H40" s="18">
        <v>0</v>
      </c>
      <c r="I40" s="18">
        <v>0</v>
      </c>
      <c r="J40" s="13" t="s">
        <v>71</v>
      </c>
      <c r="K40" s="21">
        <v>0</v>
      </c>
      <c r="L40" s="12" t="s">
        <v>69</v>
      </c>
    </row>
    <row r="41" spans="1:12" ht="65.25" customHeight="1">
      <c r="A41" s="14" t="s">
        <v>340</v>
      </c>
      <c r="B41" s="14">
        <v>921</v>
      </c>
      <c r="C41" s="14">
        <v>92195</v>
      </c>
      <c r="D41" s="13" t="s">
        <v>177</v>
      </c>
      <c r="E41" s="18">
        <v>275150</v>
      </c>
      <c r="F41" s="18">
        <v>175150</v>
      </c>
      <c r="G41" s="18">
        <v>0</v>
      </c>
      <c r="H41" s="18">
        <v>0</v>
      </c>
      <c r="I41" s="18">
        <v>0</v>
      </c>
      <c r="J41" s="13" t="s">
        <v>182</v>
      </c>
      <c r="K41" s="21">
        <v>0</v>
      </c>
      <c r="L41" s="12" t="s">
        <v>69</v>
      </c>
    </row>
    <row r="42" spans="1:12" ht="37.5" customHeight="1">
      <c r="A42" s="174"/>
      <c r="B42" s="175"/>
      <c r="C42" s="175"/>
      <c r="D42" s="176"/>
      <c r="E42" s="20">
        <f>SUM(E10:E41)</f>
        <v>10469576</v>
      </c>
      <c r="F42" s="20">
        <f>SUM(F10:F41)</f>
        <v>7156737</v>
      </c>
      <c r="G42" s="20">
        <f>SUM(G10:G41)</f>
        <v>672321</v>
      </c>
      <c r="H42" s="20">
        <f>SUM(H10:H41)</f>
        <v>0</v>
      </c>
      <c r="I42" s="20">
        <f>SUM(I10:I41)</f>
        <v>0</v>
      </c>
      <c r="J42" s="139">
        <v>2640518</v>
      </c>
      <c r="K42" s="20">
        <f>SUM(K10:K41)</f>
        <v>0</v>
      </c>
      <c r="L42" s="11" t="s">
        <v>67</v>
      </c>
    </row>
    <row r="43" spans="1:12" ht="48.75" customHeight="1">
      <c r="A43" s="9"/>
      <c r="B43" s="9"/>
      <c r="C43" s="9"/>
      <c r="D43" s="9"/>
      <c r="E43" s="51"/>
      <c r="F43" s="9"/>
      <c r="G43" s="9"/>
      <c r="H43" s="9"/>
      <c r="I43" s="9"/>
      <c r="J43" s="9"/>
      <c r="K43" s="9"/>
      <c r="L43" s="9"/>
    </row>
    <row r="44" spans="1:12" ht="12.75">
      <c r="A44" s="9" t="s">
        <v>66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2.75">
      <c r="A45" s="9" t="s">
        <v>65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ht="12.75">
      <c r="A46" s="9" t="s">
        <v>64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2.75">
      <c r="A47" s="9" t="s">
        <v>63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2.75">
      <c r="A48" s="9" t="s">
        <v>62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ht="12.75">
      <c r="A52" s="9"/>
      <c r="B52" s="9"/>
      <c r="C52" s="9"/>
      <c r="D52" s="9"/>
      <c r="E52" s="10"/>
      <c r="F52" s="9"/>
      <c r="G52" s="9"/>
      <c r="H52" s="9"/>
      <c r="I52" s="9"/>
      <c r="J52" s="9"/>
      <c r="K52" s="9"/>
      <c r="L52" s="9"/>
    </row>
    <row r="53" spans="1:12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1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</row>
    <row r="55" spans="1:9" ht="12.75">
      <c r="A55" s="9"/>
      <c r="B55" s="9"/>
      <c r="C55" s="9"/>
      <c r="D55" s="9"/>
      <c r="E55" s="9"/>
      <c r="F55" s="9"/>
      <c r="G55" s="9"/>
      <c r="H55" s="9"/>
      <c r="I55" s="9"/>
    </row>
  </sheetData>
  <sheetProtection/>
  <mergeCells count="17">
    <mergeCell ref="A42:D42"/>
    <mergeCell ref="L3:L8"/>
    <mergeCell ref="E4:E8"/>
    <mergeCell ref="F4:K4"/>
    <mergeCell ref="F5:F8"/>
    <mergeCell ref="G5:G8"/>
    <mergeCell ref="H5:H8"/>
    <mergeCell ref="J5:J8"/>
    <mergeCell ref="K5:K8"/>
    <mergeCell ref="I6:I8"/>
    <mergeCell ref="A3:A8"/>
    <mergeCell ref="B3:B8"/>
    <mergeCell ref="C3:C8"/>
    <mergeCell ref="D3:D8"/>
    <mergeCell ref="A1:K1"/>
    <mergeCell ref="E3:K3"/>
    <mergeCell ref="K2:L2"/>
  </mergeCells>
  <printOptions horizontalCentered="1"/>
  <pageMargins left="0.5118110236220472" right="0.3937007874015748" top="0.984251968503937" bottom="0.7874015748031497" header="0.5118110236220472" footer="0.5118110236220472"/>
  <pageSetup orientation="portrait" paperSize="9" scale="97" r:id="rId1"/>
  <headerFooter alignWithMargins="0">
    <oddHeader>&amp;R&amp;9Załącznik nr &amp;A
do uchwały Rady Powiatu w Opatowie nr XLIV.45.2021 
z dnia 28 lipca 2021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H43"/>
  <sheetViews>
    <sheetView view="pageLayout" workbookViewId="0" topLeftCell="A1">
      <selection activeCell="E14" sqref="E14"/>
    </sheetView>
  </sheetViews>
  <sheetFormatPr defaultColWidth="9.33203125" defaultRowHeight="12.75"/>
  <cols>
    <col min="1" max="1" width="9.33203125" style="36" customWidth="1"/>
    <col min="2" max="2" width="69.33203125" style="36" customWidth="1"/>
    <col min="3" max="3" width="18" style="36" customWidth="1"/>
    <col min="4" max="4" width="19.5" style="36" customWidth="1"/>
    <col min="5" max="16384" width="9.33203125" style="36" customWidth="1"/>
  </cols>
  <sheetData>
    <row r="1" spans="1:4" ht="12.75">
      <c r="A1" s="54"/>
      <c r="B1" s="54"/>
      <c r="C1" s="54"/>
      <c r="D1" s="54"/>
    </row>
    <row r="2" spans="1:4" ht="18">
      <c r="A2" s="186" t="s">
        <v>246</v>
      </c>
      <c r="B2" s="186"/>
      <c r="C2" s="186"/>
      <c r="D2" s="186"/>
    </row>
    <row r="3" spans="1:4" ht="12.75">
      <c r="A3" s="74"/>
      <c r="B3" s="73"/>
      <c r="C3" s="73"/>
      <c r="D3" s="73"/>
    </row>
    <row r="4" spans="1:8" ht="12.75">
      <c r="A4" s="73"/>
      <c r="B4" s="73"/>
      <c r="C4" s="73"/>
      <c r="D4" s="72" t="s">
        <v>0</v>
      </c>
      <c r="H4" s="71"/>
    </row>
    <row r="5" spans="1:4" ht="12.75">
      <c r="A5" s="187" t="s">
        <v>113</v>
      </c>
      <c r="B5" s="187" t="s">
        <v>245</v>
      </c>
      <c r="C5" s="188" t="s">
        <v>244</v>
      </c>
      <c r="D5" s="189" t="s">
        <v>243</v>
      </c>
    </row>
    <row r="6" spans="1:4" ht="12.75">
      <c r="A6" s="187"/>
      <c r="B6" s="187"/>
      <c r="C6" s="187"/>
      <c r="D6" s="189"/>
    </row>
    <row r="7" spans="1:4" ht="12.75">
      <c r="A7" s="187"/>
      <c r="B7" s="187"/>
      <c r="C7" s="187"/>
      <c r="D7" s="189"/>
    </row>
    <row r="8" spans="1:4" ht="12.75">
      <c r="A8" s="56">
        <v>1</v>
      </c>
      <c r="B8" s="56">
        <v>2</v>
      </c>
      <c r="C8" s="56">
        <v>3</v>
      </c>
      <c r="D8" s="56">
        <v>4</v>
      </c>
    </row>
    <row r="9" spans="1:4" ht="12.75">
      <c r="A9" s="190" t="s">
        <v>242</v>
      </c>
      <c r="B9" s="190"/>
      <c r="C9" s="56"/>
      <c r="D9" s="64">
        <f>SUM(D10:D28)</f>
        <v>7795496</v>
      </c>
    </row>
    <row r="10" spans="1:4" ht="12.75">
      <c r="A10" s="66" t="s">
        <v>102</v>
      </c>
      <c r="B10" s="70" t="s">
        <v>241</v>
      </c>
      <c r="C10" s="65" t="s">
        <v>239</v>
      </c>
      <c r="D10" s="55">
        <v>0</v>
      </c>
    </row>
    <row r="11" spans="1:4" ht="22.5">
      <c r="A11" s="68" t="s">
        <v>209</v>
      </c>
      <c r="B11" s="57" t="s">
        <v>233</v>
      </c>
      <c r="C11" s="69" t="s">
        <v>239</v>
      </c>
      <c r="D11" s="55">
        <v>0</v>
      </c>
    </row>
    <row r="12" spans="1:4" ht="12.75">
      <c r="A12" s="66" t="s">
        <v>101</v>
      </c>
      <c r="B12" s="57" t="s">
        <v>240</v>
      </c>
      <c r="C12" s="65" t="s">
        <v>239</v>
      </c>
      <c r="D12" s="55">
        <v>0</v>
      </c>
    </row>
    <row r="13" spans="1:4" ht="22.5">
      <c r="A13" s="66" t="s">
        <v>100</v>
      </c>
      <c r="B13" s="57" t="s">
        <v>238</v>
      </c>
      <c r="C13" s="65" t="s">
        <v>237</v>
      </c>
      <c r="D13" s="55">
        <v>0</v>
      </c>
    </row>
    <row r="14" spans="1:4" ht="22.5">
      <c r="A14" s="66" t="s">
        <v>99</v>
      </c>
      <c r="B14" s="57" t="s">
        <v>236</v>
      </c>
      <c r="C14" s="65" t="s">
        <v>235</v>
      </c>
      <c r="D14" s="55">
        <v>0</v>
      </c>
    </row>
    <row r="15" spans="1:4" ht="12.75">
      <c r="A15" s="66" t="s">
        <v>98</v>
      </c>
      <c r="B15" s="57" t="s">
        <v>234</v>
      </c>
      <c r="C15" s="65" t="s">
        <v>232</v>
      </c>
      <c r="D15" s="55">
        <v>0</v>
      </c>
    </row>
    <row r="16" spans="1:4" ht="22.5">
      <c r="A16" s="66" t="s">
        <v>200</v>
      </c>
      <c r="B16" s="57" t="s">
        <v>233</v>
      </c>
      <c r="C16" s="65" t="s">
        <v>232</v>
      </c>
      <c r="D16" s="55">
        <v>0</v>
      </c>
    </row>
    <row r="17" spans="1:4" ht="22.5">
      <c r="A17" s="66" t="s">
        <v>97</v>
      </c>
      <c r="B17" s="57" t="s">
        <v>231</v>
      </c>
      <c r="C17" s="65" t="s">
        <v>228</v>
      </c>
      <c r="D17" s="55">
        <v>0</v>
      </c>
    </row>
    <row r="18" spans="1:4" ht="22.5">
      <c r="A18" s="66" t="s">
        <v>196</v>
      </c>
      <c r="B18" s="57" t="s">
        <v>230</v>
      </c>
      <c r="C18" s="65" t="s">
        <v>228</v>
      </c>
      <c r="D18" s="55">
        <v>0</v>
      </c>
    </row>
    <row r="19" spans="1:4" ht="22.5">
      <c r="A19" s="66" t="s">
        <v>96</v>
      </c>
      <c r="B19" s="57" t="s">
        <v>229</v>
      </c>
      <c r="C19" s="65" t="s">
        <v>228</v>
      </c>
      <c r="D19" s="55">
        <v>0</v>
      </c>
    </row>
    <row r="20" spans="1:4" ht="22.5">
      <c r="A20" s="68" t="s">
        <v>95</v>
      </c>
      <c r="B20" s="57" t="s">
        <v>227</v>
      </c>
      <c r="C20" s="67" t="s">
        <v>226</v>
      </c>
      <c r="D20" s="55">
        <v>0</v>
      </c>
    </row>
    <row r="21" spans="1:4" ht="22.5">
      <c r="A21" s="66" t="s">
        <v>94</v>
      </c>
      <c r="B21" s="57" t="s">
        <v>225</v>
      </c>
      <c r="C21" s="65" t="s">
        <v>224</v>
      </c>
      <c r="D21" s="55">
        <v>6686706</v>
      </c>
    </row>
    <row r="22" spans="1:4" ht="12.75">
      <c r="A22" s="66" t="s">
        <v>93</v>
      </c>
      <c r="B22" s="57" t="s">
        <v>223</v>
      </c>
      <c r="C22" s="65" t="s">
        <v>222</v>
      </c>
      <c r="D22" s="55">
        <v>0</v>
      </c>
    </row>
    <row r="23" spans="1:4" ht="12.75">
      <c r="A23" s="66" t="s">
        <v>92</v>
      </c>
      <c r="B23" s="59" t="s">
        <v>221</v>
      </c>
      <c r="C23" s="65" t="s">
        <v>220</v>
      </c>
      <c r="D23" s="55">
        <v>0</v>
      </c>
    </row>
    <row r="24" spans="1:4" ht="45">
      <c r="A24" s="66" t="s">
        <v>90</v>
      </c>
      <c r="B24" s="57" t="s">
        <v>219</v>
      </c>
      <c r="C24" s="61" t="s">
        <v>218</v>
      </c>
      <c r="D24" s="55">
        <v>1108790</v>
      </c>
    </row>
    <row r="25" spans="1:4" ht="33.75">
      <c r="A25" s="66" t="s">
        <v>89</v>
      </c>
      <c r="B25" s="57" t="s">
        <v>217</v>
      </c>
      <c r="C25" s="61" t="s">
        <v>216</v>
      </c>
      <c r="D25" s="55">
        <v>0</v>
      </c>
    </row>
    <row r="26" spans="1:4" ht="12.75">
      <c r="A26" s="66" t="s">
        <v>88</v>
      </c>
      <c r="B26" s="63" t="s">
        <v>215</v>
      </c>
      <c r="C26" s="65" t="s">
        <v>187</v>
      </c>
      <c r="D26" s="55">
        <v>0</v>
      </c>
    </row>
    <row r="27" spans="1:4" ht="12.75">
      <c r="A27" s="66" t="s">
        <v>87</v>
      </c>
      <c r="B27" s="63" t="s">
        <v>214</v>
      </c>
      <c r="C27" s="65" t="s">
        <v>213</v>
      </c>
      <c r="D27" s="55">
        <v>0</v>
      </c>
    </row>
    <row r="28" spans="1:4" ht="12.75">
      <c r="A28" s="66" t="s">
        <v>86</v>
      </c>
      <c r="B28" s="57" t="s">
        <v>212</v>
      </c>
      <c r="C28" s="65" t="s">
        <v>185</v>
      </c>
      <c r="D28" s="55">
        <v>0</v>
      </c>
    </row>
    <row r="29" spans="1:4" ht="12.75">
      <c r="A29" s="185" t="s">
        <v>211</v>
      </c>
      <c r="B29" s="185"/>
      <c r="C29" s="56"/>
      <c r="D29" s="64">
        <f>SUM(D30:D36)</f>
        <v>0</v>
      </c>
    </row>
    <row r="30" spans="1:4" ht="12.75">
      <c r="A30" s="60" t="s">
        <v>102</v>
      </c>
      <c r="B30" s="63" t="s">
        <v>210</v>
      </c>
      <c r="C30" s="56" t="s">
        <v>207</v>
      </c>
      <c r="D30" s="55">
        <v>0</v>
      </c>
    </row>
    <row r="31" spans="1:4" ht="22.5">
      <c r="A31" s="60" t="s">
        <v>209</v>
      </c>
      <c r="B31" s="62" t="s">
        <v>199</v>
      </c>
      <c r="C31" s="56" t="s">
        <v>207</v>
      </c>
      <c r="D31" s="55">
        <v>0</v>
      </c>
    </row>
    <row r="32" spans="1:4" ht="12.75">
      <c r="A32" s="60" t="s">
        <v>101</v>
      </c>
      <c r="B32" s="59" t="s">
        <v>208</v>
      </c>
      <c r="C32" s="56" t="s">
        <v>207</v>
      </c>
      <c r="D32" s="55">
        <v>0</v>
      </c>
    </row>
    <row r="33" spans="1:4" ht="22.5">
      <c r="A33" s="60" t="s">
        <v>206</v>
      </c>
      <c r="B33" s="62" t="s">
        <v>205</v>
      </c>
      <c r="C33" s="56" t="s">
        <v>204</v>
      </c>
      <c r="D33" s="55">
        <v>0</v>
      </c>
    </row>
    <row r="34" spans="1:4" ht="22.5">
      <c r="A34" s="60" t="s">
        <v>99</v>
      </c>
      <c r="B34" s="62" t="s">
        <v>203</v>
      </c>
      <c r="C34" s="56" t="s">
        <v>202</v>
      </c>
      <c r="D34" s="55">
        <v>0</v>
      </c>
    </row>
    <row r="35" spans="1:4" ht="12.75">
      <c r="A35" s="60" t="s">
        <v>98</v>
      </c>
      <c r="B35" s="62" t="s">
        <v>201</v>
      </c>
      <c r="C35" s="56" t="s">
        <v>198</v>
      </c>
      <c r="D35" s="55">
        <v>0</v>
      </c>
    </row>
    <row r="36" spans="1:4" ht="22.5">
      <c r="A36" s="60" t="s">
        <v>200</v>
      </c>
      <c r="B36" s="62" t="s">
        <v>199</v>
      </c>
      <c r="C36" s="56" t="s">
        <v>198</v>
      </c>
      <c r="D36" s="55">
        <v>0</v>
      </c>
    </row>
    <row r="37" spans="1:4" ht="22.5">
      <c r="A37" s="60" t="s">
        <v>97</v>
      </c>
      <c r="B37" s="57" t="s">
        <v>197</v>
      </c>
      <c r="C37" s="56" t="s">
        <v>193</v>
      </c>
      <c r="D37" s="55">
        <v>0</v>
      </c>
    </row>
    <row r="38" spans="1:4" ht="22.5">
      <c r="A38" s="60" t="s">
        <v>196</v>
      </c>
      <c r="B38" s="62" t="s">
        <v>195</v>
      </c>
      <c r="C38" s="56" t="s">
        <v>193</v>
      </c>
      <c r="D38" s="55">
        <v>0</v>
      </c>
    </row>
    <row r="39" spans="1:4" ht="22.5">
      <c r="A39" s="60" t="s">
        <v>96</v>
      </c>
      <c r="B39" s="62" t="s">
        <v>194</v>
      </c>
      <c r="C39" s="56" t="s">
        <v>193</v>
      </c>
      <c r="D39" s="55">
        <v>0</v>
      </c>
    </row>
    <row r="40" spans="1:4" ht="12.75">
      <c r="A40" s="60" t="s">
        <v>95</v>
      </c>
      <c r="B40" s="57" t="s">
        <v>192</v>
      </c>
      <c r="C40" s="61" t="s">
        <v>191</v>
      </c>
      <c r="D40" s="55">
        <v>0</v>
      </c>
    </row>
    <row r="41" spans="1:4" ht="12.75">
      <c r="A41" s="60" t="s">
        <v>94</v>
      </c>
      <c r="B41" s="59" t="s">
        <v>190</v>
      </c>
      <c r="C41" s="56" t="s">
        <v>189</v>
      </c>
      <c r="D41" s="55">
        <v>0</v>
      </c>
    </row>
    <row r="42" spans="1:4" ht="12.75">
      <c r="A42" s="58" t="s">
        <v>93</v>
      </c>
      <c r="B42" s="59" t="s">
        <v>188</v>
      </c>
      <c r="C42" s="56" t="s">
        <v>187</v>
      </c>
      <c r="D42" s="55">
        <v>0</v>
      </c>
    </row>
    <row r="43" spans="1:4" ht="12.75">
      <c r="A43" s="58" t="s">
        <v>92</v>
      </c>
      <c r="B43" s="57" t="s">
        <v>186</v>
      </c>
      <c r="C43" s="56" t="s">
        <v>185</v>
      </c>
      <c r="D43" s="55">
        <v>0</v>
      </c>
    </row>
  </sheetData>
  <sheetProtection/>
  <mergeCells count="7">
    <mergeCell ref="A29:B29"/>
    <mergeCell ref="A2:D2"/>
    <mergeCell ref="A5:A7"/>
    <mergeCell ref="B5:B7"/>
    <mergeCell ref="C5:C7"/>
    <mergeCell ref="D5:D7"/>
    <mergeCell ref="A9:B9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86" r:id="rId1"/>
  <headerFooter alignWithMargins="0">
    <oddHeader>&amp;RZałącznik nr &amp;A
do uchwały Rady Powiatu w Opatowie nr XLIV.45.2021
z dnia 28 lipca 2021 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R46"/>
  <sheetViews>
    <sheetView view="pageLayout" workbookViewId="0" topLeftCell="A1">
      <selection activeCell="F3" sqref="F3:P3"/>
    </sheetView>
  </sheetViews>
  <sheetFormatPr defaultColWidth="9.33203125" defaultRowHeight="12.75"/>
  <cols>
    <col min="1" max="1" width="5.66015625" style="8" customWidth="1"/>
    <col min="2" max="2" width="8.83203125" style="8" customWidth="1"/>
    <col min="3" max="3" width="6.16015625" style="8" customWidth="1"/>
    <col min="4" max="4" width="15.5" style="8" customWidth="1"/>
    <col min="5" max="5" width="17.33203125" style="8" customWidth="1"/>
    <col min="6" max="6" width="16.16015625" style="8" customWidth="1"/>
    <col min="7" max="7" width="13.5" style="8" customWidth="1"/>
    <col min="8" max="8" width="13.83203125" style="8" customWidth="1"/>
    <col min="9" max="9" width="11.5" style="8" customWidth="1"/>
    <col min="10" max="10" width="12.66015625" style="8" customWidth="1"/>
    <col min="11" max="11" width="9.66015625" style="36" customWidth="1"/>
    <col min="12" max="12" width="11.16015625" style="36" customWidth="1"/>
    <col min="13" max="13" width="11" style="36" customWidth="1"/>
    <col min="14" max="14" width="9.66015625" style="36" customWidth="1"/>
    <col min="15" max="15" width="7.5" style="36" customWidth="1"/>
    <col min="16" max="16" width="7" style="36" customWidth="1"/>
    <col min="17" max="16384" width="9.33203125" style="36" customWidth="1"/>
  </cols>
  <sheetData>
    <row r="1" spans="1:17" ht="36" customHeight="1">
      <c r="A1" s="201" t="s">
        <v>180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35"/>
    </row>
    <row r="2" spans="1:16" s="37" customFormat="1" ht="18.75" customHeight="1">
      <c r="A2" s="44"/>
      <c r="B2" s="44"/>
      <c r="C2" s="44"/>
      <c r="D2" s="44"/>
      <c r="E2" s="44"/>
      <c r="F2" s="44"/>
      <c r="G2" s="45"/>
      <c r="H2" s="45"/>
      <c r="I2" s="45"/>
      <c r="J2" s="45"/>
      <c r="K2" s="45"/>
      <c r="L2" s="46"/>
      <c r="M2" s="46"/>
      <c r="N2" s="46"/>
      <c r="O2" s="191" t="s">
        <v>165</v>
      </c>
      <c r="P2" s="191"/>
    </row>
    <row r="3" spans="1:16" s="37" customFormat="1" ht="12.75">
      <c r="A3" s="202" t="s">
        <v>1</v>
      </c>
      <c r="B3" s="202" t="s">
        <v>2</v>
      </c>
      <c r="C3" s="202" t="s">
        <v>3</v>
      </c>
      <c r="D3" s="202" t="s">
        <v>166</v>
      </c>
      <c r="E3" s="198" t="s">
        <v>167</v>
      </c>
      <c r="F3" s="196" t="s">
        <v>24</v>
      </c>
      <c r="G3" s="206"/>
      <c r="H3" s="206"/>
      <c r="I3" s="206"/>
      <c r="J3" s="206"/>
      <c r="K3" s="206"/>
      <c r="L3" s="206"/>
      <c r="M3" s="206"/>
      <c r="N3" s="206"/>
      <c r="O3" s="206"/>
      <c r="P3" s="197"/>
    </row>
    <row r="4" spans="1:16" s="37" customFormat="1" ht="12.75">
      <c r="A4" s="203"/>
      <c r="B4" s="203"/>
      <c r="C4" s="203"/>
      <c r="D4" s="203"/>
      <c r="E4" s="205"/>
      <c r="F4" s="198" t="s">
        <v>30</v>
      </c>
      <c r="G4" s="200" t="s">
        <v>24</v>
      </c>
      <c r="H4" s="200"/>
      <c r="I4" s="200"/>
      <c r="J4" s="200"/>
      <c r="K4" s="200"/>
      <c r="L4" s="198" t="s">
        <v>168</v>
      </c>
      <c r="M4" s="193" t="s">
        <v>24</v>
      </c>
      <c r="N4" s="194"/>
      <c r="O4" s="194"/>
      <c r="P4" s="195"/>
    </row>
    <row r="5" spans="1:16" s="37" customFormat="1" ht="25.5" customHeight="1">
      <c r="A5" s="203"/>
      <c r="B5" s="203"/>
      <c r="C5" s="203"/>
      <c r="D5" s="203"/>
      <c r="E5" s="205"/>
      <c r="F5" s="205"/>
      <c r="G5" s="196" t="s">
        <v>169</v>
      </c>
      <c r="H5" s="197"/>
      <c r="I5" s="198" t="s">
        <v>170</v>
      </c>
      <c r="J5" s="198" t="s">
        <v>171</v>
      </c>
      <c r="K5" s="198" t="s">
        <v>172</v>
      </c>
      <c r="L5" s="205"/>
      <c r="M5" s="196" t="s">
        <v>26</v>
      </c>
      <c r="N5" s="47" t="s">
        <v>25</v>
      </c>
      <c r="O5" s="200" t="s">
        <v>29</v>
      </c>
      <c r="P5" s="200" t="s">
        <v>173</v>
      </c>
    </row>
    <row r="6" spans="1:16" s="37" customFormat="1" ht="94.5">
      <c r="A6" s="204"/>
      <c r="B6" s="204"/>
      <c r="C6" s="204"/>
      <c r="D6" s="204"/>
      <c r="E6" s="199"/>
      <c r="F6" s="199"/>
      <c r="G6" s="48" t="s">
        <v>19</v>
      </c>
      <c r="H6" s="48" t="s">
        <v>174</v>
      </c>
      <c r="I6" s="199"/>
      <c r="J6" s="199"/>
      <c r="K6" s="199"/>
      <c r="L6" s="199"/>
      <c r="M6" s="200"/>
      <c r="N6" s="49" t="s">
        <v>21</v>
      </c>
      <c r="O6" s="200"/>
      <c r="P6" s="200"/>
    </row>
    <row r="7" spans="1:16" s="37" customFormat="1" ht="10.5" customHeight="1">
      <c r="A7" s="50">
        <v>1</v>
      </c>
      <c r="B7" s="50">
        <v>2</v>
      </c>
      <c r="C7" s="50">
        <v>3</v>
      </c>
      <c r="D7" s="50">
        <v>4</v>
      </c>
      <c r="E7" s="50">
        <v>5</v>
      </c>
      <c r="F7" s="50">
        <v>6</v>
      </c>
      <c r="G7" s="50">
        <v>7</v>
      </c>
      <c r="H7" s="50">
        <v>8</v>
      </c>
      <c r="I7" s="50">
        <v>9</v>
      </c>
      <c r="J7" s="50">
        <v>10</v>
      </c>
      <c r="K7" s="50">
        <v>11</v>
      </c>
      <c r="L7" s="50">
        <v>12</v>
      </c>
      <c r="M7" s="50">
        <v>13</v>
      </c>
      <c r="N7" s="50">
        <v>14</v>
      </c>
      <c r="O7" s="50">
        <v>15</v>
      </c>
      <c r="P7" s="50">
        <v>16</v>
      </c>
    </row>
    <row r="8" spans="1:16" s="37" customFormat="1" ht="13.5">
      <c r="A8" s="23" t="s">
        <v>175</v>
      </c>
      <c r="B8" s="24"/>
      <c r="C8" s="25"/>
      <c r="D8" s="99">
        <f>SUM(D9:D9)</f>
        <v>10000</v>
      </c>
      <c r="E8" s="98">
        <f>SUM(E9:E9)</f>
        <v>10000</v>
      </c>
      <c r="F8" s="98">
        <f>SUM(F9:F9)</f>
        <v>10000</v>
      </c>
      <c r="G8" s="98">
        <f>SUM(G9:G9)</f>
        <v>0</v>
      </c>
      <c r="H8" s="98">
        <f>SUM(H9:H9)</f>
        <v>10000</v>
      </c>
      <c r="I8" s="98">
        <v>0</v>
      </c>
      <c r="J8" s="98">
        <v>0</v>
      </c>
      <c r="K8" s="98">
        <v>0</v>
      </c>
      <c r="L8" s="98">
        <f>SUM(L9:L9)</f>
        <v>0</v>
      </c>
      <c r="M8" s="98">
        <f>SUM(M9:M9)</f>
        <v>0</v>
      </c>
      <c r="N8" s="98">
        <f>SUM(N9:N9)</f>
        <v>0</v>
      </c>
      <c r="O8" s="98">
        <v>0</v>
      </c>
      <c r="P8" s="98">
        <v>0</v>
      </c>
    </row>
    <row r="9" spans="1:16" s="37" customFormat="1" ht="12.75">
      <c r="A9" s="26" t="s">
        <v>175</v>
      </c>
      <c r="B9" s="27" t="s">
        <v>176</v>
      </c>
      <c r="C9" s="28">
        <v>2110</v>
      </c>
      <c r="D9" s="100">
        <v>10000</v>
      </c>
      <c r="E9" s="101">
        <f>F9+L9</f>
        <v>10000</v>
      </c>
      <c r="F9" s="101">
        <f>H9</f>
        <v>10000</v>
      </c>
      <c r="G9" s="101">
        <v>0</v>
      </c>
      <c r="H9" s="101">
        <v>10000</v>
      </c>
      <c r="I9" s="101">
        <v>0</v>
      </c>
      <c r="J9" s="101">
        <v>0</v>
      </c>
      <c r="K9" s="101">
        <f>-T9</f>
        <v>0</v>
      </c>
      <c r="L9" s="101">
        <v>0</v>
      </c>
      <c r="M9" s="101">
        <v>0</v>
      </c>
      <c r="N9" s="101">
        <v>0</v>
      </c>
      <c r="O9" s="101">
        <v>0</v>
      </c>
      <c r="P9" s="101">
        <v>0</v>
      </c>
    </row>
    <row r="10" spans="1:16" s="37" customFormat="1" ht="13.5">
      <c r="A10" s="29">
        <v>600</v>
      </c>
      <c r="B10" s="30"/>
      <c r="C10" s="25"/>
      <c r="D10" s="99">
        <f aca="true" t="shared" si="0" ref="D10:N10">SUM(D11:D11)</f>
        <v>1283</v>
      </c>
      <c r="E10" s="98">
        <f t="shared" si="0"/>
        <v>1283</v>
      </c>
      <c r="F10" s="98">
        <f t="shared" si="0"/>
        <v>1283</v>
      </c>
      <c r="G10" s="98">
        <f t="shared" si="0"/>
        <v>1283</v>
      </c>
      <c r="H10" s="98">
        <f t="shared" si="0"/>
        <v>0</v>
      </c>
      <c r="I10" s="98">
        <f t="shared" si="0"/>
        <v>0</v>
      </c>
      <c r="J10" s="98">
        <f t="shared" si="0"/>
        <v>0</v>
      </c>
      <c r="K10" s="98">
        <f t="shared" si="0"/>
        <v>0</v>
      </c>
      <c r="L10" s="98">
        <f t="shared" si="0"/>
        <v>0</v>
      </c>
      <c r="M10" s="98">
        <f t="shared" si="0"/>
        <v>0</v>
      </c>
      <c r="N10" s="98">
        <f t="shared" si="0"/>
        <v>0</v>
      </c>
      <c r="O10" s="98">
        <f>O12+O14</f>
        <v>0</v>
      </c>
      <c r="P10" s="98">
        <f>P12+P14</f>
        <v>0</v>
      </c>
    </row>
    <row r="11" spans="1:16" s="37" customFormat="1" ht="12.75">
      <c r="A11" s="31">
        <v>600</v>
      </c>
      <c r="B11" s="32">
        <v>60095</v>
      </c>
      <c r="C11" s="28">
        <v>2110</v>
      </c>
      <c r="D11" s="100">
        <v>1283</v>
      </c>
      <c r="E11" s="101">
        <f>SUM(F11)</f>
        <v>1283</v>
      </c>
      <c r="F11" s="101">
        <f>SUM(G11:H11)</f>
        <v>1283</v>
      </c>
      <c r="G11" s="101">
        <v>1283</v>
      </c>
      <c r="H11" s="101">
        <v>0</v>
      </c>
      <c r="I11" s="101">
        <v>0</v>
      </c>
      <c r="J11" s="101">
        <v>0</v>
      </c>
      <c r="K11" s="101">
        <v>0</v>
      </c>
      <c r="L11" s="101">
        <v>0</v>
      </c>
      <c r="M11" s="101">
        <v>0</v>
      </c>
      <c r="N11" s="101">
        <f>SUM(O11+Q11+R11)</f>
        <v>0</v>
      </c>
      <c r="O11" s="101">
        <v>0</v>
      </c>
      <c r="P11" s="101">
        <v>0</v>
      </c>
    </row>
    <row r="12" spans="1:16" s="37" customFormat="1" ht="13.5">
      <c r="A12" s="23" t="s">
        <v>115</v>
      </c>
      <c r="B12" s="33"/>
      <c r="C12" s="25"/>
      <c r="D12" s="99">
        <f aca="true" t="shared" si="1" ref="D12:M12">SUM(D13)</f>
        <v>91000</v>
      </c>
      <c r="E12" s="98">
        <f t="shared" si="1"/>
        <v>91000</v>
      </c>
      <c r="F12" s="98">
        <f t="shared" si="1"/>
        <v>91000</v>
      </c>
      <c r="G12" s="98">
        <f t="shared" si="1"/>
        <v>50000</v>
      </c>
      <c r="H12" s="98">
        <f t="shared" si="1"/>
        <v>41000</v>
      </c>
      <c r="I12" s="98">
        <f t="shared" si="1"/>
        <v>0</v>
      </c>
      <c r="J12" s="98">
        <f t="shared" si="1"/>
        <v>0</v>
      </c>
      <c r="K12" s="98">
        <f t="shared" si="1"/>
        <v>0</v>
      </c>
      <c r="L12" s="98">
        <f t="shared" si="1"/>
        <v>0</v>
      </c>
      <c r="M12" s="98">
        <f t="shared" si="1"/>
        <v>0</v>
      </c>
      <c r="N12" s="98">
        <v>0</v>
      </c>
      <c r="O12" s="98">
        <f>SUM(O13)</f>
        <v>0</v>
      </c>
      <c r="P12" s="98">
        <f>SUM(P13)</f>
        <v>0</v>
      </c>
    </row>
    <row r="13" spans="1:18" s="37" customFormat="1" ht="12.75">
      <c r="A13" s="31">
        <v>700</v>
      </c>
      <c r="B13" s="32">
        <v>70005</v>
      </c>
      <c r="C13" s="28">
        <v>2110</v>
      </c>
      <c r="D13" s="100">
        <v>91000</v>
      </c>
      <c r="E13" s="101">
        <f>SUM(F13)</f>
        <v>91000</v>
      </c>
      <c r="F13" s="101">
        <f>SUM(G13:H13)</f>
        <v>91000</v>
      </c>
      <c r="G13" s="101">
        <v>50000</v>
      </c>
      <c r="H13" s="101">
        <v>41000</v>
      </c>
      <c r="I13" s="101">
        <v>0</v>
      </c>
      <c r="J13" s="101">
        <v>0</v>
      </c>
      <c r="K13" s="101">
        <v>0</v>
      </c>
      <c r="L13" s="101">
        <v>0</v>
      </c>
      <c r="M13" s="101">
        <v>0</v>
      </c>
      <c r="N13" s="101">
        <f>SUM(O13+Q13+R13)</f>
        <v>0</v>
      </c>
      <c r="O13" s="101">
        <v>0</v>
      </c>
      <c r="P13" s="101">
        <v>0</v>
      </c>
      <c r="Q13" s="38"/>
      <c r="R13" s="38"/>
    </row>
    <row r="14" spans="1:18" s="37" customFormat="1" ht="13.5">
      <c r="A14" s="29">
        <v>710</v>
      </c>
      <c r="B14" s="30"/>
      <c r="C14" s="25"/>
      <c r="D14" s="99">
        <f aca="true" t="shared" si="2" ref="D14:P14">SUM(D15:D16)</f>
        <v>570000</v>
      </c>
      <c r="E14" s="98">
        <f t="shared" si="2"/>
        <v>570000</v>
      </c>
      <c r="F14" s="98">
        <f t="shared" si="2"/>
        <v>570000</v>
      </c>
      <c r="G14" s="98">
        <f t="shared" si="2"/>
        <v>518628</v>
      </c>
      <c r="H14" s="98">
        <f t="shared" si="2"/>
        <v>51372</v>
      </c>
      <c r="I14" s="98">
        <f t="shared" si="2"/>
        <v>0</v>
      </c>
      <c r="J14" s="98">
        <f t="shared" si="2"/>
        <v>0</v>
      </c>
      <c r="K14" s="98">
        <f t="shared" si="2"/>
        <v>0</v>
      </c>
      <c r="L14" s="98">
        <f t="shared" si="2"/>
        <v>0</v>
      </c>
      <c r="M14" s="98">
        <f t="shared" si="2"/>
        <v>0</v>
      </c>
      <c r="N14" s="98">
        <f t="shared" si="2"/>
        <v>0</v>
      </c>
      <c r="O14" s="98">
        <f t="shared" si="2"/>
        <v>0</v>
      </c>
      <c r="P14" s="98">
        <f t="shared" si="2"/>
        <v>0</v>
      </c>
      <c r="Q14" s="39"/>
      <c r="R14" s="39"/>
    </row>
    <row r="15" spans="1:18" s="37" customFormat="1" ht="12.75">
      <c r="A15" s="31">
        <v>710</v>
      </c>
      <c r="B15" s="32">
        <v>71012</v>
      </c>
      <c r="C15" s="28">
        <v>2110</v>
      </c>
      <c r="D15" s="100">
        <v>210000</v>
      </c>
      <c r="E15" s="101">
        <f>SUM(N15+F15)</f>
        <v>210000</v>
      </c>
      <c r="F15" s="101">
        <f>SUM(G15:K15)</f>
        <v>210000</v>
      </c>
      <c r="G15" s="101">
        <v>210000</v>
      </c>
      <c r="H15" s="101">
        <v>0</v>
      </c>
      <c r="I15" s="101">
        <v>0</v>
      </c>
      <c r="J15" s="101">
        <v>0</v>
      </c>
      <c r="K15" s="101">
        <v>0</v>
      </c>
      <c r="L15" s="101">
        <v>0</v>
      </c>
      <c r="M15" s="101">
        <v>0</v>
      </c>
      <c r="N15" s="101">
        <f>SUM(O15+Q15+R15)</f>
        <v>0</v>
      </c>
      <c r="O15" s="101">
        <v>0</v>
      </c>
      <c r="P15" s="101">
        <v>0</v>
      </c>
      <c r="Q15" s="38"/>
      <c r="R15" s="38"/>
    </row>
    <row r="16" spans="1:16" s="37" customFormat="1" ht="12.75">
      <c r="A16" s="31">
        <v>710</v>
      </c>
      <c r="B16" s="32">
        <v>71015</v>
      </c>
      <c r="C16" s="28">
        <v>2110</v>
      </c>
      <c r="D16" s="100">
        <v>360000</v>
      </c>
      <c r="E16" s="101">
        <f>SUM(F16)</f>
        <v>360000</v>
      </c>
      <c r="F16" s="101">
        <f>SUM(G16:H16)</f>
        <v>360000</v>
      </c>
      <c r="G16" s="101">
        <v>308628</v>
      </c>
      <c r="H16" s="101">
        <v>51372</v>
      </c>
      <c r="I16" s="101">
        <v>0</v>
      </c>
      <c r="J16" s="101">
        <v>0</v>
      </c>
      <c r="K16" s="101">
        <v>0</v>
      </c>
      <c r="L16" s="101">
        <v>0</v>
      </c>
      <c r="M16" s="101">
        <v>0</v>
      </c>
      <c r="N16" s="101">
        <f>SUM(O16+Q16+R16)</f>
        <v>0</v>
      </c>
      <c r="O16" s="101">
        <v>0</v>
      </c>
      <c r="P16" s="101">
        <v>0</v>
      </c>
    </row>
    <row r="17" spans="1:16" s="37" customFormat="1" ht="13.5">
      <c r="A17" s="29">
        <v>750</v>
      </c>
      <c r="B17" s="30"/>
      <c r="C17" s="25"/>
      <c r="D17" s="99">
        <f aca="true" t="shared" si="3" ref="D17:P17">SUM(D18:D18)</f>
        <v>22000</v>
      </c>
      <c r="E17" s="98">
        <f t="shared" si="3"/>
        <v>22000</v>
      </c>
      <c r="F17" s="98">
        <f t="shared" si="3"/>
        <v>22000</v>
      </c>
      <c r="G17" s="98">
        <f t="shared" si="3"/>
        <v>15850</v>
      </c>
      <c r="H17" s="98">
        <f t="shared" si="3"/>
        <v>6150</v>
      </c>
      <c r="I17" s="98">
        <f t="shared" si="3"/>
        <v>0</v>
      </c>
      <c r="J17" s="98">
        <f t="shared" si="3"/>
        <v>0</v>
      </c>
      <c r="K17" s="98">
        <f t="shared" si="3"/>
        <v>0</v>
      </c>
      <c r="L17" s="98">
        <f t="shared" si="3"/>
        <v>0</v>
      </c>
      <c r="M17" s="98">
        <f t="shared" si="3"/>
        <v>0</v>
      </c>
      <c r="N17" s="98">
        <f t="shared" si="3"/>
        <v>0</v>
      </c>
      <c r="O17" s="98">
        <f t="shared" si="3"/>
        <v>0</v>
      </c>
      <c r="P17" s="98">
        <f t="shared" si="3"/>
        <v>0</v>
      </c>
    </row>
    <row r="18" spans="1:16" s="37" customFormat="1" ht="12.75">
      <c r="A18" s="31">
        <v>750</v>
      </c>
      <c r="B18" s="32">
        <v>75045</v>
      </c>
      <c r="C18" s="28">
        <v>2110</v>
      </c>
      <c r="D18" s="100">
        <v>22000</v>
      </c>
      <c r="E18" s="101">
        <f>SUM(F18)</f>
        <v>22000</v>
      </c>
      <c r="F18" s="101">
        <f>SUM(G18:H18)</f>
        <v>22000</v>
      </c>
      <c r="G18" s="101">
        <v>15850</v>
      </c>
      <c r="H18" s="101">
        <v>6150</v>
      </c>
      <c r="I18" s="101">
        <v>0</v>
      </c>
      <c r="J18" s="101">
        <v>0</v>
      </c>
      <c r="K18" s="101">
        <v>0</v>
      </c>
      <c r="L18" s="101">
        <v>0</v>
      </c>
      <c r="M18" s="101">
        <v>0</v>
      </c>
      <c r="N18" s="101">
        <f>SUM(O18+Q18+R18)</f>
        <v>0</v>
      </c>
      <c r="O18" s="101">
        <v>0</v>
      </c>
      <c r="P18" s="101">
        <v>0</v>
      </c>
    </row>
    <row r="19" spans="1:16" s="40" customFormat="1" ht="14.25" customHeight="1">
      <c r="A19" s="29">
        <v>754</v>
      </c>
      <c r="B19" s="30"/>
      <c r="C19" s="25"/>
      <c r="D19" s="99">
        <f>SUM(D20:D20)</f>
        <v>4841923</v>
      </c>
      <c r="E19" s="98">
        <f>E20</f>
        <v>4841923</v>
      </c>
      <c r="F19" s="98">
        <f aca="true" t="shared" si="4" ref="F19:K19">SUM(F20)</f>
        <v>4841923</v>
      </c>
      <c r="G19" s="98">
        <f t="shared" si="4"/>
        <v>4410231</v>
      </c>
      <c r="H19" s="98">
        <f t="shared" si="4"/>
        <v>253092</v>
      </c>
      <c r="I19" s="98">
        <f t="shared" si="4"/>
        <v>0</v>
      </c>
      <c r="J19" s="98">
        <f t="shared" si="4"/>
        <v>178600</v>
      </c>
      <c r="K19" s="98">
        <f t="shared" si="4"/>
        <v>0</v>
      </c>
      <c r="L19" s="98">
        <f>SUM(L20:L20)</f>
        <v>0</v>
      </c>
      <c r="M19" s="98">
        <f>SUM(M20:M20)</f>
        <v>0</v>
      </c>
      <c r="N19" s="98">
        <f>SUM(N20)</f>
        <v>0</v>
      </c>
      <c r="O19" s="98">
        <f>SUM(O20)</f>
        <v>0</v>
      </c>
      <c r="P19" s="98">
        <f>SUM(P20)</f>
        <v>0</v>
      </c>
    </row>
    <row r="20" spans="1:16" ht="12.75" customHeight="1">
      <c r="A20" s="31">
        <v>754</v>
      </c>
      <c r="B20" s="32">
        <v>75411</v>
      </c>
      <c r="C20" s="28">
        <v>2110</v>
      </c>
      <c r="D20" s="100">
        <v>4841923</v>
      </c>
      <c r="E20" s="101">
        <f>SUM(F20)</f>
        <v>4841923</v>
      </c>
      <c r="F20" s="101">
        <f>SUM(G20:J20)</f>
        <v>4841923</v>
      </c>
      <c r="G20" s="101">
        <v>4410231</v>
      </c>
      <c r="H20" s="101">
        <v>253092</v>
      </c>
      <c r="I20" s="101">
        <v>0</v>
      </c>
      <c r="J20" s="101">
        <v>178600</v>
      </c>
      <c r="K20" s="101">
        <v>0</v>
      </c>
      <c r="L20" s="101">
        <v>0</v>
      </c>
      <c r="M20" s="101">
        <v>0</v>
      </c>
      <c r="N20" s="101">
        <f>SUM(O20+Q20+R20)</f>
        <v>0</v>
      </c>
      <c r="O20" s="101">
        <v>0</v>
      </c>
      <c r="P20" s="101"/>
    </row>
    <row r="21" spans="1:16" ht="12.75" customHeight="1">
      <c r="A21" s="29">
        <v>755</v>
      </c>
      <c r="B21" s="30"/>
      <c r="C21" s="25"/>
      <c r="D21" s="99">
        <f>SUM(D22:D22)</f>
        <v>132000</v>
      </c>
      <c r="E21" s="98">
        <f>E22</f>
        <v>132000</v>
      </c>
      <c r="F21" s="98">
        <f aca="true" t="shared" si="5" ref="F21:K23">SUM(F22)</f>
        <v>132000</v>
      </c>
      <c r="G21" s="98">
        <f t="shared" si="5"/>
        <v>0</v>
      </c>
      <c r="H21" s="98">
        <f t="shared" si="5"/>
        <v>67980</v>
      </c>
      <c r="I21" s="98">
        <f t="shared" si="5"/>
        <v>64020</v>
      </c>
      <c r="J21" s="98">
        <f t="shared" si="5"/>
        <v>0</v>
      </c>
      <c r="K21" s="98">
        <f t="shared" si="5"/>
        <v>0</v>
      </c>
      <c r="L21" s="98">
        <f>SUM(L22:L22)</f>
        <v>0</v>
      </c>
      <c r="M21" s="98">
        <f>SUM(M22:M22)</f>
        <v>0</v>
      </c>
      <c r="N21" s="98">
        <f>SUM(N22)</f>
        <v>0</v>
      </c>
      <c r="O21" s="98">
        <f>SUM(O22)</f>
        <v>0</v>
      </c>
      <c r="P21" s="98">
        <f>SUM(P22)</f>
        <v>0</v>
      </c>
    </row>
    <row r="22" spans="1:16" ht="17.25" customHeight="1">
      <c r="A22" s="31">
        <v>755</v>
      </c>
      <c r="B22" s="32">
        <v>75515</v>
      </c>
      <c r="C22" s="28">
        <v>2110</v>
      </c>
      <c r="D22" s="100">
        <v>132000</v>
      </c>
      <c r="E22" s="101">
        <f>SUM(F22)</f>
        <v>132000</v>
      </c>
      <c r="F22" s="101">
        <f>SUM(G22:J22)</f>
        <v>132000</v>
      </c>
      <c r="G22" s="101">
        <v>0</v>
      </c>
      <c r="H22" s="101">
        <v>67980</v>
      </c>
      <c r="I22" s="101">
        <v>64020</v>
      </c>
      <c r="J22" s="101">
        <v>0</v>
      </c>
      <c r="K22" s="101">
        <v>0</v>
      </c>
      <c r="L22" s="101">
        <v>0</v>
      </c>
      <c r="M22" s="101">
        <v>0</v>
      </c>
      <c r="N22" s="101">
        <f>SUM(O22+Q22+R22)</f>
        <v>0</v>
      </c>
      <c r="O22" s="101">
        <v>0</v>
      </c>
      <c r="P22" s="101"/>
    </row>
    <row r="23" spans="1:16" ht="17.25" customHeight="1">
      <c r="A23" s="29">
        <v>801</v>
      </c>
      <c r="B23" s="30"/>
      <c r="C23" s="25"/>
      <c r="D23" s="99">
        <f>SUM(D24:D24)</f>
        <v>27344</v>
      </c>
      <c r="E23" s="98">
        <f>E24</f>
        <v>27344</v>
      </c>
      <c r="F23" s="98">
        <f t="shared" si="5"/>
        <v>27344</v>
      </c>
      <c r="G23" s="98">
        <f t="shared" si="5"/>
        <v>0</v>
      </c>
      <c r="H23" s="98">
        <f t="shared" si="5"/>
        <v>27344</v>
      </c>
      <c r="I23" s="98">
        <f t="shared" si="5"/>
        <v>0</v>
      </c>
      <c r="J23" s="98">
        <f t="shared" si="5"/>
        <v>0</v>
      </c>
      <c r="K23" s="98">
        <f t="shared" si="5"/>
        <v>0</v>
      </c>
      <c r="L23" s="98">
        <f>SUM(L24:L24)</f>
        <v>0</v>
      </c>
      <c r="M23" s="98">
        <f>SUM(M24:M24)</f>
        <v>0</v>
      </c>
      <c r="N23" s="98">
        <f>SUM(N24)</f>
        <v>0</v>
      </c>
      <c r="O23" s="98">
        <f>SUM(O24)</f>
        <v>0</v>
      </c>
      <c r="P23" s="98">
        <f>SUM(P24)</f>
        <v>0</v>
      </c>
    </row>
    <row r="24" spans="1:16" ht="17.25" customHeight="1">
      <c r="A24" s="31">
        <v>801</v>
      </c>
      <c r="B24" s="32">
        <v>80153</v>
      </c>
      <c r="C24" s="28">
        <v>2110</v>
      </c>
      <c r="D24" s="100">
        <v>27344</v>
      </c>
      <c r="E24" s="101">
        <f>SUM(F24)</f>
        <v>27344</v>
      </c>
      <c r="F24" s="101">
        <f>SUM(G24:J24)</f>
        <v>27344</v>
      </c>
      <c r="G24" s="101">
        <v>0</v>
      </c>
      <c r="H24" s="101">
        <v>27344</v>
      </c>
      <c r="I24" s="101">
        <v>0</v>
      </c>
      <c r="J24" s="101">
        <v>0</v>
      </c>
      <c r="K24" s="101">
        <v>0</v>
      </c>
      <c r="L24" s="101">
        <v>0</v>
      </c>
      <c r="M24" s="101">
        <v>0</v>
      </c>
      <c r="N24" s="101">
        <f>SUM(O24+Q24+R24)</f>
        <v>0</v>
      </c>
      <c r="O24" s="101">
        <v>0</v>
      </c>
      <c r="P24" s="101"/>
    </row>
    <row r="25" spans="1:16" ht="13.5">
      <c r="A25" s="29">
        <v>851</v>
      </c>
      <c r="B25" s="97"/>
      <c r="C25" s="25"/>
      <c r="D25" s="102">
        <f>D26</f>
        <v>2282880</v>
      </c>
      <c r="E25" s="98">
        <f aca="true" t="shared" si="6" ref="E25:P25">SUM(E26)</f>
        <v>2282880</v>
      </c>
      <c r="F25" s="98">
        <f t="shared" si="6"/>
        <v>2282880</v>
      </c>
      <c r="G25" s="98">
        <f t="shared" si="6"/>
        <v>0</v>
      </c>
      <c r="H25" s="98">
        <f t="shared" si="6"/>
        <v>2282880</v>
      </c>
      <c r="I25" s="98">
        <f t="shared" si="6"/>
        <v>0</v>
      </c>
      <c r="J25" s="98">
        <f t="shared" si="6"/>
        <v>0</v>
      </c>
      <c r="K25" s="98">
        <f t="shared" si="6"/>
        <v>0</v>
      </c>
      <c r="L25" s="98">
        <f t="shared" si="6"/>
        <v>0</v>
      </c>
      <c r="M25" s="98">
        <f t="shared" si="6"/>
        <v>0</v>
      </c>
      <c r="N25" s="98">
        <f t="shared" si="6"/>
        <v>0</v>
      </c>
      <c r="O25" s="98">
        <f t="shared" si="6"/>
        <v>0</v>
      </c>
      <c r="P25" s="98">
        <f t="shared" si="6"/>
        <v>0</v>
      </c>
    </row>
    <row r="26" spans="1:17" ht="12.75">
      <c r="A26" s="31">
        <v>851</v>
      </c>
      <c r="B26" s="32">
        <v>85156</v>
      </c>
      <c r="C26" s="28">
        <v>2110</v>
      </c>
      <c r="D26" s="103">
        <v>2282880</v>
      </c>
      <c r="E26" s="101">
        <f>SUM(H26)</f>
        <v>2282880</v>
      </c>
      <c r="F26" s="101">
        <f>SUM(H26)</f>
        <v>2282880</v>
      </c>
      <c r="G26" s="101">
        <v>0</v>
      </c>
      <c r="H26" s="101">
        <v>2282880</v>
      </c>
      <c r="I26" s="101">
        <v>0</v>
      </c>
      <c r="J26" s="101">
        <v>0</v>
      </c>
      <c r="K26" s="101">
        <v>0</v>
      </c>
      <c r="L26" s="101">
        <v>0</v>
      </c>
      <c r="M26" s="101">
        <v>0</v>
      </c>
      <c r="N26" s="101">
        <f>SUM(O26+Q26+R26)</f>
        <v>0</v>
      </c>
      <c r="O26" s="101">
        <v>0</v>
      </c>
      <c r="P26" s="101">
        <v>0</v>
      </c>
      <c r="Q26" s="38"/>
    </row>
    <row r="27" spans="1:17" ht="13.5">
      <c r="A27" s="29">
        <v>852</v>
      </c>
      <c r="B27" s="97"/>
      <c r="C27" s="25"/>
      <c r="D27" s="99">
        <f>SUM(D28:D30)</f>
        <v>2834345</v>
      </c>
      <c r="E27" s="98">
        <f aca="true" t="shared" si="7" ref="E27:P27">SUM(E28:E30)</f>
        <v>2834345</v>
      </c>
      <c r="F27" s="98">
        <f t="shared" si="7"/>
        <v>136332</v>
      </c>
      <c r="G27" s="98">
        <f t="shared" si="7"/>
        <v>94085</v>
      </c>
      <c r="H27" s="98">
        <f t="shared" si="7"/>
        <v>42247</v>
      </c>
      <c r="I27" s="98">
        <f t="shared" si="7"/>
        <v>0</v>
      </c>
      <c r="J27" s="98">
        <f t="shared" si="7"/>
        <v>0</v>
      </c>
      <c r="K27" s="98">
        <f t="shared" si="7"/>
        <v>0</v>
      </c>
      <c r="L27" s="98">
        <f t="shared" si="7"/>
        <v>2698013</v>
      </c>
      <c r="M27" s="98">
        <f t="shared" si="7"/>
        <v>2698013</v>
      </c>
      <c r="N27" s="98">
        <f t="shared" si="7"/>
        <v>0</v>
      </c>
      <c r="O27" s="98">
        <f t="shared" si="7"/>
        <v>0</v>
      </c>
      <c r="P27" s="98">
        <f t="shared" si="7"/>
        <v>0</v>
      </c>
      <c r="Q27" s="38"/>
    </row>
    <row r="28" spans="1:17" ht="12.75">
      <c r="A28" s="111">
        <v>852</v>
      </c>
      <c r="B28" s="32">
        <v>85203</v>
      </c>
      <c r="C28" s="28">
        <v>2110</v>
      </c>
      <c r="D28" s="103">
        <v>126180</v>
      </c>
      <c r="E28" s="101">
        <f>SUM(H28+G28)</f>
        <v>126180</v>
      </c>
      <c r="F28" s="101">
        <f>SUM(G28:K28)</f>
        <v>126180</v>
      </c>
      <c r="G28" s="101">
        <v>84885</v>
      </c>
      <c r="H28" s="101">
        <v>41295</v>
      </c>
      <c r="I28" s="101">
        <v>0</v>
      </c>
      <c r="J28" s="101">
        <v>0</v>
      </c>
      <c r="K28" s="101">
        <v>0</v>
      </c>
      <c r="L28" s="101">
        <v>0</v>
      </c>
      <c r="M28" s="101">
        <f>SUM(N28+P28+Q28)</f>
        <v>0</v>
      </c>
      <c r="N28" s="101">
        <v>0</v>
      </c>
      <c r="O28" s="101">
        <v>0</v>
      </c>
      <c r="P28" s="101">
        <v>0</v>
      </c>
      <c r="Q28" s="38"/>
    </row>
    <row r="29" spans="1:17" ht="12.75">
      <c r="A29" s="31">
        <v>852</v>
      </c>
      <c r="B29" s="32">
        <v>85203</v>
      </c>
      <c r="C29" s="28">
        <v>6410</v>
      </c>
      <c r="D29" s="103">
        <v>2698013</v>
      </c>
      <c r="E29" s="101">
        <f>SUM(L29)</f>
        <v>2698013</v>
      </c>
      <c r="F29" s="101">
        <f>SUM(H29)</f>
        <v>0</v>
      </c>
      <c r="G29" s="101">
        <v>0</v>
      </c>
      <c r="H29" s="101">
        <v>0</v>
      </c>
      <c r="I29" s="101">
        <v>0</v>
      </c>
      <c r="J29" s="101">
        <v>0</v>
      </c>
      <c r="K29" s="101">
        <v>0</v>
      </c>
      <c r="L29" s="101">
        <v>2698013</v>
      </c>
      <c r="M29" s="101">
        <v>2698013</v>
      </c>
      <c r="N29" s="101">
        <f>SUM(O29+Q29+R29)</f>
        <v>0</v>
      </c>
      <c r="O29" s="101">
        <v>0</v>
      </c>
      <c r="P29" s="101">
        <v>0</v>
      </c>
      <c r="Q29" s="38"/>
    </row>
    <row r="30" spans="1:17" ht="12.75">
      <c r="A30" s="31">
        <v>852</v>
      </c>
      <c r="B30" s="32">
        <v>85205</v>
      </c>
      <c r="C30" s="28">
        <v>2110</v>
      </c>
      <c r="D30" s="103">
        <v>10152</v>
      </c>
      <c r="E30" s="101">
        <f>SUM(H30+G30+E38)</f>
        <v>10152</v>
      </c>
      <c r="F30" s="101">
        <f>SUM(G30:K30)</f>
        <v>10152</v>
      </c>
      <c r="G30" s="101">
        <v>9200</v>
      </c>
      <c r="H30" s="101">
        <v>952</v>
      </c>
      <c r="I30" s="101">
        <v>0</v>
      </c>
      <c r="J30" s="101">
        <v>0</v>
      </c>
      <c r="K30" s="101">
        <v>0</v>
      </c>
      <c r="L30" s="101">
        <v>0</v>
      </c>
      <c r="M30" s="101">
        <f>SUM(N30+P30+Q30)</f>
        <v>0</v>
      </c>
      <c r="N30" s="101">
        <v>0</v>
      </c>
      <c r="O30" s="101">
        <v>0</v>
      </c>
      <c r="P30" s="101">
        <v>0</v>
      </c>
      <c r="Q30" s="38"/>
    </row>
    <row r="31" spans="1:16" ht="13.5">
      <c r="A31" s="29">
        <v>853</v>
      </c>
      <c r="B31" s="97"/>
      <c r="C31" s="25"/>
      <c r="D31" s="102">
        <f>SUM(D32)</f>
        <v>628989</v>
      </c>
      <c r="E31" s="98">
        <f>E32</f>
        <v>628989</v>
      </c>
      <c r="F31" s="98">
        <f>F32</f>
        <v>628989</v>
      </c>
      <c r="G31" s="98">
        <f>G32</f>
        <v>501494</v>
      </c>
      <c r="H31" s="98">
        <f>H32</f>
        <v>127495</v>
      </c>
      <c r="I31" s="98">
        <f aca="true" t="shared" si="8" ref="I31:P31">SUM(I32)</f>
        <v>0</v>
      </c>
      <c r="J31" s="98">
        <f t="shared" si="8"/>
        <v>0</v>
      </c>
      <c r="K31" s="98">
        <f t="shared" si="8"/>
        <v>0</v>
      </c>
      <c r="L31" s="98">
        <f t="shared" si="8"/>
        <v>0</v>
      </c>
      <c r="M31" s="98">
        <f t="shared" si="8"/>
        <v>0</v>
      </c>
      <c r="N31" s="98">
        <f t="shared" si="8"/>
        <v>0</v>
      </c>
      <c r="O31" s="98">
        <f t="shared" si="8"/>
        <v>0</v>
      </c>
      <c r="P31" s="98">
        <f t="shared" si="8"/>
        <v>0</v>
      </c>
    </row>
    <row r="32" spans="1:16" ht="12.75">
      <c r="A32" s="31">
        <v>853</v>
      </c>
      <c r="B32" s="32">
        <v>85321</v>
      </c>
      <c r="C32" s="28">
        <v>2110</v>
      </c>
      <c r="D32" s="103">
        <v>628989</v>
      </c>
      <c r="E32" s="101">
        <f>SUM(H32+G32+E40)</f>
        <v>628989</v>
      </c>
      <c r="F32" s="101">
        <f>SUM(G32:K32)</f>
        <v>628989</v>
      </c>
      <c r="G32" s="101">
        <v>501494</v>
      </c>
      <c r="H32" s="101">
        <v>127495</v>
      </c>
      <c r="I32" s="101">
        <v>0</v>
      </c>
      <c r="J32" s="101">
        <v>0</v>
      </c>
      <c r="K32" s="101">
        <v>0</v>
      </c>
      <c r="L32" s="101">
        <v>0</v>
      </c>
      <c r="M32" s="101">
        <f>SUM(N32+P32+Q32)</f>
        <v>0</v>
      </c>
      <c r="N32" s="101">
        <v>0</v>
      </c>
      <c r="O32" s="101">
        <v>0</v>
      </c>
      <c r="P32" s="101">
        <v>0</v>
      </c>
    </row>
    <row r="33" spans="1:16" ht="13.5">
      <c r="A33" s="29">
        <v>855</v>
      </c>
      <c r="B33" s="97"/>
      <c r="C33" s="25"/>
      <c r="D33" s="102">
        <f aca="true" t="shared" si="9" ref="D33:P33">SUM(D34:D35)</f>
        <v>640898</v>
      </c>
      <c r="E33" s="98">
        <f t="shared" si="9"/>
        <v>640898</v>
      </c>
      <c r="F33" s="98">
        <f t="shared" si="9"/>
        <v>640898</v>
      </c>
      <c r="G33" s="98">
        <f t="shared" si="9"/>
        <v>6362</v>
      </c>
      <c r="H33" s="98">
        <f t="shared" si="9"/>
        <v>521</v>
      </c>
      <c r="I33" s="98">
        <f t="shared" si="9"/>
        <v>0</v>
      </c>
      <c r="J33" s="98">
        <f t="shared" si="9"/>
        <v>634015</v>
      </c>
      <c r="K33" s="98">
        <f t="shared" si="9"/>
        <v>0</v>
      </c>
      <c r="L33" s="98">
        <f t="shared" si="9"/>
        <v>0</v>
      </c>
      <c r="M33" s="98">
        <f t="shared" si="9"/>
        <v>0</v>
      </c>
      <c r="N33" s="98">
        <f t="shared" si="9"/>
        <v>0</v>
      </c>
      <c r="O33" s="98">
        <f t="shared" si="9"/>
        <v>0</v>
      </c>
      <c r="P33" s="98">
        <f t="shared" si="9"/>
        <v>0</v>
      </c>
    </row>
    <row r="34" spans="1:16" ht="12.75">
      <c r="A34" s="31">
        <v>855</v>
      </c>
      <c r="B34" s="32">
        <v>85508</v>
      </c>
      <c r="C34" s="28">
        <v>2160</v>
      </c>
      <c r="D34" s="103">
        <v>224721</v>
      </c>
      <c r="E34" s="101">
        <f>SUM(H34+G34+J34)</f>
        <v>224721</v>
      </c>
      <c r="F34" s="101">
        <f>SUM(G34:K34)</f>
        <v>224721</v>
      </c>
      <c r="G34" s="101">
        <v>2200</v>
      </c>
      <c r="H34" s="101">
        <v>521</v>
      </c>
      <c r="I34" s="101">
        <v>0</v>
      </c>
      <c r="J34" s="101">
        <v>222000</v>
      </c>
      <c r="K34" s="101">
        <v>0</v>
      </c>
      <c r="L34" s="101">
        <v>0</v>
      </c>
      <c r="M34" s="101">
        <f>SUM(N34+P34+Q34)</f>
        <v>0</v>
      </c>
      <c r="N34" s="101">
        <v>0</v>
      </c>
      <c r="O34" s="101">
        <v>0</v>
      </c>
      <c r="P34" s="101">
        <v>0</v>
      </c>
    </row>
    <row r="35" spans="1:16" ht="12.75">
      <c r="A35" s="31">
        <v>855</v>
      </c>
      <c r="B35" s="32">
        <v>85510</v>
      </c>
      <c r="C35" s="28">
        <v>2160</v>
      </c>
      <c r="D35" s="103">
        <v>416177</v>
      </c>
      <c r="E35" s="101">
        <f>SUM(H35+G35+J35)</f>
        <v>416177</v>
      </c>
      <c r="F35" s="101">
        <f>SUM(G35:K35)</f>
        <v>416177</v>
      </c>
      <c r="G35" s="101">
        <v>4162</v>
      </c>
      <c r="H35" s="101">
        <v>0</v>
      </c>
      <c r="I35" s="101">
        <v>0</v>
      </c>
      <c r="J35" s="101">
        <v>412015</v>
      </c>
      <c r="K35" s="101">
        <v>0</v>
      </c>
      <c r="L35" s="101">
        <v>0</v>
      </c>
      <c r="M35" s="101">
        <f>SUM(N35+P35+Q35)</f>
        <v>0</v>
      </c>
      <c r="N35" s="101">
        <v>0</v>
      </c>
      <c r="O35" s="101">
        <v>0</v>
      </c>
      <c r="P35" s="101">
        <v>0</v>
      </c>
    </row>
    <row r="36" spans="1:16" ht="14.25">
      <c r="A36" s="192" t="s">
        <v>68</v>
      </c>
      <c r="B36" s="192"/>
      <c r="C36" s="192"/>
      <c r="D36" s="102">
        <f>SUM(D8+D10+D12+D14+D17+D19+D21+D23+D25+D27+D31+D33)</f>
        <v>12082662</v>
      </c>
      <c r="E36" s="102">
        <f aca="true" t="shared" si="10" ref="E36:P36">SUM(E8+E10+E12+E14+E17+E19+E21+E23+E25+E27+E31+E33)</f>
        <v>12082662</v>
      </c>
      <c r="F36" s="102">
        <f t="shared" si="10"/>
        <v>9384649</v>
      </c>
      <c r="G36" s="102">
        <f t="shared" si="10"/>
        <v>5597933</v>
      </c>
      <c r="H36" s="102">
        <f t="shared" si="10"/>
        <v>2910081</v>
      </c>
      <c r="I36" s="102">
        <f t="shared" si="10"/>
        <v>64020</v>
      </c>
      <c r="J36" s="102">
        <f t="shared" si="10"/>
        <v>812615</v>
      </c>
      <c r="K36" s="102">
        <f t="shared" si="10"/>
        <v>0</v>
      </c>
      <c r="L36" s="102">
        <f t="shared" si="10"/>
        <v>2698013</v>
      </c>
      <c r="M36" s="102">
        <f t="shared" si="10"/>
        <v>2698013</v>
      </c>
      <c r="N36" s="102">
        <f t="shared" si="10"/>
        <v>0</v>
      </c>
      <c r="O36" s="102">
        <f t="shared" si="10"/>
        <v>0</v>
      </c>
      <c r="P36" s="102">
        <f t="shared" si="10"/>
        <v>0</v>
      </c>
    </row>
    <row r="37" spans="1:16" ht="12.75">
      <c r="A37" s="22"/>
      <c r="B37" s="22"/>
      <c r="C37" s="22"/>
      <c r="D37" s="22"/>
      <c r="E37" s="34"/>
      <c r="F37" s="22"/>
      <c r="G37" s="22"/>
      <c r="H37" s="22"/>
      <c r="I37" s="22"/>
      <c r="J37" s="22"/>
      <c r="K37" s="17"/>
      <c r="L37" s="17"/>
      <c r="M37" s="17"/>
      <c r="N37" s="17"/>
      <c r="O37" s="17"/>
      <c r="P37" s="17"/>
    </row>
    <row r="38" spans="1:16" ht="12.7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17"/>
      <c r="L38" s="17"/>
      <c r="M38" s="17"/>
      <c r="N38" s="17"/>
      <c r="O38" s="17"/>
      <c r="P38" s="17"/>
    </row>
    <row r="39" spans="1:16" ht="12.75">
      <c r="A39" s="22"/>
      <c r="B39" s="22"/>
      <c r="C39" s="22"/>
      <c r="D39" s="22"/>
      <c r="E39" s="22"/>
      <c r="F39" s="22"/>
      <c r="G39" s="41"/>
      <c r="H39" s="41"/>
      <c r="I39" s="22"/>
      <c r="J39" s="22"/>
      <c r="K39" s="17"/>
      <c r="L39" s="17"/>
      <c r="M39" s="17"/>
      <c r="N39" s="17"/>
      <c r="O39" s="17"/>
      <c r="P39" s="17"/>
    </row>
    <row r="40" spans="1:16" ht="12.7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16"/>
      <c r="L40" s="16"/>
      <c r="M40" s="16"/>
      <c r="N40" s="16"/>
      <c r="O40" s="16"/>
      <c r="P40" s="16"/>
    </row>
    <row r="46" spans="1:10" ht="12.75">
      <c r="A46" s="36"/>
      <c r="B46" s="36"/>
      <c r="C46" s="36"/>
      <c r="D46" s="36"/>
      <c r="E46" s="36"/>
      <c r="F46" s="36"/>
      <c r="G46" s="36"/>
      <c r="H46" s="36"/>
      <c r="I46" s="36"/>
      <c r="J46" s="43"/>
    </row>
  </sheetData>
  <sheetProtection/>
  <mergeCells count="20">
    <mergeCell ref="A1:P1"/>
    <mergeCell ref="A3:A6"/>
    <mergeCell ref="B3:B6"/>
    <mergeCell ref="C3:C6"/>
    <mergeCell ref="D3:D6"/>
    <mergeCell ref="E3:E6"/>
    <mergeCell ref="F3:P3"/>
    <mergeCell ref="F4:F6"/>
    <mergeCell ref="G4:K4"/>
    <mergeCell ref="L4:L6"/>
    <mergeCell ref="O2:P2"/>
    <mergeCell ref="A36:C36"/>
    <mergeCell ref="M4:P4"/>
    <mergeCell ref="G5:H5"/>
    <mergeCell ref="I5:I6"/>
    <mergeCell ref="J5:J6"/>
    <mergeCell ref="K5:K6"/>
    <mergeCell ref="M5:M6"/>
    <mergeCell ref="O5:O6"/>
    <mergeCell ref="P5:P6"/>
  </mergeCells>
  <printOptions/>
  <pageMargins left="0.7" right="0.7" top="0.75" bottom="0.75" header="0.3" footer="0.3"/>
  <pageSetup orientation="landscape" paperSize="9" scale="91" r:id="rId1"/>
  <headerFooter>
    <oddHeader>&amp;RZałącznik nr &amp;A
do uchwały Rady Powiatu w Opatowie nr XLIV.45.2021
z dnia 28 lipca 2021 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U25"/>
  <sheetViews>
    <sheetView view="pageLayout" zoomScale="78" zoomScalePageLayoutView="78" workbookViewId="0" topLeftCell="A1">
      <selection activeCell="T2" sqref="T2"/>
    </sheetView>
  </sheetViews>
  <sheetFormatPr defaultColWidth="9.33203125" defaultRowHeight="12.75"/>
  <cols>
    <col min="1" max="1" width="32.16015625" style="76" customWidth="1"/>
    <col min="2" max="2" width="4.66015625" style="76" customWidth="1"/>
    <col min="3" max="3" width="6.83203125" style="76" customWidth="1"/>
    <col min="4" max="4" width="9.16015625" style="76" customWidth="1"/>
    <col min="5" max="5" width="13.33203125" style="76" customWidth="1"/>
    <col min="6" max="6" width="14.5" style="76" customWidth="1"/>
    <col min="7" max="7" width="13.66015625" style="76" customWidth="1"/>
    <col min="8" max="8" width="11.16015625" style="76" customWidth="1"/>
    <col min="9" max="9" width="13.16015625" style="76" customWidth="1"/>
    <col min="10" max="10" width="12.5" style="76" customWidth="1"/>
    <col min="11" max="12" width="9.83203125" style="76" customWidth="1"/>
    <col min="13" max="13" width="7.5" style="76" customWidth="1"/>
    <col min="14" max="14" width="9" style="76" customWidth="1"/>
    <col min="15" max="15" width="13.83203125" style="76" customWidth="1"/>
    <col min="16" max="16" width="14.33203125" style="75" customWidth="1"/>
    <col min="17" max="17" width="12.5" style="75" customWidth="1"/>
    <col min="18" max="18" width="8.83203125" style="75" customWidth="1"/>
    <col min="19" max="19" width="11.5" style="75" customWidth="1"/>
    <col min="20" max="20" width="9.33203125" style="75" customWidth="1"/>
    <col min="21" max="21" width="10.83203125" style="75" bestFit="1" customWidth="1"/>
    <col min="22" max="16384" width="9.33203125" style="75" customWidth="1"/>
  </cols>
  <sheetData>
    <row r="1" spans="1:19" ht="18.75" customHeight="1">
      <c r="A1" s="207" t="s">
        <v>262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</row>
    <row r="2" spans="1:19" ht="18.75" customHeight="1">
      <c r="A2" s="207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</row>
    <row r="3" spans="1:19" ht="12.75">
      <c r="A3" s="95"/>
      <c r="B3" s="95"/>
      <c r="C3" s="95"/>
      <c r="D3" s="95"/>
      <c r="E3" s="95"/>
      <c r="F3" s="95"/>
      <c r="G3" s="95"/>
      <c r="H3" s="79"/>
      <c r="I3" s="79"/>
      <c r="J3" s="79"/>
      <c r="K3" s="79"/>
      <c r="L3" s="79"/>
      <c r="M3" s="79"/>
      <c r="N3" s="79"/>
      <c r="O3" s="79"/>
      <c r="P3" s="78"/>
      <c r="Q3" s="78"/>
      <c r="R3" s="78"/>
      <c r="S3" s="94" t="s">
        <v>165</v>
      </c>
    </row>
    <row r="4" spans="1:19" s="90" customFormat="1" ht="11.25">
      <c r="A4" s="208" t="s">
        <v>261</v>
      </c>
      <c r="B4" s="211" t="s">
        <v>1</v>
      </c>
      <c r="C4" s="211" t="s">
        <v>2</v>
      </c>
      <c r="D4" s="208" t="s">
        <v>3</v>
      </c>
      <c r="E4" s="208" t="s">
        <v>260</v>
      </c>
      <c r="F4" s="208" t="s">
        <v>259</v>
      </c>
      <c r="G4" s="215" t="s">
        <v>24</v>
      </c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7"/>
    </row>
    <row r="5" spans="1:19" s="90" customFormat="1" ht="11.25">
      <c r="A5" s="209"/>
      <c r="B5" s="212"/>
      <c r="C5" s="212"/>
      <c r="D5" s="209"/>
      <c r="E5" s="209"/>
      <c r="F5" s="209"/>
      <c r="G5" s="208" t="s">
        <v>30</v>
      </c>
      <c r="H5" s="214" t="s">
        <v>24</v>
      </c>
      <c r="I5" s="214"/>
      <c r="J5" s="214"/>
      <c r="K5" s="214"/>
      <c r="L5" s="214"/>
      <c r="M5" s="214"/>
      <c r="N5" s="214"/>
      <c r="O5" s="208" t="s">
        <v>168</v>
      </c>
      <c r="P5" s="218" t="s">
        <v>24</v>
      </c>
      <c r="Q5" s="219"/>
      <c r="R5" s="219"/>
      <c r="S5" s="220"/>
    </row>
    <row r="6" spans="1:19" s="90" customFormat="1" ht="11.25">
      <c r="A6" s="209"/>
      <c r="B6" s="212"/>
      <c r="C6" s="212"/>
      <c r="D6" s="209"/>
      <c r="E6" s="209"/>
      <c r="F6" s="209"/>
      <c r="G6" s="209"/>
      <c r="H6" s="215" t="s">
        <v>169</v>
      </c>
      <c r="I6" s="217"/>
      <c r="J6" s="208" t="s">
        <v>170</v>
      </c>
      <c r="K6" s="208" t="s">
        <v>171</v>
      </c>
      <c r="L6" s="208" t="s">
        <v>172</v>
      </c>
      <c r="M6" s="208" t="s">
        <v>258</v>
      </c>
      <c r="N6" s="208" t="s">
        <v>257</v>
      </c>
      <c r="O6" s="209"/>
      <c r="P6" s="215" t="s">
        <v>26</v>
      </c>
      <c r="Q6" s="93" t="s">
        <v>25</v>
      </c>
      <c r="R6" s="214" t="s">
        <v>29</v>
      </c>
      <c r="S6" s="214" t="s">
        <v>256</v>
      </c>
    </row>
    <row r="7" spans="1:19" s="90" customFormat="1" ht="94.5">
      <c r="A7" s="210"/>
      <c r="B7" s="213"/>
      <c r="C7" s="213"/>
      <c r="D7" s="210"/>
      <c r="E7" s="210"/>
      <c r="F7" s="210"/>
      <c r="G7" s="210"/>
      <c r="H7" s="92" t="s">
        <v>19</v>
      </c>
      <c r="I7" s="92" t="s">
        <v>174</v>
      </c>
      <c r="J7" s="210"/>
      <c r="K7" s="210"/>
      <c r="L7" s="210"/>
      <c r="M7" s="210"/>
      <c r="N7" s="210"/>
      <c r="O7" s="210"/>
      <c r="P7" s="214"/>
      <c r="Q7" s="91" t="s">
        <v>21</v>
      </c>
      <c r="R7" s="214"/>
      <c r="S7" s="214"/>
    </row>
    <row r="8" spans="1:19" ht="12" customHeight="1">
      <c r="A8" s="89">
        <v>1</v>
      </c>
      <c r="B8" s="89">
        <v>2</v>
      </c>
      <c r="C8" s="89">
        <v>3</v>
      </c>
      <c r="D8" s="89">
        <v>4</v>
      </c>
      <c r="E8" s="89">
        <v>5</v>
      </c>
      <c r="F8" s="89">
        <v>6</v>
      </c>
      <c r="G8" s="89">
        <v>7</v>
      </c>
      <c r="H8" s="89">
        <v>8</v>
      </c>
      <c r="I8" s="89">
        <v>9</v>
      </c>
      <c r="J8" s="89">
        <v>10</v>
      </c>
      <c r="K8" s="89">
        <v>11</v>
      </c>
      <c r="L8" s="89">
        <v>12</v>
      </c>
      <c r="M8" s="89">
        <v>13</v>
      </c>
      <c r="N8" s="89">
        <v>14</v>
      </c>
      <c r="O8" s="89">
        <v>15</v>
      </c>
      <c r="P8" s="89">
        <v>16</v>
      </c>
      <c r="Q8" s="89">
        <v>17</v>
      </c>
      <c r="R8" s="89">
        <v>18</v>
      </c>
      <c r="S8" s="89">
        <v>19</v>
      </c>
    </row>
    <row r="9" spans="1:21" ht="48.75" customHeight="1">
      <c r="A9" s="222" t="s">
        <v>255</v>
      </c>
      <c r="B9" s="222"/>
      <c r="C9" s="222"/>
      <c r="D9" s="88"/>
      <c r="E9" s="80">
        <f aca="true" t="shared" si="0" ref="E9:S9">SUM(E10:E17)</f>
        <v>4427404</v>
      </c>
      <c r="F9" s="80">
        <f t="shared" si="0"/>
        <v>587095</v>
      </c>
      <c r="G9" s="80">
        <f t="shared" si="0"/>
        <v>587095</v>
      </c>
      <c r="H9" s="80">
        <f t="shared" si="0"/>
        <v>0</v>
      </c>
      <c r="I9" s="80">
        <f t="shared" si="0"/>
        <v>10800</v>
      </c>
      <c r="J9" s="80">
        <f t="shared" si="0"/>
        <v>576295</v>
      </c>
      <c r="K9" s="80">
        <f t="shared" si="0"/>
        <v>0</v>
      </c>
      <c r="L9" s="80">
        <f t="shared" si="0"/>
        <v>0</v>
      </c>
      <c r="M9" s="80">
        <f t="shared" si="0"/>
        <v>0</v>
      </c>
      <c r="N9" s="80">
        <f t="shared" si="0"/>
        <v>0</v>
      </c>
      <c r="O9" s="80">
        <f t="shared" si="0"/>
        <v>0</v>
      </c>
      <c r="P9" s="80">
        <f t="shared" si="0"/>
        <v>0</v>
      </c>
      <c r="Q9" s="80">
        <f t="shared" si="0"/>
        <v>0</v>
      </c>
      <c r="R9" s="80">
        <f t="shared" si="0"/>
        <v>0</v>
      </c>
      <c r="S9" s="80">
        <f t="shared" si="0"/>
        <v>0</v>
      </c>
      <c r="U9" s="87"/>
    </row>
    <row r="10" spans="1:19" s="86" customFormat="1" ht="20.25" customHeight="1">
      <c r="A10" s="84" t="s">
        <v>254</v>
      </c>
      <c r="B10" s="83">
        <v>853</v>
      </c>
      <c r="C10" s="83">
        <v>85321</v>
      </c>
      <c r="D10" s="82">
        <v>2320</v>
      </c>
      <c r="E10" s="85">
        <v>10800</v>
      </c>
      <c r="F10" s="81">
        <f aca="true" t="shared" si="1" ref="F10:F17">G10</f>
        <v>10800</v>
      </c>
      <c r="G10" s="81">
        <f aca="true" t="shared" si="2" ref="G10:G17">H10+I10+J10+K10+L10+M10+N10</f>
        <v>10800</v>
      </c>
      <c r="H10" s="81">
        <v>0</v>
      </c>
      <c r="I10" s="81">
        <v>10800</v>
      </c>
      <c r="J10" s="81">
        <v>0</v>
      </c>
      <c r="K10" s="81">
        <v>0</v>
      </c>
      <c r="L10" s="81">
        <v>0</v>
      </c>
      <c r="M10" s="81">
        <v>0</v>
      </c>
      <c r="N10" s="81">
        <v>0</v>
      </c>
      <c r="O10" s="81">
        <v>0</v>
      </c>
      <c r="P10" s="81">
        <v>0</v>
      </c>
      <c r="Q10" s="81">
        <v>0</v>
      </c>
      <c r="R10" s="81">
        <v>0</v>
      </c>
      <c r="S10" s="81">
        <v>0</v>
      </c>
    </row>
    <row r="11" spans="1:19" s="86" customFormat="1" ht="20.25" customHeight="1">
      <c r="A11" s="84" t="s">
        <v>252</v>
      </c>
      <c r="B11" s="83">
        <v>853</v>
      </c>
      <c r="C11" s="83">
        <v>85311</v>
      </c>
      <c r="D11" s="82" t="s">
        <v>253</v>
      </c>
      <c r="E11" s="81">
        <v>161517</v>
      </c>
      <c r="F11" s="85">
        <f t="shared" si="1"/>
        <v>55448</v>
      </c>
      <c r="G11" s="85">
        <f t="shared" si="2"/>
        <v>55448</v>
      </c>
      <c r="H11" s="85">
        <v>0</v>
      </c>
      <c r="I11" s="85">
        <v>0</v>
      </c>
      <c r="J11" s="85">
        <v>55448</v>
      </c>
      <c r="K11" s="81">
        <v>0</v>
      </c>
      <c r="L11" s="81">
        <v>0</v>
      </c>
      <c r="M11" s="81">
        <v>0</v>
      </c>
      <c r="N11" s="81">
        <v>0</v>
      </c>
      <c r="O11" s="81">
        <v>0</v>
      </c>
      <c r="P11" s="81">
        <v>0</v>
      </c>
      <c r="Q11" s="81">
        <v>0</v>
      </c>
      <c r="R11" s="81">
        <v>0</v>
      </c>
      <c r="S11" s="81">
        <v>0</v>
      </c>
    </row>
    <row r="12" spans="1:19" ht="21.75" customHeight="1">
      <c r="A12" s="84" t="s">
        <v>252</v>
      </c>
      <c r="B12" s="83">
        <v>853</v>
      </c>
      <c r="C12" s="83">
        <v>85311</v>
      </c>
      <c r="D12" s="82">
        <v>2580</v>
      </c>
      <c r="E12" s="81">
        <v>0</v>
      </c>
      <c r="F12" s="81">
        <f t="shared" si="1"/>
        <v>383298</v>
      </c>
      <c r="G12" s="81">
        <f t="shared" si="2"/>
        <v>383298</v>
      </c>
      <c r="H12" s="81">
        <v>0</v>
      </c>
      <c r="I12" s="81">
        <v>0</v>
      </c>
      <c r="J12" s="81">
        <v>383298</v>
      </c>
      <c r="K12" s="81">
        <v>0</v>
      </c>
      <c r="L12" s="81">
        <v>0</v>
      </c>
      <c r="M12" s="81">
        <v>0</v>
      </c>
      <c r="N12" s="81">
        <v>0</v>
      </c>
      <c r="O12" s="81">
        <v>0</v>
      </c>
      <c r="P12" s="81">
        <v>0</v>
      </c>
      <c r="Q12" s="81">
        <v>0</v>
      </c>
      <c r="R12" s="81">
        <v>0</v>
      </c>
      <c r="S12" s="81">
        <v>0</v>
      </c>
    </row>
    <row r="13" spans="1:19" ht="21.75" customHeight="1">
      <c r="A13" s="84" t="s">
        <v>251</v>
      </c>
      <c r="B13" s="83">
        <v>855</v>
      </c>
      <c r="C13" s="83">
        <v>85508</v>
      </c>
      <c r="D13" s="82" t="s">
        <v>250</v>
      </c>
      <c r="E13" s="85">
        <v>143311</v>
      </c>
      <c r="F13" s="81">
        <f t="shared" si="1"/>
        <v>0</v>
      </c>
      <c r="G13" s="81">
        <f t="shared" si="2"/>
        <v>0</v>
      </c>
      <c r="H13" s="81">
        <v>0</v>
      </c>
      <c r="I13" s="81">
        <v>0</v>
      </c>
      <c r="J13" s="81">
        <v>0</v>
      </c>
      <c r="K13" s="81">
        <v>0</v>
      </c>
      <c r="L13" s="81">
        <v>0</v>
      </c>
      <c r="M13" s="81">
        <v>0</v>
      </c>
      <c r="N13" s="81">
        <v>0</v>
      </c>
      <c r="O13" s="81">
        <v>0</v>
      </c>
      <c r="P13" s="81">
        <v>0</v>
      </c>
      <c r="Q13" s="81">
        <v>0</v>
      </c>
      <c r="R13" s="81">
        <v>0</v>
      </c>
      <c r="S13" s="81">
        <v>0</v>
      </c>
    </row>
    <row r="14" spans="1:19" ht="21.75" customHeight="1">
      <c r="A14" s="140" t="s">
        <v>251</v>
      </c>
      <c r="B14" s="115">
        <v>855</v>
      </c>
      <c r="C14" s="115">
        <v>85508</v>
      </c>
      <c r="D14" s="27">
        <v>2320</v>
      </c>
      <c r="E14" s="85">
        <v>71184</v>
      </c>
      <c r="F14" s="85">
        <f t="shared" si="1"/>
        <v>117549</v>
      </c>
      <c r="G14" s="85">
        <f t="shared" si="2"/>
        <v>117549</v>
      </c>
      <c r="H14" s="85">
        <v>0</v>
      </c>
      <c r="I14" s="85">
        <v>0</v>
      </c>
      <c r="J14" s="85">
        <v>117549</v>
      </c>
      <c r="K14" s="85">
        <v>0</v>
      </c>
      <c r="L14" s="85">
        <v>0</v>
      </c>
      <c r="M14" s="85">
        <v>0</v>
      </c>
      <c r="N14" s="85">
        <v>0</v>
      </c>
      <c r="O14" s="85">
        <v>0</v>
      </c>
      <c r="P14" s="85">
        <v>0</v>
      </c>
      <c r="Q14" s="85">
        <v>0</v>
      </c>
      <c r="R14" s="85">
        <v>0</v>
      </c>
      <c r="S14" s="85">
        <v>0</v>
      </c>
    </row>
    <row r="15" spans="1:19" ht="21.75" customHeight="1">
      <c r="A15" s="140" t="s">
        <v>249</v>
      </c>
      <c r="B15" s="115">
        <v>855</v>
      </c>
      <c r="C15" s="115">
        <v>85510</v>
      </c>
      <c r="D15" s="27" t="s">
        <v>250</v>
      </c>
      <c r="E15" s="85">
        <v>582312</v>
      </c>
      <c r="F15" s="85">
        <f t="shared" si="1"/>
        <v>0</v>
      </c>
      <c r="G15" s="85">
        <f t="shared" si="2"/>
        <v>0</v>
      </c>
      <c r="H15" s="85">
        <v>0</v>
      </c>
      <c r="I15" s="85">
        <v>0</v>
      </c>
      <c r="J15" s="85">
        <v>0</v>
      </c>
      <c r="K15" s="85">
        <v>0</v>
      </c>
      <c r="L15" s="85">
        <v>0</v>
      </c>
      <c r="M15" s="85">
        <v>0</v>
      </c>
      <c r="N15" s="85">
        <v>0</v>
      </c>
      <c r="O15" s="85">
        <v>0</v>
      </c>
      <c r="P15" s="85">
        <v>0</v>
      </c>
      <c r="Q15" s="85">
        <v>0</v>
      </c>
      <c r="R15" s="85">
        <v>0</v>
      </c>
      <c r="S15" s="85">
        <v>0</v>
      </c>
    </row>
    <row r="16" spans="1:19" ht="21.75" customHeight="1">
      <c r="A16" s="140" t="s">
        <v>249</v>
      </c>
      <c r="B16" s="115">
        <v>855</v>
      </c>
      <c r="C16" s="115">
        <v>85510</v>
      </c>
      <c r="D16" s="27">
        <v>2320</v>
      </c>
      <c r="E16" s="85">
        <v>3458280</v>
      </c>
      <c r="F16" s="85">
        <f t="shared" si="1"/>
        <v>0</v>
      </c>
      <c r="G16" s="85">
        <f t="shared" si="2"/>
        <v>0</v>
      </c>
      <c r="H16" s="85">
        <v>0</v>
      </c>
      <c r="I16" s="85">
        <v>0</v>
      </c>
      <c r="J16" s="85">
        <v>0</v>
      </c>
      <c r="K16" s="85">
        <v>0</v>
      </c>
      <c r="L16" s="85">
        <v>0</v>
      </c>
      <c r="M16" s="85">
        <v>0</v>
      </c>
      <c r="N16" s="85">
        <v>0</v>
      </c>
      <c r="O16" s="85">
        <v>0</v>
      </c>
      <c r="P16" s="85">
        <v>0</v>
      </c>
      <c r="Q16" s="85">
        <v>0</v>
      </c>
      <c r="R16" s="85">
        <v>0</v>
      </c>
      <c r="S16" s="85">
        <v>0</v>
      </c>
    </row>
    <row r="17" spans="1:19" ht="27.75" customHeight="1">
      <c r="A17" s="140" t="s">
        <v>248</v>
      </c>
      <c r="B17" s="115">
        <v>921</v>
      </c>
      <c r="C17" s="115">
        <v>92116</v>
      </c>
      <c r="D17" s="27">
        <v>2310</v>
      </c>
      <c r="E17" s="85">
        <v>0</v>
      </c>
      <c r="F17" s="85">
        <f t="shared" si="1"/>
        <v>20000</v>
      </c>
      <c r="G17" s="85">
        <f t="shared" si="2"/>
        <v>20000</v>
      </c>
      <c r="H17" s="85">
        <v>0</v>
      </c>
      <c r="I17" s="85">
        <v>0</v>
      </c>
      <c r="J17" s="85">
        <v>20000</v>
      </c>
      <c r="K17" s="85">
        <v>0</v>
      </c>
      <c r="L17" s="85">
        <v>0</v>
      </c>
      <c r="M17" s="85">
        <v>0</v>
      </c>
      <c r="N17" s="85">
        <v>0</v>
      </c>
      <c r="O17" s="85">
        <v>0</v>
      </c>
      <c r="P17" s="85">
        <v>0</v>
      </c>
      <c r="Q17" s="85">
        <v>0</v>
      </c>
      <c r="R17" s="85">
        <v>0</v>
      </c>
      <c r="S17" s="85">
        <v>0</v>
      </c>
    </row>
    <row r="18" spans="1:19" ht="39" customHeight="1">
      <c r="A18" s="221" t="s">
        <v>263</v>
      </c>
      <c r="B18" s="221"/>
      <c r="C18" s="221"/>
      <c r="D18" s="112"/>
      <c r="E18" s="113">
        <f>SUM(E19:E20)</f>
        <v>81310</v>
      </c>
      <c r="F18" s="113">
        <f aca="true" t="shared" si="3" ref="F18:S18">SUM(F19:F20)</f>
        <v>1111911</v>
      </c>
      <c r="G18" s="113">
        <f t="shared" si="3"/>
        <v>422470</v>
      </c>
      <c r="H18" s="113">
        <f t="shared" si="3"/>
        <v>0</v>
      </c>
      <c r="I18" s="113">
        <f t="shared" si="3"/>
        <v>422470</v>
      </c>
      <c r="J18" s="113">
        <f t="shared" si="3"/>
        <v>0</v>
      </c>
      <c r="K18" s="113">
        <f t="shared" si="3"/>
        <v>0</v>
      </c>
      <c r="L18" s="113">
        <f t="shared" si="3"/>
        <v>0</v>
      </c>
      <c r="M18" s="113">
        <f t="shared" si="3"/>
        <v>0</v>
      </c>
      <c r="N18" s="113">
        <f t="shared" si="3"/>
        <v>0</v>
      </c>
      <c r="O18" s="113">
        <f t="shared" si="3"/>
        <v>689441</v>
      </c>
      <c r="P18" s="113">
        <f t="shared" si="3"/>
        <v>689441</v>
      </c>
      <c r="Q18" s="113">
        <f t="shared" si="3"/>
        <v>0</v>
      </c>
      <c r="R18" s="113">
        <f t="shared" si="3"/>
        <v>0</v>
      </c>
      <c r="S18" s="113">
        <f t="shared" si="3"/>
        <v>0</v>
      </c>
    </row>
    <row r="19" spans="1:19" ht="48.75" customHeight="1">
      <c r="A19" s="114" t="s">
        <v>264</v>
      </c>
      <c r="B19" s="115">
        <v>600</v>
      </c>
      <c r="C19" s="115">
        <v>60014</v>
      </c>
      <c r="D19" s="27" t="s">
        <v>265</v>
      </c>
      <c r="E19" s="116">
        <v>27804</v>
      </c>
      <c r="F19" s="116">
        <f>O19+G19</f>
        <v>422470</v>
      </c>
      <c r="G19" s="116">
        <f>H19+I19+J19+K19+L19+M19+N19</f>
        <v>422470</v>
      </c>
      <c r="H19" s="116">
        <v>0</v>
      </c>
      <c r="I19" s="116">
        <v>422470</v>
      </c>
      <c r="J19" s="116">
        <v>0</v>
      </c>
      <c r="K19" s="116">
        <v>0</v>
      </c>
      <c r="L19" s="116">
        <v>0</v>
      </c>
      <c r="M19" s="116">
        <v>0</v>
      </c>
      <c r="N19" s="116">
        <v>0</v>
      </c>
      <c r="O19" s="116">
        <v>0</v>
      </c>
      <c r="P19" s="116">
        <v>0</v>
      </c>
      <c r="Q19" s="116">
        <v>0</v>
      </c>
      <c r="R19" s="116">
        <v>0</v>
      </c>
      <c r="S19" s="116">
        <v>0</v>
      </c>
    </row>
    <row r="20" spans="1:19" ht="43.5" customHeight="1">
      <c r="A20" s="114" t="s">
        <v>123</v>
      </c>
      <c r="B20" s="115">
        <v>600</v>
      </c>
      <c r="C20" s="115">
        <v>60014</v>
      </c>
      <c r="D20" s="27" t="s">
        <v>336</v>
      </c>
      <c r="E20" s="116">
        <v>53506</v>
      </c>
      <c r="F20" s="116">
        <f>O20+G20</f>
        <v>689441</v>
      </c>
      <c r="G20" s="116">
        <f>H20+I20+J20+K20+L20+M20+N20</f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v>0</v>
      </c>
      <c r="M20" s="116">
        <v>0</v>
      </c>
      <c r="N20" s="116">
        <v>0</v>
      </c>
      <c r="O20" s="116">
        <v>689441</v>
      </c>
      <c r="P20" s="116">
        <v>689441</v>
      </c>
      <c r="Q20" s="116">
        <v>0</v>
      </c>
      <c r="R20" s="116">
        <v>0</v>
      </c>
      <c r="S20" s="116">
        <v>0</v>
      </c>
    </row>
    <row r="21" spans="1:19" ht="30.75" customHeight="1">
      <c r="A21" s="170" t="s">
        <v>68</v>
      </c>
      <c r="B21" s="170"/>
      <c r="C21" s="170"/>
      <c r="D21" s="141"/>
      <c r="E21" s="142">
        <f>SUM(E9+E18)</f>
        <v>4508714</v>
      </c>
      <c r="F21" s="142">
        <f aca="true" t="shared" si="4" ref="F21:S21">SUM(F9+F18)</f>
        <v>1699006</v>
      </c>
      <c r="G21" s="142">
        <f t="shared" si="4"/>
        <v>1009565</v>
      </c>
      <c r="H21" s="142">
        <f t="shared" si="4"/>
        <v>0</v>
      </c>
      <c r="I21" s="142">
        <f t="shared" si="4"/>
        <v>433270</v>
      </c>
      <c r="J21" s="142">
        <f t="shared" si="4"/>
        <v>576295</v>
      </c>
      <c r="K21" s="142">
        <f t="shared" si="4"/>
        <v>0</v>
      </c>
      <c r="L21" s="142">
        <f t="shared" si="4"/>
        <v>0</v>
      </c>
      <c r="M21" s="142">
        <f t="shared" si="4"/>
        <v>0</v>
      </c>
      <c r="N21" s="142">
        <f t="shared" si="4"/>
        <v>0</v>
      </c>
      <c r="O21" s="142">
        <f t="shared" si="4"/>
        <v>689441</v>
      </c>
      <c r="P21" s="142">
        <f t="shared" si="4"/>
        <v>689441</v>
      </c>
      <c r="Q21" s="142">
        <f t="shared" si="4"/>
        <v>0</v>
      </c>
      <c r="R21" s="142">
        <f t="shared" si="4"/>
        <v>0</v>
      </c>
      <c r="S21" s="142">
        <f t="shared" si="4"/>
        <v>0</v>
      </c>
    </row>
    <row r="22" spans="1:19" ht="12.75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6"/>
      <c r="Q22" s="46"/>
      <c r="R22" s="46"/>
      <c r="S22" s="46"/>
    </row>
    <row r="23" spans="1:19" ht="12.75">
      <c r="A23" s="45"/>
      <c r="B23" s="45"/>
      <c r="C23" s="45"/>
      <c r="D23" s="45"/>
      <c r="E23" s="143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6"/>
      <c r="Q23" s="46"/>
      <c r="R23" s="46"/>
      <c r="S23" s="46"/>
    </row>
    <row r="24" spans="1:19" ht="12.75">
      <c r="A24" s="79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8"/>
      <c r="Q24" s="78"/>
      <c r="R24" s="78"/>
      <c r="S24" s="78"/>
    </row>
    <row r="25" spans="5:9" ht="12.75">
      <c r="E25" s="77"/>
      <c r="F25" s="77"/>
      <c r="G25" s="77"/>
      <c r="H25" s="77"/>
      <c r="I25" s="77"/>
    </row>
  </sheetData>
  <sheetProtection/>
  <mergeCells count="24">
    <mergeCell ref="A18:C18"/>
    <mergeCell ref="A9:C9"/>
    <mergeCell ref="D4:D7"/>
    <mergeCell ref="H5:N5"/>
    <mergeCell ref="L6:L7"/>
    <mergeCell ref="H6:I6"/>
    <mergeCell ref="C4:C7"/>
    <mergeCell ref="A21:C21"/>
    <mergeCell ref="G4:S4"/>
    <mergeCell ref="P5:S5"/>
    <mergeCell ref="M6:M7"/>
    <mergeCell ref="P6:P7"/>
    <mergeCell ref="F4:F7"/>
    <mergeCell ref="K6:K7"/>
    <mergeCell ref="R6:R7"/>
    <mergeCell ref="N6:N7"/>
    <mergeCell ref="G5:G7"/>
    <mergeCell ref="A1:S2"/>
    <mergeCell ref="O5:O7"/>
    <mergeCell ref="A4:A7"/>
    <mergeCell ref="J6:J7"/>
    <mergeCell ref="B4:B7"/>
    <mergeCell ref="E4:E7"/>
    <mergeCell ref="S6:S7"/>
  </mergeCells>
  <printOptions horizontalCentered="1"/>
  <pageMargins left="0.2755905511811024" right="0.4724409448818898" top="1.1023622047244095" bottom="0.7874015748031497" header="0.5118110236220472" footer="0.5118110236220472"/>
  <pageSetup orientation="landscape" paperSize="9" scale="73" r:id="rId1"/>
  <headerFooter alignWithMargins="0">
    <oddHeader>&amp;RZałącznik nr &amp;A
do uchwały Rady Powiatu w Opatowie nr XLIV.45.2021
z dnia 28 lipca 2021 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F18"/>
  <sheetViews>
    <sheetView view="pageLayout" workbookViewId="0" topLeftCell="A1">
      <selection activeCell="G4" sqref="G4"/>
    </sheetView>
  </sheetViews>
  <sheetFormatPr defaultColWidth="9.33203125" defaultRowHeight="12.75"/>
  <cols>
    <col min="1" max="1" width="5.5" style="36" customWidth="1"/>
    <col min="2" max="2" width="9.33203125" style="36" customWidth="1"/>
    <col min="3" max="3" width="12.33203125" style="36" customWidth="1"/>
    <col min="4" max="4" width="27" style="36" customWidth="1"/>
    <col min="5" max="5" width="28.33203125" style="36" customWidth="1"/>
    <col min="6" max="6" width="17.16015625" style="36" customWidth="1"/>
    <col min="7" max="16384" width="9.33203125" style="36" customWidth="1"/>
  </cols>
  <sheetData>
    <row r="1" spans="1:6" ht="12.75">
      <c r="A1" s="16"/>
      <c r="B1" s="16"/>
      <c r="C1" s="16"/>
      <c r="D1" s="16"/>
      <c r="E1" s="16"/>
      <c r="F1" s="16"/>
    </row>
    <row r="2" spans="1:6" ht="18">
      <c r="A2" s="223" t="s">
        <v>330</v>
      </c>
      <c r="B2" s="223"/>
      <c r="C2" s="223"/>
      <c r="D2" s="223"/>
      <c r="E2" s="223"/>
      <c r="F2" s="223"/>
    </row>
    <row r="3" spans="1:6" ht="12.75">
      <c r="A3" s="54"/>
      <c r="B3" s="54"/>
      <c r="C3" s="54"/>
      <c r="D3" s="73"/>
      <c r="E3" s="73"/>
      <c r="F3" s="133" t="s">
        <v>0</v>
      </c>
    </row>
    <row r="4" spans="1:6" ht="43.5" customHeight="1">
      <c r="A4" s="132" t="s">
        <v>113</v>
      </c>
      <c r="B4" s="132" t="s">
        <v>1</v>
      </c>
      <c r="C4" s="132" t="s">
        <v>2</v>
      </c>
      <c r="D4" s="131" t="s">
        <v>329</v>
      </c>
      <c r="E4" s="132" t="s">
        <v>328</v>
      </c>
      <c r="F4" s="131" t="s">
        <v>327</v>
      </c>
    </row>
    <row r="5" spans="1:6" ht="12.75">
      <c r="A5" s="130">
        <v>1</v>
      </c>
      <c r="B5" s="130">
        <v>2</v>
      </c>
      <c r="C5" s="130">
        <v>3</v>
      </c>
      <c r="D5" s="130">
        <v>4</v>
      </c>
      <c r="E5" s="130">
        <v>5</v>
      </c>
      <c r="F5" s="130">
        <v>6</v>
      </c>
    </row>
    <row r="6" spans="1:6" ht="26.25" customHeight="1">
      <c r="A6" s="227" t="s">
        <v>326</v>
      </c>
      <c r="B6" s="228"/>
      <c r="C6" s="228"/>
      <c r="D6" s="228"/>
      <c r="E6" s="229"/>
      <c r="F6" s="129">
        <f>SUM(F7:F10)</f>
        <v>192997</v>
      </c>
    </row>
    <row r="7" spans="1:6" ht="55.5" customHeight="1">
      <c r="A7" s="125" t="s">
        <v>102</v>
      </c>
      <c r="B7" s="128">
        <v>853</v>
      </c>
      <c r="C7" s="128">
        <v>85311</v>
      </c>
      <c r="D7" s="127" t="s">
        <v>325</v>
      </c>
      <c r="E7" s="127" t="s">
        <v>310</v>
      </c>
      <c r="F7" s="126">
        <v>19287</v>
      </c>
    </row>
    <row r="8" spans="1:6" ht="55.5" customHeight="1">
      <c r="A8" s="125" t="s">
        <v>101</v>
      </c>
      <c r="B8" s="128">
        <v>853</v>
      </c>
      <c r="C8" s="128">
        <v>85311</v>
      </c>
      <c r="D8" s="127" t="s">
        <v>324</v>
      </c>
      <c r="E8" s="127" t="s">
        <v>310</v>
      </c>
      <c r="F8" s="126">
        <v>36161</v>
      </c>
    </row>
    <row r="9" spans="1:6" ht="43.5" customHeight="1">
      <c r="A9" s="125" t="s">
        <v>100</v>
      </c>
      <c r="B9" s="125">
        <v>855</v>
      </c>
      <c r="C9" s="125">
        <v>85508</v>
      </c>
      <c r="D9" s="124" t="s">
        <v>323</v>
      </c>
      <c r="E9" s="124" t="s">
        <v>322</v>
      </c>
      <c r="F9" s="123">
        <v>117549</v>
      </c>
    </row>
    <row r="10" spans="1:6" ht="33.75" customHeight="1">
      <c r="A10" s="125" t="s">
        <v>99</v>
      </c>
      <c r="B10" s="125">
        <v>921</v>
      </c>
      <c r="C10" s="125">
        <v>92116</v>
      </c>
      <c r="D10" s="124" t="s">
        <v>321</v>
      </c>
      <c r="E10" s="124" t="s">
        <v>320</v>
      </c>
      <c r="F10" s="123">
        <v>20000</v>
      </c>
    </row>
    <row r="11" spans="1:6" ht="33.75" customHeight="1">
      <c r="A11" s="230" t="s">
        <v>319</v>
      </c>
      <c r="B11" s="231"/>
      <c r="C11" s="231"/>
      <c r="D11" s="231"/>
      <c r="E11" s="232"/>
      <c r="F11" s="122">
        <f>SUM(F12:F14)</f>
        <v>995686</v>
      </c>
    </row>
    <row r="12" spans="1:6" ht="46.5" customHeight="1">
      <c r="A12" s="121" t="s">
        <v>102</v>
      </c>
      <c r="B12" s="121">
        <v>755</v>
      </c>
      <c r="C12" s="121">
        <v>75515</v>
      </c>
      <c r="D12" s="120" t="s">
        <v>318</v>
      </c>
      <c r="E12" s="120" t="s">
        <v>317</v>
      </c>
      <c r="F12" s="119">
        <v>64020</v>
      </c>
    </row>
    <row r="13" spans="1:6" ht="71.25" customHeight="1">
      <c r="A13" s="121" t="s">
        <v>101</v>
      </c>
      <c r="B13" s="121">
        <v>851</v>
      </c>
      <c r="C13" s="121">
        <v>85111</v>
      </c>
      <c r="D13" s="120" t="s">
        <v>315</v>
      </c>
      <c r="E13" s="120" t="s">
        <v>316</v>
      </c>
      <c r="F13" s="119">
        <v>393600</v>
      </c>
    </row>
    <row r="14" spans="1:6" ht="54" customHeight="1">
      <c r="A14" s="121" t="s">
        <v>100</v>
      </c>
      <c r="B14" s="121">
        <v>851</v>
      </c>
      <c r="C14" s="121">
        <v>85111</v>
      </c>
      <c r="D14" s="120" t="s">
        <v>315</v>
      </c>
      <c r="E14" s="120" t="s">
        <v>314</v>
      </c>
      <c r="F14" s="119">
        <v>538066</v>
      </c>
    </row>
    <row r="15" spans="1:6" ht="21" customHeight="1">
      <c r="A15" s="224" t="s">
        <v>68</v>
      </c>
      <c r="B15" s="225"/>
      <c r="C15" s="225"/>
      <c r="D15" s="226"/>
      <c r="E15" s="118"/>
      <c r="F15" s="117">
        <f>SUM(F6+F11)</f>
        <v>1188683</v>
      </c>
    </row>
    <row r="16" spans="1:6" ht="12.75">
      <c r="A16" s="54"/>
      <c r="B16" s="54"/>
      <c r="C16" s="54"/>
      <c r="D16" s="54"/>
      <c r="E16" s="54"/>
      <c r="F16" s="54"/>
    </row>
    <row r="17" spans="1:6" ht="12.75">
      <c r="A17" s="17"/>
      <c r="B17" s="17"/>
      <c r="C17" s="17"/>
      <c r="D17" s="17"/>
      <c r="E17" s="17"/>
      <c r="F17" s="17"/>
    </row>
    <row r="18" spans="1:6" ht="12.75">
      <c r="A18" s="17"/>
      <c r="B18" s="17"/>
      <c r="C18" s="17"/>
      <c r="D18" s="17"/>
      <c r="E18" s="17"/>
      <c r="F18" s="17"/>
    </row>
  </sheetData>
  <sheetProtection/>
  <mergeCells count="4">
    <mergeCell ref="A2:F2"/>
    <mergeCell ref="A15:D15"/>
    <mergeCell ref="A6:E6"/>
    <mergeCell ref="A11:E11"/>
  </mergeCells>
  <printOptions/>
  <pageMargins left="0.75" right="0.75" top="1.09375" bottom="1" header="0.5" footer="0.5"/>
  <pageSetup orientation="portrait" paperSize="9" r:id="rId1"/>
  <headerFooter alignWithMargins="0">
    <oddHeader>&amp;RZałącznik nr &amp;A
do uchwały Rady Powiatu w Opatowie nr XLIV.45.2021
z dnia 28 lipca 2021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Kostępska</cp:lastModifiedBy>
  <cp:lastPrinted>2021-07-26T09:01:57Z</cp:lastPrinted>
  <dcterms:created xsi:type="dcterms:W3CDTF">2014-11-12T06:55:05Z</dcterms:created>
  <dcterms:modified xsi:type="dcterms:W3CDTF">2021-09-23T11:38:01Z</dcterms:modified>
  <cp:category/>
  <cp:version/>
  <cp:contentType/>
  <cp:contentStatus/>
</cp:coreProperties>
</file>