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2315" windowHeight="7320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<sst xmlns="http://schemas.openxmlformats.org/spreadsheetml/2006/main" count="366" uniqueCount="159">
  <si>
    <t>Dział</t>
  </si>
  <si>
    <t>Rozdział</t>
  </si>
  <si>
    <t>Nazwa</t>
  </si>
  <si>
    <t>Plan</t>
  </si>
  <si>
    <t>z tego:</t>
  </si>
  <si>
    <t>Wydatki 
majątkowe</t>
  </si>
  <si>
    <t>inwestycje i zakupy inwestycyjne</t>
  </si>
  <si>
    <t>w tym:</t>
  </si>
  <si>
    <t>dotacje na zadania bieżące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</si>
  <si>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</si>
  <si>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</si>
  <si>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</si>
  <si>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</si>
  <si>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</si>
  <si>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</si>
  <si>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</si>
  <si>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</si>
  <si>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</si>
  <si>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</si>
  <si>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8</t>
  </si>
  <si>
    <t>7</t>
  </si>
  <si>
    <t>6</t>
  </si>
  <si>
    <t>5</t>
  </si>
  <si>
    <t>4</t>
  </si>
  <si>
    <t>3</t>
  </si>
  <si>
    <t>2</t>
  </si>
  <si>
    <t>1</t>
  </si>
  <si>
    <t>§
/
grupa</t>
  </si>
  <si>
    <t>Z tego:</t>
  </si>
  <si>
    <t>Wydatki bieżące</t>
  </si>
  <si>
    <t>wydatki 
jednostek
budżetowych</t>
  </si>
  <si>
    <t>wypłaty z tytułu poręczeń i gwarancji</t>
  </si>
  <si>
    <t>obsługa długu</t>
  </si>
  <si>
    <t>zakup i objęcie akcji i udziałów</t>
  </si>
  <si>
    <t>Wniesienie wkładów do spółek prawa handlowego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</si>
  <si>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</si>
  <si>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</si>
  <si>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</si>
  <si>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</si>
  <si>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</si>
  <si>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</si>
  <si>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</si>
  <si>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</si>
  <si>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</si>
  <si>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</si>
  <si>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</si>
  <si>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/>
  </si>
  <si>
    <t>700</t>
  </si>
  <si>
    <t>§</t>
  </si>
  <si>
    <t>Ogółem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</si>
  <si>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</si>
  <si>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</si>
  <si>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</si>
  <si>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</si>
  <si>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</si>
  <si>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</si>
  <si>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</si>
  <si>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Dotacje ogółem</t>
  </si>
  <si>
    <t>w  złotych</t>
  </si>
  <si>
    <t>758</t>
  </si>
  <si>
    <t>Różne rozliczenia</t>
  </si>
  <si>
    <t>75818</t>
  </si>
  <si>
    <t>Rezerwy ogólne i celowe</t>
  </si>
  <si>
    <t xml:space="preserve"> </t>
  </si>
  <si>
    <t>02001</t>
  </si>
  <si>
    <t>020</t>
  </si>
  <si>
    <t>Wydatki
na 2024 r.</t>
  </si>
  <si>
    <t>Dochody i wydatki związane z realizacją zadań z zakresu administracji rządowej i innych zadań zleconych odrębnymi ustawami w 2024 r.</t>
  </si>
  <si>
    <t>Zmiany w planie wydatków budżetowych w 2024 roku</t>
  </si>
  <si>
    <t>750</t>
  </si>
  <si>
    <t>Administracja publiczna</t>
  </si>
  <si>
    <t>Gospodarka mieszkaniowa</t>
  </si>
  <si>
    <t>70005</t>
  </si>
  <si>
    <t>Gospodarka gruntami i nieruchomościami</t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</si>
  <si>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</si>
  <si>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</si>
  <si>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</si>
  <si>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</si>
  <si>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</si>
  <si>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</si>
  <si>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</si>
  <si>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Plan po zmianach 
(5+6+7)</t>
  </si>
  <si>
    <t>Zwiększenie</t>
  </si>
  <si>
    <t>Zmniejszenie</t>
  </si>
  <si>
    <t>Plan przed zmianą</t>
  </si>
  <si>
    <t>w złotych</t>
  </si>
  <si>
    <t>751</t>
  </si>
  <si>
    <t>Urzędy naczelnych organów władzy państwowej, kontroli i ochrony prawa oraz sądownictwa</t>
  </si>
  <si>
    <t>75109</t>
  </si>
  <si>
    <t>Wybory do rad gmin, rad powiatów i sejmików województw, wybory wójtów, burmistrzów i prezydentów miast oraz referenda gminne, powiatowe i wojewódzkie</t>
  </si>
  <si>
    <t>1 638 368,57</t>
  </si>
  <si>
    <t>Dochody budżetu powiatu na 2024 rok</t>
  </si>
  <si>
    <t>854</t>
  </si>
  <si>
    <t>Edukacyjna opieka wychowawcza</t>
  </si>
  <si>
    <t>85403</t>
  </si>
  <si>
    <t>Specjalne ośrodki szkolno-wychowawcze</t>
  </si>
  <si>
    <t>Rehabilitacja zawodowa i społeczna osób niepełnosprawnych</t>
  </si>
  <si>
    <t>Lokalna Grupa Działania Powiatu Opatowskiego (WTZ Czekarzewice Drugie)</t>
  </si>
  <si>
    <t>6.</t>
  </si>
  <si>
    <t>Stowarzyszenie Akademia Pomysłu w Bidzinach (WTZ Bidziny)</t>
  </si>
  <si>
    <t>5.</t>
  </si>
  <si>
    <t>Działalność oświatowa</t>
  </si>
  <si>
    <t>Szkoły Niepubliczne</t>
  </si>
  <si>
    <t>4.</t>
  </si>
  <si>
    <t>3.</t>
  </si>
  <si>
    <t>2.</t>
  </si>
  <si>
    <t>Działalność oświatowa, związana z kształceniem, wychowaniem i opieką nad dziećmi i uczniami będącymi obywatelami Ukrainy</t>
  </si>
  <si>
    <t>1.</t>
  </si>
  <si>
    <t>II. Dotacje dla jednostek spoza sektora finansów publicznych</t>
  </si>
  <si>
    <t>Organizowanie i prowadzenie działalności kulturalnej, turystycznej i rekreacyjnej</t>
  </si>
  <si>
    <t>Powiatowe Centrum Kultury w Opatowie</t>
  </si>
  <si>
    <t>I. Dotacje dla jednostek sektora finansów publicznych</t>
  </si>
  <si>
    <t>Kwota dotacji</t>
  </si>
  <si>
    <t>Zakres</t>
  </si>
  <si>
    <t>Nazwa jednostki otrzymującej dotacje</t>
  </si>
  <si>
    <t>Lp.</t>
  </si>
  <si>
    <t>Dotacje podmiotowe w 2024 roku</t>
  </si>
  <si>
    <t>82 311 850,00</t>
  </si>
  <si>
    <t>194 820,00</t>
  </si>
  <si>
    <t>82 506 670,00</t>
  </si>
  <si>
    <t>75814</t>
  </si>
  <si>
    <t>Różne rozliczenia finansowe</t>
  </si>
  <si>
    <t>875 705,00</t>
  </si>
  <si>
    <t>1 070 525,00</t>
  </si>
  <si>
    <t>2100</t>
  </si>
  <si>
    <t>Środki z Funduszu Pomocy na finansowanie lub dofinansowanie zadań bieżących w zakresie pomocy obywatelom Ukrainy</t>
  </si>
  <si>
    <t>375 705,00</t>
  </si>
  <si>
    <t>570 525,00</t>
  </si>
  <si>
    <t>801</t>
  </si>
  <si>
    <t>Oświata i wychowanie</t>
  </si>
  <si>
    <t>1 928 048,57</t>
  </si>
  <si>
    <t>7 938,00</t>
  </si>
  <si>
    <t>1 935 986,57</t>
  </si>
  <si>
    <t>80105</t>
  </si>
  <si>
    <t>Przedszkola specjalne</t>
  </si>
  <si>
    <t>2130</t>
  </si>
  <si>
    <t>Dotacja celowa otrzymana z budżetu państwa na realizację bieżących zadań własnych powiatu</t>
  </si>
  <si>
    <t>156 122 387,18</t>
  </si>
  <si>
    <t>202 758,00</t>
  </si>
  <si>
    <t>156 325 145,18</t>
  </si>
  <si>
    <t>40 070 946,00</t>
  </si>
  <si>
    <t>196 193 333,18</t>
  </si>
  <si>
    <t>196 396 091,18</t>
  </si>
  <si>
    <t>75019</t>
  </si>
  <si>
    <t>Rady powiatów</t>
  </si>
  <si>
    <t>80102</t>
  </si>
  <si>
    <t>Szkoły podstawowe specjalne</t>
  </si>
  <si>
    <t>80115</t>
  </si>
  <si>
    <t>Technika</t>
  </si>
  <si>
    <t>80117</t>
  </si>
  <si>
    <t>Branżowe szkoły I i II stopnia</t>
  </si>
  <si>
    <t>80120</t>
  </si>
  <si>
    <t>Licea ogólnokształcące</t>
  </si>
  <si>
    <t>85406</t>
  </si>
  <si>
    <t>Poradnie psychologiczno-pedagogiczne, w tym poradnie specjalistyczne</t>
  </si>
  <si>
    <t>85410</t>
  </si>
  <si>
    <t>Internaty i bursy szkolne</t>
  </si>
  <si>
    <t>Załącznik Nr 1                                                                                                          do uchwały Zarządu Powiatu w Opatowie Nr 276.43.2024                                                     z dnia 27 marca 2024 r.</t>
  </si>
  <si>
    <t>Załącznik Nr 2                                                                                                                                        do uchwały Zarządu Powiatu w Opatowie Nr 276.43.2024                                                                             z dnia 27 marca 2024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</si>
</sst>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#,##0_ ;\-#,##0\ "/>
    <numFmt numFmtId="172" formatCode="_-* #,##0\ _z_ł_-;\-* #,##0\ _z_ł_-;_-* &quot;- &quot;_z_ł_-;_-@_-"/>
  </numFmts>
  <fonts count="7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color indexed="8"/>
      <name val="Times New Roman"/>
      <family val="1"/>
    </font>
    <font>
      <sz val="10"/>
      <color indexed="53"/>
      <name val="Arial CE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sz val="8"/>
      <name val="Arial CE"/>
      <family val="2"/>
    </font>
    <font>
      <b/>
      <i/>
      <sz val="8"/>
      <name val="Calibri"/>
      <family val="2"/>
    </font>
    <font>
      <sz val="10"/>
      <name val="Arial"/>
      <family val="2"/>
    </font>
    <font>
      <sz val="5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i/>
      <sz val="10"/>
      <name val="Calibri"/>
      <family val="2"/>
    </font>
    <font>
      <b/>
      <sz val="14"/>
      <name val="Arial CE"/>
      <family val="2"/>
    </font>
    <font>
      <b/>
      <sz val="14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6"/>
      <name val="Calibri"/>
      <family val="2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5"/>
      <color indexed="8"/>
      <name val="Arial"/>
      <family val="0"/>
    </font>
    <font>
      <sz val="6"/>
      <color indexed="8"/>
      <name val="Arial"/>
      <family val="0"/>
    </font>
    <font>
      <b/>
      <sz val="5"/>
      <color indexed="8"/>
      <name val="Arial"/>
      <family val="0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  <font>
      <sz val="5"/>
      <color rgb="FF000000"/>
      <name val="Arial"/>
      <family val="0"/>
    </font>
    <font>
      <sz val="6"/>
      <color rgb="FF000000"/>
      <name val="Arial"/>
      <family val="0"/>
    </font>
    <font>
      <b/>
      <sz val="5"/>
      <color rgb="FF000000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74" fillId="32" borderId="0" applyNumberFormat="0" applyBorder="0" applyAlignment="0" applyProtection="0"/>
  </cellStyleXfs>
  <cellXfs count="112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0" xfId="52">
      <alignment/>
      <protection/>
    </xf>
    <xf numFmtId="0" fontId="4" fillId="0" borderId="0" xfId="52" applyAlignment="1">
      <alignment vertical="center"/>
      <protection/>
    </xf>
    <xf numFmtId="172" fontId="4" fillId="0" borderId="0" xfId="52" applyNumberFormat="1" applyAlignment="1">
      <alignment vertical="center"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vertic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vertical="center"/>
      <protection/>
    </xf>
    <xf numFmtId="0" fontId="7" fillId="0" borderId="0" xfId="52" applyFont="1" applyAlignment="1">
      <alignment horizontal="center" vertical="center"/>
      <protection/>
    </xf>
    <xf numFmtId="172" fontId="10" fillId="33" borderId="10" xfId="52" applyNumberFormat="1" applyFont="1" applyFill="1" applyBorder="1" applyAlignment="1">
      <alignment vertical="center"/>
      <protection/>
    </xf>
    <xf numFmtId="172" fontId="12" fillId="0" borderId="0" xfId="52" applyNumberFormat="1" applyFont="1">
      <alignment/>
      <protection/>
    </xf>
    <xf numFmtId="0" fontId="14" fillId="0" borderId="0" xfId="52" applyFont="1" applyAlignment="1">
      <alignment horizontal="center" vertical="center"/>
      <protection/>
    </xf>
    <xf numFmtId="0" fontId="14" fillId="0" borderId="0" xfId="52" applyFont="1">
      <alignment/>
      <protection/>
    </xf>
    <xf numFmtId="0" fontId="15" fillId="0" borderId="11" xfId="52" applyFont="1" applyBorder="1" applyAlignment="1">
      <alignment horizontal="center" vertical="center" wrapText="1"/>
      <protection/>
    </xf>
    <xf numFmtId="0" fontId="16" fillId="0" borderId="10" xfId="52" applyFont="1" applyBorder="1" applyAlignment="1">
      <alignment horizontal="center" vertical="center" wrapText="1"/>
      <protection/>
    </xf>
    <xf numFmtId="0" fontId="16" fillId="0" borderId="12" xfId="52" applyFont="1" applyBorder="1" applyAlignment="1">
      <alignment horizontal="center" vertical="center" wrapText="1"/>
      <protection/>
    </xf>
    <xf numFmtId="0" fontId="16" fillId="0" borderId="13" xfId="52" applyFont="1" applyBorder="1" applyAlignment="1">
      <alignment horizontal="center" vertical="center" wrapText="1"/>
      <protection/>
    </xf>
    <xf numFmtId="0" fontId="18" fillId="0" borderId="0" xfId="52" applyFont="1" applyAlignment="1">
      <alignment horizontal="center"/>
      <protection/>
    </xf>
    <xf numFmtId="0" fontId="19" fillId="0" borderId="0" xfId="52" applyFont="1" applyAlignment="1">
      <alignment vertical="center" wrapText="1"/>
      <protection/>
    </xf>
    <xf numFmtId="170" fontId="8" fillId="0" borderId="10" xfId="52" applyNumberFormat="1" applyFont="1" applyBorder="1" applyAlignment="1">
      <alignment vertical="center"/>
      <protection/>
    </xf>
    <xf numFmtId="170" fontId="8" fillId="33" borderId="10" xfId="52" applyNumberFormat="1" applyFont="1" applyFill="1" applyBorder="1" applyAlignment="1">
      <alignment vertical="center" wrapText="1"/>
      <protection/>
    </xf>
    <xf numFmtId="0" fontId="13" fillId="33" borderId="10" xfId="52" applyFont="1" applyFill="1" applyBorder="1" applyAlignment="1">
      <alignment horizontal="center" vertical="center" wrapText="1"/>
      <protection/>
    </xf>
    <xf numFmtId="49" fontId="10" fillId="33" borderId="10" xfId="52" applyNumberFormat="1" applyFont="1" applyFill="1" applyBorder="1" applyAlignment="1">
      <alignment horizontal="center" vertical="center" wrapText="1"/>
      <protection/>
    </xf>
    <xf numFmtId="49" fontId="7" fillId="33" borderId="10" xfId="52" applyNumberFormat="1" applyFont="1" applyFill="1" applyBorder="1" applyAlignment="1">
      <alignment horizontal="center" vertical="center" wrapText="1"/>
      <protection/>
    </xf>
    <xf numFmtId="49" fontId="13" fillId="33" borderId="10" xfId="52" applyNumberFormat="1" applyFont="1" applyFill="1" applyBorder="1" applyAlignment="1">
      <alignment horizontal="center" vertical="center" wrapText="1"/>
      <protection/>
    </xf>
    <xf numFmtId="0" fontId="7" fillId="34" borderId="10" xfId="52" applyFont="1" applyFill="1" applyBorder="1" applyAlignment="1">
      <alignment horizontal="center" vertical="center" wrapText="1"/>
      <protection/>
    </xf>
    <xf numFmtId="0" fontId="10" fillId="34" borderId="10" xfId="52" applyFont="1" applyFill="1" applyBorder="1" applyAlignment="1">
      <alignment horizontal="center" vertical="center" wrapText="1"/>
      <protection/>
    </xf>
    <xf numFmtId="0" fontId="10" fillId="34" borderId="10" xfId="52" applyFont="1" applyFill="1" applyBorder="1" applyAlignment="1">
      <alignment horizontal="center" vertical="center"/>
      <protection/>
    </xf>
    <xf numFmtId="170" fontId="10" fillId="34" borderId="10" xfId="52" applyNumberFormat="1" applyFont="1" applyFill="1" applyBorder="1" applyAlignment="1">
      <alignment vertical="center"/>
      <protection/>
    </xf>
    <xf numFmtId="170" fontId="10" fillId="34" borderId="10" xfId="52" applyNumberFormat="1" applyFont="1" applyFill="1" applyBorder="1" applyAlignment="1">
      <alignment vertical="center" wrapText="1"/>
      <protection/>
    </xf>
    <xf numFmtId="172" fontId="8" fillId="34" borderId="10" xfId="52" applyNumberFormat="1" applyFont="1" applyFill="1" applyBorder="1" applyAlignment="1">
      <alignment vertical="center" wrapText="1"/>
      <protection/>
    </xf>
    <xf numFmtId="0" fontId="11" fillId="34" borderId="10" xfId="52" applyFont="1" applyFill="1" applyBorder="1" applyAlignment="1">
      <alignment horizontal="center" vertical="center" wrapText="1"/>
      <protection/>
    </xf>
    <xf numFmtId="0" fontId="8" fillId="34" borderId="10" xfId="52" applyFont="1" applyFill="1" applyBorder="1" applyAlignment="1">
      <alignment horizontal="center" vertical="center" wrapText="1"/>
      <protection/>
    </xf>
    <xf numFmtId="0" fontId="8" fillId="34" borderId="10" xfId="52" applyFont="1" applyFill="1" applyBorder="1" applyAlignment="1">
      <alignment horizontal="center" vertical="center"/>
      <protection/>
    </xf>
    <xf numFmtId="170" fontId="8" fillId="34" borderId="10" xfId="52" applyNumberFormat="1" applyFont="1" applyFill="1" applyBorder="1" applyAlignment="1">
      <alignment vertical="center"/>
      <protection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0" fontId="21" fillId="0" borderId="0" xfId="50" applyNumberFormat="1" applyFont="1" applyFill="1" applyBorder="1" applyAlignment="1" applyProtection="1">
      <alignment horizontal="left"/>
      <protection locked="0"/>
    </xf>
    <xf numFmtId="49" fontId="0" fillId="35" borderId="10" xfId="0" applyNumberFormat="1" applyFill="1" applyBorder="1" applyAlignment="1" applyProtection="1">
      <alignment horizontal="center" vertical="center" wrapText="1"/>
      <protection locked="0"/>
    </xf>
    <xf numFmtId="49" fontId="22" fillId="36" borderId="0" xfId="50" applyNumberFormat="1" applyFont="1" applyFill="1" applyAlignment="1" applyProtection="1">
      <alignment horizontal="center" vertical="center" wrapText="1"/>
      <protection locked="0"/>
    </xf>
    <xf numFmtId="0" fontId="21" fillId="0" borderId="0" xfId="50" applyNumberFormat="1" applyFont="1" applyFill="1" applyBorder="1" applyAlignment="1" applyProtection="1">
      <alignment/>
      <protection locked="0"/>
    </xf>
    <xf numFmtId="49" fontId="23" fillId="36" borderId="0" xfId="50" applyNumberFormat="1" applyFont="1" applyFill="1" applyAlignment="1" applyProtection="1">
      <alignment horizontal="center" vertical="center" wrapText="1"/>
      <protection locked="0"/>
    </xf>
    <xf numFmtId="172" fontId="10" fillId="34" borderId="10" xfId="52" applyNumberFormat="1" applyFont="1" applyFill="1" applyBorder="1" applyAlignment="1">
      <alignment vertical="center"/>
      <protection/>
    </xf>
    <xf numFmtId="49" fontId="11" fillId="34" borderId="10" xfId="52" applyNumberFormat="1" applyFont="1" applyFill="1" applyBorder="1" applyAlignment="1">
      <alignment horizontal="center" vertical="center" wrapText="1"/>
      <protection/>
    </xf>
    <xf numFmtId="49" fontId="8" fillId="34" borderId="10" xfId="52" applyNumberFormat="1" applyFont="1" applyFill="1" applyBorder="1" applyAlignment="1">
      <alignment horizontal="center" vertical="center" wrapText="1"/>
      <protection/>
    </xf>
    <xf numFmtId="170" fontId="8" fillId="34" borderId="10" xfId="52" applyNumberFormat="1" applyFont="1" applyFill="1" applyBorder="1" applyAlignment="1">
      <alignment vertical="center" wrapText="1"/>
      <protection/>
    </xf>
    <xf numFmtId="0" fontId="13" fillId="34" borderId="10" xfId="52" applyFont="1" applyFill="1" applyBorder="1" applyAlignment="1">
      <alignment horizontal="center" vertical="center" wrapText="1"/>
      <protection/>
    </xf>
    <xf numFmtId="172" fontId="8" fillId="34" borderId="10" xfId="52" applyNumberFormat="1" applyFont="1" applyFill="1" applyBorder="1" applyAlignment="1">
      <alignment vertical="center"/>
      <protection/>
    </xf>
    <xf numFmtId="3" fontId="9" fillId="33" borderId="10" xfId="52" applyNumberFormat="1" applyFont="1" applyFill="1" applyBorder="1" applyAlignment="1">
      <alignment vertical="center"/>
      <protection/>
    </xf>
    <xf numFmtId="0" fontId="25" fillId="33" borderId="13" xfId="52" applyFont="1" applyFill="1" applyBorder="1" applyAlignment="1">
      <alignment horizontal="center" vertical="center"/>
      <protection/>
    </xf>
    <xf numFmtId="0" fontId="9" fillId="33" borderId="10" xfId="52" applyFont="1" applyFill="1" applyBorder="1" applyAlignment="1">
      <alignment horizontal="center" vertical="center"/>
      <protection/>
    </xf>
    <xf numFmtId="3" fontId="7" fillId="34" borderId="10" xfId="52" applyNumberFormat="1" applyFont="1" applyFill="1" applyBorder="1" applyAlignment="1">
      <alignment vertical="center"/>
      <protection/>
    </xf>
    <xf numFmtId="0" fontId="7" fillId="34" borderId="10" xfId="52" applyFont="1" applyFill="1" applyBorder="1" applyAlignment="1">
      <alignment horizontal="left" vertical="center" wrapText="1"/>
      <protection/>
    </xf>
    <xf numFmtId="0" fontId="7" fillId="34" borderId="10" xfId="52" applyFont="1" applyFill="1" applyBorder="1" applyAlignment="1">
      <alignment horizontal="center" vertical="center"/>
      <protection/>
    </xf>
    <xf numFmtId="3" fontId="26" fillId="34" borderId="14" xfId="52" applyNumberFormat="1" applyFont="1" applyFill="1" applyBorder="1">
      <alignment/>
      <protection/>
    </xf>
    <xf numFmtId="0" fontId="24" fillId="34" borderId="10" xfId="52" applyFont="1" applyFill="1" applyBorder="1" applyAlignment="1">
      <alignment horizontal="left" vertical="center" wrapText="1"/>
      <protection/>
    </xf>
    <xf numFmtId="0" fontId="28" fillId="33" borderId="10" xfId="52" applyFont="1" applyFill="1" applyBorder="1" applyAlignment="1">
      <alignment horizontal="center" vertical="center"/>
      <protection/>
    </xf>
    <xf numFmtId="0" fontId="9" fillId="33" borderId="10" xfId="52" applyFont="1" applyFill="1" applyBorder="1" applyAlignment="1">
      <alignment horizontal="center" vertical="center" wrapText="1"/>
      <protection/>
    </xf>
    <xf numFmtId="0" fontId="10" fillId="33" borderId="0" xfId="52" applyFont="1" applyFill="1" applyAlignment="1">
      <alignment horizontal="right" vertical="center"/>
      <protection/>
    </xf>
    <xf numFmtId="0" fontId="7" fillId="33" borderId="0" xfId="52" applyFont="1" applyFill="1" applyAlignment="1">
      <alignment vertical="center"/>
      <protection/>
    </xf>
    <xf numFmtId="0" fontId="7" fillId="33" borderId="0" xfId="52" applyFont="1" applyFill="1">
      <alignment/>
      <protection/>
    </xf>
    <xf numFmtId="0" fontId="75" fillId="0" borderId="0" xfId="52" applyFont="1">
      <alignment/>
      <protection/>
    </xf>
    <xf numFmtId="49" fontId="29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30" fillId="36" borderId="13" xfId="0" applyNumberFormat="1" applyFont="1" applyFill="1" applyBorder="1" applyAlignment="1" applyProtection="1">
      <alignment horizontal="right" vertical="center" wrapText="1"/>
      <protection locked="0"/>
    </xf>
    <xf numFmtId="49" fontId="30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29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31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76" fillId="37" borderId="15" xfId="0" applyFont="1" applyFill="1" applyBorder="1" applyAlignment="1">
      <alignment horizontal="center" vertical="center" wrapText="1"/>
    </xf>
    <xf numFmtId="0" fontId="77" fillId="37" borderId="15" xfId="0" applyFont="1" applyFill="1" applyBorder="1" applyAlignment="1">
      <alignment horizontal="center" vertical="center" wrapText="1"/>
    </xf>
    <xf numFmtId="39" fontId="76" fillId="37" borderId="15" xfId="0" applyNumberFormat="1" applyFont="1" applyFill="1" applyBorder="1" applyAlignment="1">
      <alignment horizontal="center" vertical="center" wrapText="1"/>
    </xf>
    <xf numFmtId="39" fontId="78" fillId="37" borderId="15" xfId="0" applyNumberFormat="1" applyFont="1" applyFill="1" applyBorder="1" applyAlignment="1">
      <alignment horizontal="center" vertical="center" wrapText="1"/>
    </xf>
    <xf numFmtId="0" fontId="0" fillId="37" borderId="0" xfId="0" applyFill="1" applyAlignment="1">
      <alignment horizontal="left" vertical="top" wrapText="1"/>
    </xf>
    <xf numFmtId="0" fontId="17" fillId="34" borderId="10" xfId="52" applyFont="1" applyFill="1" applyBorder="1" applyAlignment="1">
      <alignment horizontal="left" vertical="center" wrapText="1"/>
      <protection/>
    </xf>
    <xf numFmtId="4" fontId="7" fillId="34" borderId="10" xfId="52" applyNumberFormat="1" applyFont="1" applyFill="1" applyBorder="1" applyAlignment="1">
      <alignment vertical="center"/>
      <protection/>
    </xf>
    <xf numFmtId="49" fontId="29" fillId="36" borderId="0" xfId="0" applyNumberFormat="1" applyFont="1" applyFill="1" applyAlignment="1" applyProtection="1">
      <alignment horizontal="center" vertical="center" wrapText="1"/>
      <protection locked="0"/>
    </xf>
    <xf numFmtId="49" fontId="30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31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31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30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29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29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29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50" applyNumberFormat="1" applyFont="1" applyFill="1" applyBorder="1" applyAlignment="1" applyProtection="1">
      <alignment horizontal="left"/>
      <protection locked="0"/>
    </xf>
    <xf numFmtId="0" fontId="24" fillId="0" borderId="0" xfId="50" applyNumberFormat="1" applyFont="1" applyFill="1" applyBorder="1" applyAlignment="1" applyProtection="1">
      <alignment horizontal="right" wrapText="1"/>
      <protection locked="0"/>
    </xf>
    <xf numFmtId="0" fontId="9" fillId="0" borderId="0" xfId="50" applyNumberFormat="1" applyFont="1" applyFill="1" applyBorder="1" applyAlignment="1" applyProtection="1">
      <alignment horizontal="center"/>
      <protection locked="0"/>
    </xf>
    <xf numFmtId="49" fontId="0" fillId="35" borderId="10" xfId="0" applyNumberForma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30" fillId="36" borderId="16" xfId="0" applyNumberFormat="1" applyFont="1" applyFill="1" applyBorder="1" applyAlignment="1" applyProtection="1">
      <alignment horizontal="right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39" fontId="76" fillId="37" borderId="15" xfId="0" applyNumberFormat="1" applyFont="1" applyFill="1" applyBorder="1" applyAlignment="1">
      <alignment horizontal="center" vertical="center" wrapText="1"/>
    </xf>
    <xf numFmtId="0" fontId="76" fillId="37" borderId="15" xfId="0" applyFont="1" applyFill="1" applyBorder="1" applyAlignment="1">
      <alignment horizontal="left" vertical="center" wrapText="1"/>
    </xf>
    <xf numFmtId="0" fontId="76" fillId="37" borderId="15" xfId="0" applyFont="1" applyFill="1" applyBorder="1" applyAlignment="1">
      <alignment horizontal="center" vertical="center" wrapText="1"/>
    </xf>
    <xf numFmtId="0" fontId="54" fillId="0" borderId="0" xfId="0" applyNumberFormat="1" applyFont="1" applyFill="1" applyBorder="1" applyAlignment="1" applyProtection="1">
      <alignment horizontal="right" wrapText="1"/>
      <protection locked="0"/>
    </xf>
    <xf numFmtId="0" fontId="55" fillId="0" borderId="0" xfId="0" applyNumberFormat="1" applyFont="1" applyFill="1" applyBorder="1" applyAlignment="1" applyProtection="1">
      <alignment horizontal="center"/>
      <protection locked="0"/>
    </xf>
    <xf numFmtId="0" fontId="77" fillId="37" borderId="15" xfId="0" applyFont="1" applyFill="1" applyBorder="1" applyAlignment="1">
      <alignment horizontal="center" vertical="center" wrapText="1"/>
    </xf>
    <xf numFmtId="0" fontId="78" fillId="37" borderId="15" xfId="0" applyFont="1" applyFill="1" applyBorder="1" applyAlignment="1">
      <alignment horizontal="center" vertical="center" wrapText="1"/>
    </xf>
    <xf numFmtId="39" fontId="78" fillId="37" borderId="15" xfId="0" applyNumberFormat="1" applyFont="1" applyFill="1" applyBorder="1" applyAlignment="1">
      <alignment horizontal="center" vertical="center" wrapText="1"/>
    </xf>
    <xf numFmtId="0" fontId="9" fillId="0" borderId="10" xfId="52" applyFont="1" applyBorder="1" applyAlignment="1">
      <alignment horizontal="center" vertical="center"/>
      <protection/>
    </xf>
    <xf numFmtId="0" fontId="17" fillId="0" borderId="10" xfId="52" applyFont="1" applyBorder="1" applyAlignment="1">
      <alignment horizontal="center" vertical="center"/>
      <protection/>
    </xf>
    <xf numFmtId="0" fontId="16" fillId="0" borderId="10" xfId="52" applyFont="1" applyBorder="1" applyAlignment="1">
      <alignment horizontal="center" vertical="center" wrapText="1"/>
      <protection/>
    </xf>
    <xf numFmtId="0" fontId="16" fillId="0" borderId="16" xfId="52" applyFont="1" applyBorder="1" applyAlignment="1">
      <alignment horizontal="center" vertical="center" wrapText="1"/>
      <protection/>
    </xf>
    <xf numFmtId="0" fontId="20" fillId="0" borderId="0" xfId="52" applyFont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20" fillId="33" borderId="0" xfId="52" applyFont="1" applyFill="1" applyAlignment="1">
      <alignment horizontal="center" vertical="center" wrapText="1"/>
      <protection/>
    </xf>
    <xf numFmtId="0" fontId="27" fillId="34" borderId="10" xfId="52" applyFont="1" applyFill="1" applyBorder="1" applyAlignment="1">
      <alignment horizontal="left" vertical="center"/>
      <protection/>
    </xf>
    <xf numFmtId="0" fontId="9" fillId="33" borderId="10" xfId="52" applyFont="1" applyFill="1" applyBorder="1" applyAlignment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Normalny 2" xfId="50"/>
    <cellStyle name="Normalny 3" xfId="51"/>
    <cellStyle name="Normalny 3 2" xfId="52"/>
    <cellStyle name="Normalny 4" xfId="53"/>
    <cellStyle name="Normalny 4 3" xfId="54"/>
    <cellStyle name="Obliczenia" xfId="55"/>
    <cellStyle name="Followed Hyperlink" xfId="56"/>
    <cellStyle name="Suma" xfId="57"/>
    <cellStyle name="Tekst objaśnienia" xfId="58"/>
    <cellStyle name="Tekst ostrzeżenia" xfId="59"/>
    <cellStyle name="Tytuł" xfId="60"/>
    <cellStyle name="Uwaga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81</xdr:row>
      <xdr:rowOff>0</xdr:rowOff>
    </xdr:from>
    <xdr:to>
      <xdr:col>8</xdr:col>
      <xdr:colOff>476250</xdr:colOff>
      <xdr:row>81</xdr:row>
      <xdr:rowOff>104775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38112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476250</xdr:colOff>
      <xdr:row>81</xdr:row>
      <xdr:rowOff>104775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138112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476250</xdr:colOff>
      <xdr:row>81</xdr:row>
      <xdr:rowOff>104775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81425" y="138112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476250</xdr:colOff>
      <xdr:row>84</xdr:row>
      <xdr:rowOff>104775</xdr:rowOff>
    </xdr:to>
    <xdr:pic>
      <xdr:nvPicPr>
        <xdr:cNvPr id="4" name="Obraz 4" descr="image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0" y="142970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476250</xdr:colOff>
      <xdr:row>84</xdr:row>
      <xdr:rowOff>104775</xdr:rowOff>
    </xdr:to>
    <xdr:pic>
      <xdr:nvPicPr>
        <xdr:cNvPr id="5" name="Obraz 5" descr="image5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52775" y="142970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476250</xdr:colOff>
      <xdr:row>84</xdr:row>
      <xdr:rowOff>104775</xdr:rowOff>
    </xdr:to>
    <xdr:pic>
      <xdr:nvPicPr>
        <xdr:cNvPr id="6" name="Obraz 6" descr="image6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81425" y="142970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25"/>
  <sheetViews>
    <sheetView showGridLines="0" tabSelected="1" zoomScalePageLayoutView="0" workbookViewId="0" topLeftCell="A1">
      <selection activeCell="X6" sqref="X6"/>
    </sheetView>
  </sheetViews>
  <sheetFormatPr defaultColWidth="9.33203125" defaultRowHeight="12.75"/>
  <cols>
    <col min="1" max="1" width="7.33203125" style="37" customWidth="1"/>
    <col min="2" max="2" width="6.66015625" style="37" customWidth="1"/>
    <col min="3" max="3" width="9.83203125" style="37" customWidth="1"/>
    <col min="4" max="4" width="5" style="37" customWidth="1"/>
    <col min="5" max="5" width="4.33203125" style="37" customWidth="1"/>
    <col min="6" max="6" width="21" style="37" customWidth="1"/>
    <col min="7" max="7" width="9.33203125" style="37" customWidth="1"/>
    <col min="8" max="8" width="9.66015625" style="37" customWidth="1"/>
    <col min="9" max="9" width="12.16015625" style="37" customWidth="1"/>
    <col min="10" max="10" width="8.16015625" style="37" customWidth="1"/>
    <col min="11" max="11" width="19.16015625" style="37" customWidth="1"/>
    <col min="12" max="12" width="20.5" style="37" customWidth="1"/>
    <col min="13" max="13" width="5.66015625" style="37" customWidth="1"/>
    <col min="14" max="14" width="9" style="37" customWidth="1"/>
    <col min="15" max="15" width="2.66015625" style="37" customWidth="1"/>
    <col min="16" max="16" width="4.66015625" style="37" customWidth="1"/>
    <col min="17" max="17" width="0.65625" style="37" customWidth="1"/>
    <col min="18" max="16384" width="9.33203125" style="37" customWidth="1"/>
  </cols>
  <sheetData>
    <row r="1" spans="1:17" ht="36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89" t="s">
        <v>157</v>
      </c>
      <c r="L1" s="89"/>
      <c r="M1" s="89"/>
      <c r="N1" s="89"/>
      <c r="O1" s="89"/>
      <c r="P1" s="89"/>
      <c r="Q1" s="40"/>
    </row>
    <row r="2" spans="1:17" ht="25.5" customHeight="1">
      <c r="A2" s="90" t="s">
        <v>91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40"/>
    </row>
    <row r="3" spans="1:17" ht="13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 t="s">
        <v>85</v>
      </c>
      <c r="O3" s="88"/>
      <c r="P3" s="88"/>
      <c r="Q3" s="40"/>
    </row>
    <row r="4" spans="1:17" ht="6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0"/>
    </row>
    <row r="5" spans="1:17" ht="34.5" customHeight="1">
      <c r="A5" s="38"/>
      <c r="B5" s="39" t="s">
        <v>0</v>
      </c>
      <c r="C5" s="39" t="s">
        <v>1</v>
      </c>
      <c r="D5" s="91" t="s">
        <v>48</v>
      </c>
      <c r="E5" s="91"/>
      <c r="F5" s="91" t="s">
        <v>2</v>
      </c>
      <c r="G5" s="91"/>
      <c r="H5" s="91"/>
      <c r="I5" s="91" t="s">
        <v>84</v>
      </c>
      <c r="J5" s="91"/>
      <c r="K5" s="39" t="s">
        <v>83</v>
      </c>
      <c r="L5" s="39" t="s">
        <v>82</v>
      </c>
      <c r="M5" s="91" t="s">
        <v>81</v>
      </c>
      <c r="N5" s="91"/>
      <c r="O5" s="91"/>
      <c r="P5" s="91"/>
      <c r="Q5" s="91"/>
    </row>
    <row r="6" spans="1:17" ht="11.25" customHeight="1">
      <c r="A6" s="38"/>
      <c r="B6" s="63" t="s">
        <v>26</v>
      </c>
      <c r="C6" s="63" t="s">
        <v>25</v>
      </c>
      <c r="D6" s="87" t="s">
        <v>24</v>
      </c>
      <c r="E6" s="87"/>
      <c r="F6" s="87" t="s">
        <v>23</v>
      </c>
      <c r="G6" s="87"/>
      <c r="H6" s="87"/>
      <c r="I6" s="87" t="s">
        <v>22</v>
      </c>
      <c r="J6" s="87"/>
      <c r="K6" s="63" t="s">
        <v>21</v>
      </c>
      <c r="L6" s="63" t="s">
        <v>20</v>
      </c>
      <c r="M6" s="87" t="s">
        <v>19</v>
      </c>
      <c r="N6" s="87"/>
      <c r="O6" s="87"/>
      <c r="P6" s="87"/>
      <c r="Q6" s="87"/>
    </row>
    <row r="7" spans="1:17" ht="18.75" customHeight="1">
      <c r="A7" s="38"/>
      <c r="B7" s="81" t="s">
        <v>80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</row>
    <row r="8" spans="1:17" ht="21.75" customHeight="1">
      <c r="A8" s="38"/>
      <c r="B8" s="63" t="s">
        <v>59</v>
      </c>
      <c r="C8" s="64"/>
      <c r="D8" s="85"/>
      <c r="E8" s="85"/>
      <c r="F8" s="86" t="s">
        <v>60</v>
      </c>
      <c r="G8" s="86"/>
      <c r="H8" s="86"/>
      <c r="I8" s="84" t="s">
        <v>117</v>
      </c>
      <c r="J8" s="84"/>
      <c r="K8" s="65" t="s">
        <v>75</v>
      </c>
      <c r="L8" s="65" t="s">
        <v>118</v>
      </c>
      <c r="M8" s="84" t="s">
        <v>119</v>
      </c>
      <c r="N8" s="84"/>
      <c r="O8" s="84"/>
      <c r="P8" s="84"/>
      <c r="Q8" s="84"/>
    </row>
    <row r="9" spans="1:17" ht="29.25" customHeight="1">
      <c r="A9" s="38"/>
      <c r="B9" s="39"/>
      <c r="C9" s="64"/>
      <c r="D9" s="85"/>
      <c r="E9" s="85"/>
      <c r="F9" s="86" t="s">
        <v>76</v>
      </c>
      <c r="G9" s="86"/>
      <c r="H9" s="86"/>
      <c r="I9" s="84" t="s">
        <v>75</v>
      </c>
      <c r="J9" s="84"/>
      <c r="K9" s="65" t="s">
        <v>75</v>
      </c>
      <c r="L9" s="65" t="s">
        <v>75</v>
      </c>
      <c r="M9" s="84" t="s">
        <v>75</v>
      </c>
      <c r="N9" s="84"/>
      <c r="O9" s="84"/>
      <c r="P9" s="84"/>
      <c r="Q9" s="84"/>
    </row>
    <row r="10" spans="1:17" ht="21.75" customHeight="1">
      <c r="A10" s="38"/>
      <c r="B10" s="64"/>
      <c r="C10" s="63" t="s">
        <v>120</v>
      </c>
      <c r="D10" s="85"/>
      <c r="E10" s="85"/>
      <c r="F10" s="86" t="s">
        <v>121</v>
      </c>
      <c r="G10" s="86"/>
      <c r="H10" s="86"/>
      <c r="I10" s="84" t="s">
        <v>122</v>
      </c>
      <c r="J10" s="84"/>
      <c r="K10" s="65" t="s">
        <v>75</v>
      </c>
      <c r="L10" s="65" t="s">
        <v>118</v>
      </c>
      <c r="M10" s="84" t="s">
        <v>123</v>
      </c>
      <c r="N10" s="84"/>
      <c r="O10" s="84"/>
      <c r="P10" s="84"/>
      <c r="Q10" s="84"/>
    </row>
    <row r="11" spans="1:17" ht="29.25" customHeight="1">
      <c r="A11" s="38"/>
      <c r="B11" s="64"/>
      <c r="C11" s="39"/>
      <c r="D11" s="85"/>
      <c r="E11" s="85"/>
      <c r="F11" s="86" t="s">
        <v>76</v>
      </c>
      <c r="G11" s="86"/>
      <c r="H11" s="86"/>
      <c r="I11" s="84" t="s">
        <v>75</v>
      </c>
      <c r="J11" s="84"/>
      <c r="K11" s="65" t="s">
        <v>75</v>
      </c>
      <c r="L11" s="65" t="s">
        <v>75</v>
      </c>
      <c r="M11" s="84" t="s">
        <v>75</v>
      </c>
      <c r="N11" s="84"/>
      <c r="O11" s="84"/>
      <c r="P11" s="84"/>
      <c r="Q11" s="84"/>
    </row>
    <row r="12" spans="1:17" ht="33" customHeight="1">
      <c r="A12" s="38"/>
      <c r="B12" s="64"/>
      <c r="C12" s="64"/>
      <c r="D12" s="87" t="s">
        <v>124</v>
      </c>
      <c r="E12" s="87"/>
      <c r="F12" s="86" t="s">
        <v>125</v>
      </c>
      <c r="G12" s="86"/>
      <c r="H12" s="86"/>
      <c r="I12" s="84" t="s">
        <v>126</v>
      </c>
      <c r="J12" s="84"/>
      <c r="K12" s="65" t="s">
        <v>75</v>
      </c>
      <c r="L12" s="65" t="s">
        <v>118</v>
      </c>
      <c r="M12" s="84" t="s">
        <v>127</v>
      </c>
      <c r="N12" s="84"/>
      <c r="O12" s="84"/>
      <c r="P12" s="84"/>
      <c r="Q12" s="84"/>
    </row>
    <row r="13" spans="1:17" ht="20.25" customHeight="1">
      <c r="A13" s="38"/>
      <c r="B13" s="63" t="s">
        <v>128</v>
      </c>
      <c r="C13" s="64"/>
      <c r="D13" s="85"/>
      <c r="E13" s="85"/>
      <c r="F13" s="86" t="s">
        <v>129</v>
      </c>
      <c r="G13" s="86"/>
      <c r="H13" s="86"/>
      <c r="I13" s="84" t="s">
        <v>130</v>
      </c>
      <c r="J13" s="84"/>
      <c r="K13" s="65" t="s">
        <v>75</v>
      </c>
      <c r="L13" s="65" t="s">
        <v>131</v>
      </c>
      <c r="M13" s="84" t="s">
        <v>132</v>
      </c>
      <c r="N13" s="84"/>
      <c r="O13" s="84"/>
      <c r="P13" s="84"/>
      <c r="Q13" s="84"/>
    </row>
    <row r="14" spans="1:17" ht="27" customHeight="1">
      <c r="A14" s="38"/>
      <c r="B14" s="39"/>
      <c r="C14" s="64"/>
      <c r="D14" s="85"/>
      <c r="E14" s="85"/>
      <c r="F14" s="86" t="s">
        <v>76</v>
      </c>
      <c r="G14" s="86"/>
      <c r="H14" s="86"/>
      <c r="I14" s="84" t="s">
        <v>90</v>
      </c>
      <c r="J14" s="84"/>
      <c r="K14" s="65" t="s">
        <v>75</v>
      </c>
      <c r="L14" s="65" t="s">
        <v>75</v>
      </c>
      <c r="M14" s="84" t="s">
        <v>90</v>
      </c>
      <c r="N14" s="84"/>
      <c r="O14" s="84"/>
      <c r="P14" s="84"/>
      <c r="Q14" s="84"/>
    </row>
    <row r="15" spans="1:17" ht="20.25" customHeight="1">
      <c r="A15" s="38"/>
      <c r="B15" s="64"/>
      <c r="C15" s="63" t="s">
        <v>133</v>
      </c>
      <c r="D15" s="85"/>
      <c r="E15" s="85"/>
      <c r="F15" s="86" t="s">
        <v>134</v>
      </c>
      <c r="G15" s="86"/>
      <c r="H15" s="86"/>
      <c r="I15" s="84" t="s">
        <v>75</v>
      </c>
      <c r="J15" s="84"/>
      <c r="K15" s="65" t="s">
        <v>75</v>
      </c>
      <c r="L15" s="65" t="s">
        <v>131</v>
      </c>
      <c r="M15" s="84" t="s">
        <v>131</v>
      </c>
      <c r="N15" s="84"/>
      <c r="O15" s="84"/>
      <c r="P15" s="84"/>
      <c r="Q15" s="84"/>
    </row>
    <row r="16" spans="1:17" ht="28.5" customHeight="1">
      <c r="A16" s="38"/>
      <c r="B16" s="64"/>
      <c r="C16" s="39"/>
      <c r="D16" s="85"/>
      <c r="E16" s="85"/>
      <c r="F16" s="86" t="s">
        <v>76</v>
      </c>
      <c r="G16" s="86"/>
      <c r="H16" s="86"/>
      <c r="I16" s="84" t="s">
        <v>75</v>
      </c>
      <c r="J16" s="84"/>
      <c r="K16" s="65" t="s">
        <v>75</v>
      </c>
      <c r="L16" s="65" t="s">
        <v>75</v>
      </c>
      <c r="M16" s="84" t="s">
        <v>75</v>
      </c>
      <c r="N16" s="84"/>
      <c r="O16" s="84"/>
      <c r="P16" s="84"/>
      <c r="Q16" s="84"/>
    </row>
    <row r="17" spans="1:17" ht="30" customHeight="1">
      <c r="A17" s="38"/>
      <c r="B17" s="64"/>
      <c r="C17" s="64"/>
      <c r="D17" s="87" t="s">
        <v>135</v>
      </c>
      <c r="E17" s="87"/>
      <c r="F17" s="86" t="s">
        <v>136</v>
      </c>
      <c r="G17" s="86"/>
      <c r="H17" s="86"/>
      <c r="I17" s="84" t="s">
        <v>75</v>
      </c>
      <c r="J17" s="84"/>
      <c r="K17" s="65" t="s">
        <v>75</v>
      </c>
      <c r="L17" s="65" t="s">
        <v>131</v>
      </c>
      <c r="M17" s="84" t="s">
        <v>131</v>
      </c>
      <c r="N17" s="84"/>
      <c r="O17" s="84"/>
      <c r="P17" s="84"/>
      <c r="Q17" s="84"/>
    </row>
    <row r="18" spans="1:17" ht="19.5" customHeight="1">
      <c r="A18" s="38"/>
      <c r="B18" s="93" t="s">
        <v>80</v>
      </c>
      <c r="C18" s="93"/>
      <c r="D18" s="93"/>
      <c r="E18" s="93"/>
      <c r="F18" s="93"/>
      <c r="G18" s="93"/>
      <c r="H18" s="66" t="s">
        <v>78</v>
      </c>
      <c r="I18" s="78" t="s">
        <v>137</v>
      </c>
      <c r="J18" s="78"/>
      <c r="K18" s="67" t="s">
        <v>75</v>
      </c>
      <c r="L18" s="67" t="s">
        <v>138</v>
      </c>
      <c r="M18" s="78" t="s">
        <v>139</v>
      </c>
      <c r="N18" s="78"/>
      <c r="O18" s="78"/>
      <c r="P18" s="78"/>
      <c r="Q18" s="78"/>
    </row>
    <row r="19" spans="1:17" ht="27" customHeight="1">
      <c r="A19" s="38"/>
      <c r="B19" s="94"/>
      <c r="C19" s="94"/>
      <c r="D19" s="94"/>
      <c r="E19" s="94"/>
      <c r="F19" s="82" t="s">
        <v>76</v>
      </c>
      <c r="G19" s="82"/>
      <c r="H19" s="82"/>
      <c r="I19" s="83" t="s">
        <v>90</v>
      </c>
      <c r="J19" s="83"/>
      <c r="K19" s="68" t="s">
        <v>75</v>
      </c>
      <c r="L19" s="68" t="s">
        <v>75</v>
      </c>
      <c r="M19" s="83" t="s">
        <v>90</v>
      </c>
      <c r="N19" s="83"/>
      <c r="O19" s="83"/>
      <c r="P19" s="83"/>
      <c r="Q19" s="83"/>
    </row>
    <row r="20" spans="1:17" ht="21.75" customHeight="1">
      <c r="A20" s="38"/>
      <c r="B20" s="81" t="s">
        <v>79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2:17" ht="27.75" customHeight="1">
      <c r="B21" s="93" t="s">
        <v>79</v>
      </c>
      <c r="C21" s="93"/>
      <c r="D21" s="93"/>
      <c r="E21" s="93"/>
      <c r="F21" s="93"/>
      <c r="G21" s="93"/>
      <c r="H21" s="66" t="s">
        <v>78</v>
      </c>
      <c r="I21" s="78" t="s">
        <v>140</v>
      </c>
      <c r="J21" s="78"/>
      <c r="K21" s="67" t="s">
        <v>75</v>
      </c>
      <c r="L21" s="67" t="s">
        <v>75</v>
      </c>
      <c r="M21" s="78" t="s">
        <v>140</v>
      </c>
      <c r="N21" s="78"/>
      <c r="O21" s="78"/>
      <c r="P21" s="78"/>
      <c r="Q21" s="78"/>
    </row>
    <row r="22" spans="2:17" ht="29.25" customHeight="1">
      <c r="B22" s="94"/>
      <c r="C22" s="94"/>
      <c r="D22" s="94"/>
      <c r="E22" s="94"/>
      <c r="F22" s="82" t="s">
        <v>76</v>
      </c>
      <c r="G22" s="82"/>
      <c r="H22" s="82"/>
      <c r="I22" s="83" t="s">
        <v>75</v>
      </c>
      <c r="J22" s="83"/>
      <c r="K22" s="68" t="s">
        <v>75</v>
      </c>
      <c r="L22" s="68" t="s">
        <v>75</v>
      </c>
      <c r="M22" s="83" t="s">
        <v>75</v>
      </c>
      <c r="N22" s="83"/>
      <c r="O22" s="83"/>
      <c r="P22" s="83"/>
      <c r="Q22" s="83"/>
    </row>
    <row r="23" spans="2:17" ht="19.5" customHeight="1">
      <c r="B23" s="81" t="s">
        <v>77</v>
      </c>
      <c r="C23" s="81"/>
      <c r="D23" s="81"/>
      <c r="E23" s="81"/>
      <c r="F23" s="81"/>
      <c r="G23" s="81"/>
      <c r="H23" s="81"/>
      <c r="I23" s="78" t="s">
        <v>141</v>
      </c>
      <c r="J23" s="78"/>
      <c r="K23" s="67" t="s">
        <v>75</v>
      </c>
      <c r="L23" s="67" t="s">
        <v>138</v>
      </c>
      <c r="M23" s="78" t="s">
        <v>142</v>
      </c>
      <c r="N23" s="78"/>
      <c r="O23" s="78"/>
      <c r="P23" s="78"/>
      <c r="Q23" s="78"/>
    </row>
    <row r="24" spans="2:17" ht="33.75" customHeight="1">
      <c r="B24" s="81"/>
      <c r="C24" s="81"/>
      <c r="D24" s="81"/>
      <c r="E24" s="81"/>
      <c r="F24" s="79" t="s">
        <v>76</v>
      </c>
      <c r="G24" s="79"/>
      <c r="H24" s="79"/>
      <c r="I24" s="80" t="s">
        <v>90</v>
      </c>
      <c r="J24" s="80"/>
      <c r="K24" s="69" t="s">
        <v>75</v>
      </c>
      <c r="L24" s="69" t="s">
        <v>75</v>
      </c>
      <c r="M24" s="80" t="s">
        <v>90</v>
      </c>
      <c r="N24" s="80"/>
      <c r="O24" s="80"/>
      <c r="P24" s="80"/>
      <c r="Q24" s="80"/>
    </row>
    <row r="25" spans="2:17" ht="37.5" customHeight="1">
      <c r="B25" s="77" t="s">
        <v>74</v>
      </c>
      <c r="C25" s="77"/>
      <c r="D25" s="77"/>
      <c r="E25" s="77"/>
      <c r="F25" s="77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</row>
  </sheetData>
  <sheetProtection/>
  <mergeCells count="76">
    <mergeCell ref="B22:E22"/>
    <mergeCell ref="B23:H23"/>
    <mergeCell ref="M18:Q18"/>
    <mergeCell ref="I19:J19"/>
    <mergeCell ref="F19:H19"/>
    <mergeCell ref="I5:J5"/>
    <mergeCell ref="F12:H12"/>
    <mergeCell ref="I12:J12"/>
    <mergeCell ref="M12:Q12"/>
    <mergeCell ref="M13:Q13"/>
    <mergeCell ref="I13:J13"/>
    <mergeCell ref="I6:J6"/>
    <mergeCell ref="I10:J10"/>
    <mergeCell ref="D6:E6"/>
    <mergeCell ref="F8:H8"/>
    <mergeCell ref="M9:Q9"/>
    <mergeCell ref="F14:H14"/>
    <mergeCell ref="M14:Q14"/>
    <mergeCell ref="I14:J14"/>
    <mergeCell ref="F9:H9"/>
    <mergeCell ref="I9:J9"/>
    <mergeCell ref="B7:Q7"/>
    <mergeCell ref="D12:E12"/>
    <mergeCell ref="M8:Q8"/>
    <mergeCell ref="K1:P1"/>
    <mergeCell ref="A2:P2"/>
    <mergeCell ref="I8:J8"/>
    <mergeCell ref="D5:E5"/>
    <mergeCell ref="M5:Q5"/>
    <mergeCell ref="M6:Q6"/>
    <mergeCell ref="F5:H5"/>
    <mergeCell ref="D8:E8"/>
    <mergeCell ref="F6:H6"/>
    <mergeCell ref="O3:P3"/>
    <mergeCell ref="M19:Q19"/>
    <mergeCell ref="D10:E10"/>
    <mergeCell ref="F10:H10"/>
    <mergeCell ref="D11:E11"/>
    <mergeCell ref="D9:E9"/>
    <mergeCell ref="F11:H11"/>
    <mergeCell ref="M11:Q11"/>
    <mergeCell ref="M10:Q10"/>
    <mergeCell ref="I11:J11"/>
    <mergeCell ref="D13:E13"/>
    <mergeCell ref="F13:H13"/>
    <mergeCell ref="D14:E14"/>
    <mergeCell ref="D15:E15"/>
    <mergeCell ref="F15:H15"/>
    <mergeCell ref="I15:J15"/>
    <mergeCell ref="M15:Q15"/>
    <mergeCell ref="D16:E16"/>
    <mergeCell ref="F16:H16"/>
    <mergeCell ref="D17:E17"/>
    <mergeCell ref="I16:J16"/>
    <mergeCell ref="I17:J17"/>
    <mergeCell ref="F17:H17"/>
    <mergeCell ref="M17:Q17"/>
    <mergeCell ref="M16:Q16"/>
    <mergeCell ref="I18:J18"/>
    <mergeCell ref="I21:J21"/>
    <mergeCell ref="M21:Q21"/>
    <mergeCell ref="F22:H22"/>
    <mergeCell ref="I22:J22"/>
    <mergeCell ref="M22:Q22"/>
    <mergeCell ref="B18:G18"/>
    <mergeCell ref="B19:E19"/>
    <mergeCell ref="B20:Q20"/>
    <mergeCell ref="B21:G21"/>
    <mergeCell ref="B25:F25"/>
    <mergeCell ref="I23:J23"/>
    <mergeCell ref="M23:Q23"/>
    <mergeCell ref="F24:H24"/>
    <mergeCell ref="I24:J24"/>
    <mergeCell ref="M24:Q24"/>
    <mergeCell ref="B24:E24"/>
    <mergeCell ref="G25:Q25"/>
  </mergeCells>
  <printOptions/>
  <pageMargins left="0.23622047244094488" right="0.23622047244094488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85"/>
  <sheetViews>
    <sheetView view="pageLayout" workbookViewId="0" topLeftCell="A1">
      <selection activeCell="AG16" sqref="AG16"/>
    </sheetView>
  </sheetViews>
  <sheetFormatPr defaultColWidth="9.33203125" defaultRowHeight="12.75"/>
  <cols>
    <col min="1" max="1" width="4.66015625" style="1" customWidth="1"/>
    <col min="2" max="2" width="7" style="1" customWidth="1"/>
    <col min="3" max="3" width="3.83203125" style="1" customWidth="1"/>
    <col min="4" max="4" width="9.33203125" style="1" customWidth="1"/>
    <col min="5" max="5" width="2" style="1" customWidth="1"/>
    <col min="6" max="6" width="5.83203125" style="1" customWidth="1"/>
    <col min="7" max="7" width="2" style="1" customWidth="1"/>
    <col min="8" max="8" width="10.33203125" style="1" customWidth="1"/>
    <col min="9" max="9" width="10.16015625" style="1" customWidth="1"/>
    <col min="10" max="10" width="11" style="1" customWidth="1"/>
    <col min="11" max="12" width="9.33203125" style="1" customWidth="1"/>
    <col min="13" max="13" width="8.66015625" style="1" customWidth="1"/>
    <col min="14" max="14" width="9.5" style="1" customWidth="1"/>
    <col min="15" max="15" width="8.5" style="1" customWidth="1"/>
    <col min="16" max="16" width="8" style="1" customWidth="1"/>
    <col min="17" max="17" width="7.33203125" style="1" customWidth="1"/>
    <col min="18" max="19" width="9.33203125" style="1" customWidth="1"/>
    <col min="20" max="20" width="3.83203125" style="1" customWidth="1"/>
    <col min="21" max="21" width="3.66015625" style="1" customWidth="1"/>
    <col min="22" max="22" width="8" style="1" customWidth="1"/>
    <col min="23" max="23" width="4.33203125" style="1" customWidth="1"/>
    <col min="24" max="16384" width="9.33203125" style="1" customWidth="1"/>
  </cols>
  <sheetData>
    <row r="1" spans="1:23" ht="3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98" t="s">
        <v>158</v>
      </c>
      <c r="P1" s="98"/>
      <c r="Q1" s="98"/>
      <c r="R1" s="98"/>
      <c r="S1" s="98"/>
      <c r="T1" s="98"/>
      <c r="U1" s="98"/>
      <c r="V1" s="98"/>
      <c r="W1" s="98"/>
    </row>
    <row r="2" spans="1:23" ht="9.75" customHeight="1">
      <c r="A2" s="99" t="s">
        <v>68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ht="5.2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</row>
    <row r="4" ht="6" customHeight="1"/>
    <row r="5" spans="1:23" ht="12.75" customHeight="1">
      <c r="A5" s="97" t="s">
        <v>0</v>
      </c>
      <c r="B5" s="97" t="s">
        <v>1</v>
      </c>
      <c r="C5" s="97" t="s">
        <v>27</v>
      </c>
      <c r="D5" s="97" t="s">
        <v>2</v>
      </c>
      <c r="E5" s="97"/>
      <c r="F5" s="97"/>
      <c r="G5" s="97"/>
      <c r="H5" s="97" t="s">
        <v>3</v>
      </c>
      <c r="I5" s="97" t="s">
        <v>28</v>
      </c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</row>
    <row r="6" spans="1:23" ht="12.75" customHeight="1">
      <c r="A6" s="97"/>
      <c r="B6" s="97"/>
      <c r="C6" s="97"/>
      <c r="D6" s="97"/>
      <c r="E6" s="97"/>
      <c r="F6" s="97"/>
      <c r="G6" s="97"/>
      <c r="H6" s="97"/>
      <c r="I6" s="97" t="s">
        <v>29</v>
      </c>
      <c r="J6" s="97" t="s">
        <v>4</v>
      </c>
      <c r="K6" s="97"/>
      <c r="L6" s="97"/>
      <c r="M6" s="97"/>
      <c r="N6" s="97"/>
      <c r="O6" s="97"/>
      <c r="P6" s="97"/>
      <c r="Q6" s="97"/>
      <c r="R6" s="97" t="s">
        <v>5</v>
      </c>
      <c r="S6" s="97" t="s">
        <v>4</v>
      </c>
      <c r="T6" s="97"/>
      <c r="U6" s="97"/>
      <c r="V6" s="97"/>
      <c r="W6" s="97"/>
    </row>
    <row r="7" spans="1:23" ht="12.75" customHeight="1">
      <c r="A7" s="97"/>
      <c r="B7" s="97"/>
      <c r="C7" s="97"/>
      <c r="D7" s="97"/>
      <c r="E7" s="97"/>
      <c r="F7" s="97"/>
      <c r="G7" s="97"/>
      <c r="H7" s="97"/>
      <c r="I7" s="97"/>
      <c r="J7" s="97" t="s">
        <v>30</v>
      </c>
      <c r="K7" s="97" t="s">
        <v>4</v>
      </c>
      <c r="L7" s="97"/>
      <c r="M7" s="97" t="s">
        <v>8</v>
      </c>
      <c r="N7" s="97" t="s">
        <v>9</v>
      </c>
      <c r="O7" s="97" t="s">
        <v>10</v>
      </c>
      <c r="P7" s="97" t="s">
        <v>31</v>
      </c>
      <c r="Q7" s="97" t="s">
        <v>32</v>
      </c>
      <c r="R7" s="97"/>
      <c r="S7" s="97" t="s">
        <v>6</v>
      </c>
      <c r="T7" s="97" t="s">
        <v>7</v>
      </c>
      <c r="U7" s="97"/>
      <c r="V7" s="97" t="s">
        <v>33</v>
      </c>
      <c r="W7" s="97" t="s">
        <v>34</v>
      </c>
    </row>
    <row r="8" spans="1:23" ht="65.25" customHeight="1">
      <c r="A8" s="97"/>
      <c r="B8" s="97"/>
      <c r="C8" s="97"/>
      <c r="D8" s="97"/>
      <c r="E8" s="97"/>
      <c r="F8" s="97"/>
      <c r="G8" s="97"/>
      <c r="H8" s="97"/>
      <c r="I8" s="97"/>
      <c r="J8" s="97"/>
      <c r="K8" s="70" t="s">
        <v>11</v>
      </c>
      <c r="L8" s="70" t="s">
        <v>12</v>
      </c>
      <c r="M8" s="97"/>
      <c r="N8" s="97"/>
      <c r="O8" s="97"/>
      <c r="P8" s="97"/>
      <c r="Q8" s="97"/>
      <c r="R8" s="97"/>
      <c r="S8" s="97"/>
      <c r="T8" s="97" t="s">
        <v>18</v>
      </c>
      <c r="U8" s="97"/>
      <c r="V8" s="97"/>
      <c r="W8" s="97"/>
    </row>
    <row r="9" spans="1:23" ht="8.25" customHeight="1">
      <c r="A9" s="71" t="s">
        <v>26</v>
      </c>
      <c r="B9" s="71" t="s">
        <v>25</v>
      </c>
      <c r="C9" s="71" t="s">
        <v>24</v>
      </c>
      <c r="D9" s="100" t="s">
        <v>23</v>
      </c>
      <c r="E9" s="100"/>
      <c r="F9" s="100"/>
      <c r="G9" s="100"/>
      <c r="H9" s="71" t="s">
        <v>22</v>
      </c>
      <c r="I9" s="71" t="s">
        <v>21</v>
      </c>
      <c r="J9" s="71" t="s">
        <v>20</v>
      </c>
      <c r="K9" s="71" t="s">
        <v>19</v>
      </c>
      <c r="L9" s="71" t="s">
        <v>35</v>
      </c>
      <c r="M9" s="71" t="s">
        <v>36</v>
      </c>
      <c r="N9" s="71" t="s">
        <v>37</v>
      </c>
      <c r="O9" s="71" t="s">
        <v>38</v>
      </c>
      <c r="P9" s="71" t="s">
        <v>39</v>
      </c>
      <c r="Q9" s="71" t="s">
        <v>40</v>
      </c>
      <c r="R9" s="71" t="s">
        <v>41</v>
      </c>
      <c r="S9" s="71" t="s">
        <v>42</v>
      </c>
      <c r="T9" s="100" t="s">
        <v>43</v>
      </c>
      <c r="U9" s="100"/>
      <c r="V9" s="71" t="s">
        <v>44</v>
      </c>
      <c r="W9" s="71" t="s">
        <v>45</v>
      </c>
    </row>
    <row r="10" spans="1:23" ht="12.75" customHeight="1">
      <c r="A10" s="97" t="s">
        <v>47</v>
      </c>
      <c r="B10" s="97" t="s">
        <v>46</v>
      </c>
      <c r="C10" s="97" t="s">
        <v>46</v>
      </c>
      <c r="D10" s="96" t="s">
        <v>71</v>
      </c>
      <c r="E10" s="96"/>
      <c r="F10" s="96" t="s">
        <v>13</v>
      </c>
      <c r="G10" s="96"/>
      <c r="H10" s="72">
        <v>25548432</v>
      </c>
      <c r="I10" s="72">
        <v>401897</v>
      </c>
      <c r="J10" s="72">
        <v>401897</v>
      </c>
      <c r="K10" s="72">
        <v>81984</v>
      </c>
      <c r="L10" s="72">
        <v>319913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25146535</v>
      </c>
      <c r="S10" s="72">
        <v>25146535</v>
      </c>
      <c r="T10" s="95">
        <v>0</v>
      </c>
      <c r="U10" s="95"/>
      <c r="V10" s="72">
        <v>0</v>
      </c>
      <c r="W10" s="72">
        <v>0</v>
      </c>
    </row>
    <row r="11" spans="1:23" ht="12.75" customHeight="1">
      <c r="A11" s="97"/>
      <c r="B11" s="97"/>
      <c r="C11" s="97"/>
      <c r="D11" s="96"/>
      <c r="E11" s="96"/>
      <c r="F11" s="96" t="s">
        <v>14</v>
      </c>
      <c r="G11" s="96"/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95">
        <v>0</v>
      </c>
      <c r="U11" s="95"/>
      <c r="V11" s="72">
        <v>0</v>
      </c>
      <c r="W11" s="72">
        <v>0</v>
      </c>
    </row>
    <row r="12" spans="1:23" ht="12.75" customHeight="1">
      <c r="A12" s="97"/>
      <c r="B12" s="97"/>
      <c r="C12" s="97"/>
      <c r="D12" s="96"/>
      <c r="E12" s="96"/>
      <c r="F12" s="96" t="s">
        <v>15</v>
      </c>
      <c r="G12" s="96"/>
      <c r="H12" s="72">
        <v>20498</v>
      </c>
      <c r="I12" s="72">
        <v>20498</v>
      </c>
      <c r="J12" s="72">
        <v>20498</v>
      </c>
      <c r="K12" s="72">
        <v>0</v>
      </c>
      <c r="L12" s="72">
        <v>20498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95">
        <v>0</v>
      </c>
      <c r="U12" s="95"/>
      <c r="V12" s="72">
        <v>0</v>
      </c>
      <c r="W12" s="72">
        <v>0</v>
      </c>
    </row>
    <row r="13" spans="1:23" ht="12.75" customHeight="1">
      <c r="A13" s="97"/>
      <c r="B13" s="97"/>
      <c r="C13" s="97"/>
      <c r="D13" s="96"/>
      <c r="E13" s="96"/>
      <c r="F13" s="96" t="s">
        <v>16</v>
      </c>
      <c r="G13" s="96"/>
      <c r="H13" s="72">
        <v>25568930</v>
      </c>
      <c r="I13" s="72">
        <v>422395</v>
      </c>
      <c r="J13" s="72">
        <v>422395</v>
      </c>
      <c r="K13" s="72">
        <v>81984</v>
      </c>
      <c r="L13" s="72">
        <v>340411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25146535</v>
      </c>
      <c r="S13" s="72">
        <v>25146535</v>
      </c>
      <c r="T13" s="95">
        <v>0</v>
      </c>
      <c r="U13" s="95"/>
      <c r="V13" s="72">
        <v>0</v>
      </c>
      <c r="W13" s="72">
        <v>0</v>
      </c>
    </row>
    <row r="14" spans="1:23" ht="12.75" customHeight="1">
      <c r="A14" s="97" t="s">
        <v>46</v>
      </c>
      <c r="B14" s="97" t="s">
        <v>72</v>
      </c>
      <c r="C14" s="97" t="s">
        <v>46</v>
      </c>
      <c r="D14" s="96" t="s">
        <v>73</v>
      </c>
      <c r="E14" s="96"/>
      <c r="F14" s="96" t="s">
        <v>13</v>
      </c>
      <c r="G14" s="96"/>
      <c r="H14" s="72">
        <v>25548432</v>
      </c>
      <c r="I14" s="72">
        <v>401897</v>
      </c>
      <c r="J14" s="72">
        <v>401897</v>
      </c>
      <c r="K14" s="72">
        <v>81984</v>
      </c>
      <c r="L14" s="72">
        <v>319913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25146535</v>
      </c>
      <c r="S14" s="72">
        <v>25146535</v>
      </c>
      <c r="T14" s="95">
        <v>0</v>
      </c>
      <c r="U14" s="95"/>
      <c r="V14" s="72">
        <v>0</v>
      </c>
      <c r="W14" s="72">
        <v>0</v>
      </c>
    </row>
    <row r="15" spans="1:23" ht="12.75" customHeight="1">
      <c r="A15" s="97"/>
      <c r="B15" s="97"/>
      <c r="C15" s="97"/>
      <c r="D15" s="96"/>
      <c r="E15" s="96"/>
      <c r="F15" s="96" t="s">
        <v>14</v>
      </c>
      <c r="G15" s="96"/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95">
        <v>0</v>
      </c>
      <c r="U15" s="95"/>
      <c r="V15" s="72">
        <v>0</v>
      </c>
      <c r="W15" s="72">
        <v>0</v>
      </c>
    </row>
    <row r="16" spans="1:23" ht="12.75" customHeight="1">
      <c r="A16" s="97"/>
      <c r="B16" s="97"/>
      <c r="C16" s="97"/>
      <c r="D16" s="96"/>
      <c r="E16" s="96"/>
      <c r="F16" s="96" t="s">
        <v>15</v>
      </c>
      <c r="G16" s="96"/>
      <c r="H16" s="72">
        <v>20498</v>
      </c>
      <c r="I16" s="72">
        <v>20498</v>
      </c>
      <c r="J16" s="72">
        <v>20498</v>
      </c>
      <c r="K16" s="72">
        <v>0</v>
      </c>
      <c r="L16" s="72">
        <v>20498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95">
        <v>0</v>
      </c>
      <c r="U16" s="95"/>
      <c r="V16" s="72">
        <v>0</v>
      </c>
      <c r="W16" s="72">
        <v>0</v>
      </c>
    </row>
    <row r="17" spans="1:23" ht="12.75" customHeight="1">
      <c r="A17" s="97"/>
      <c r="B17" s="97"/>
      <c r="C17" s="97"/>
      <c r="D17" s="96"/>
      <c r="E17" s="96"/>
      <c r="F17" s="96" t="s">
        <v>16</v>
      </c>
      <c r="G17" s="96"/>
      <c r="H17" s="72">
        <v>25568930</v>
      </c>
      <c r="I17" s="72">
        <v>422395</v>
      </c>
      <c r="J17" s="72">
        <v>422395</v>
      </c>
      <c r="K17" s="72">
        <v>81984</v>
      </c>
      <c r="L17" s="72">
        <v>340411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25146535</v>
      </c>
      <c r="S17" s="72">
        <v>25146535</v>
      </c>
      <c r="T17" s="95">
        <v>0</v>
      </c>
      <c r="U17" s="95"/>
      <c r="V17" s="72">
        <v>0</v>
      </c>
      <c r="W17" s="72">
        <v>0</v>
      </c>
    </row>
    <row r="18" spans="1:23" ht="12.75" customHeight="1">
      <c r="A18" s="97" t="s">
        <v>69</v>
      </c>
      <c r="B18" s="97" t="s">
        <v>46</v>
      </c>
      <c r="C18" s="97" t="s">
        <v>46</v>
      </c>
      <c r="D18" s="96" t="s">
        <v>70</v>
      </c>
      <c r="E18" s="96"/>
      <c r="F18" s="96" t="s">
        <v>13</v>
      </c>
      <c r="G18" s="96"/>
      <c r="H18" s="72">
        <v>17883479</v>
      </c>
      <c r="I18" s="72">
        <v>17710843</v>
      </c>
      <c r="J18" s="72">
        <v>17154343</v>
      </c>
      <c r="K18" s="72">
        <v>12746036</v>
      </c>
      <c r="L18" s="72">
        <v>4408307</v>
      </c>
      <c r="M18" s="72">
        <v>0</v>
      </c>
      <c r="N18" s="72">
        <v>556500</v>
      </c>
      <c r="O18" s="72">
        <v>0</v>
      </c>
      <c r="P18" s="72">
        <v>0</v>
      </c>
      <c r="Q18" s="72">
        <v>0</v>
      </c>
      <c r="R18" s="72">
        <v>172636</v>
      </c>
      <c r="S18" s="72">
        <v>172636</v>
      </c>
      <c r="T18" s="95">
        <v>0</v>
      </c>
      <c r="U18" s="95"/>
      <c r="V18" s="72">
        <v>0</v>
      </c>
      <c r="W18" s="72">
        <v>0</v>
      </c>
    </row>
    <row r="19" spans="1:23" ht="12.75" customHeight="1">
      <c r="A19" s="97"/>
      <c r="B19" s="97"/>
      <c r="C19" s="97"/>
      <c r="D19" s="96"/>
      <c r="E19" s="96"/>
      <c r="F19" s="96" t="s">
        <v>14</v>
      </c>
      <c r="G19" s="96"/>
      <c r="H19" s="72">
        <v>-9208</v>
      </c>
      <c r="I19" s="72">
        <v>-9208</v>
      </c>
      <c r="J19" s="72">
        <v>0</v>
      </c>
      <c r="K19" s="72">
        <v>0</v>
      </c>
      <c r="L19" s="72">
        <v>0</v>
      </c>
      <c r="M19" s="72">
        <v>0</v>
      </c>
      <c r="N19" s="72">
        <v>-9208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95">
        <v>0</v>
      </c>
      <c r="U19" s="95"/>
      <c r="V19" s="72">
        <v>0</v>
      </c>
      <c r="W19" s="72">
        <v>0</v>
      </c>
    </row>
    <row r="20" spans="1:23" ht="12.75" customHeight="1">
      <c r="A20" s="97"/>
      <c r="B20" s="97"/>
      <c r="C20" s="97"/>
      <c r="D20" s="96"/>
      <c r="E20" s="96"/>
      <c r="F20" s="96" t="s">
        <v>15</v>
      </c>
      <c r="G20" s="96"/>
      <c r="H20" s="72">
        <v>9208</v>
      </c>
      <c r="I20" s="72">
        <v>9208</v>
      </c>
      <c r="J20" s="72">
        <v>9208</v>
      </c>
      <c r="K20" s="72">
        <v>3060</v>
      </c>
      <c r="L20" s="72">
        <v>6148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95">
        <v>0</v>
      </c>
      <c r="U20" s="95"/>
      <c r="V20" s="72">
        <v>0</v>
      </c>
      <c r="W20" s="72">
        <v>0</v>
      </c>
    </row>
    <row r="21" spans="1:23" ht="12.75" customHeight="1">
      <c r="A21" s="97"/>
      <c r="B21" s="97"/>
      <c r="C21" s="97"/>
      <c r="D21" s="96"/>
      <c r="E21" s="96"/>
      <c r="F21" s="96" t="s">
        <v>16</v>
      </c>
      <c r="G21" s="96"/>
      <c r="H21" s="72">
        <v>17883479</v>
      </c>
      <c r="I21" s="72">
        <v>17710843</v>
      </c>
      <c r="J21" s="72">
        <v>17163551</v>
      </c>
      <c r="K21" s="72">
        <v>12749096</v>
      </c>
      <c r="L21" s="72">
        <v>4414455</v>
      </c>
      <c r="M21" s="72">
        <v>0</v>
      </c>
      <c r="N21" s="72">
        <v>547292</v>
      </c>
      <c r="O21" s="72">
        <v>0</v>
      </c>
      <c r="P21" s="72">
        <v>0</v>
      </c>
      <c r="Q21" s="72">
        <v>0</v>
      </c>
      <c r="R21" s="72">
        <v>172636</v>
      </c>
      <c r="S21" s="72">
        <v>172636</v>
      </c>
      <c r="T21" s="95">
        <v>0</v>
      </c>
      <c r="U21" s="95"/>
      <c r="V21" s="72">
        <v>0</v>
      </c>
      <c r="W21" s="72">
        <v>0</v>
      </c>
    </row>
    <row r="22" spans="1:23" ht="12.75" customHeight="1">
      <c r="A22" s="97" t="s">
        <v>46</v>
      </c>
      <c r="B22" s="97" t="s">
        <v>143</v>
      </c>
      <c r="C22" s="97" t="s">
        <v>46</v>
      </c>
      <c r="D22" s="96" t="s">
        <v>144</v>
      </c>
      <c r="E22" s="96"/>
      <c r="F22" s="96" t="s">
        <v>13</v>
      </c>
      <c r="G22" s="96"/>
      <c r="H22" s="72">
        <v>616100</v>
      </c>
      <c r="I22" s="72">
        <v>605174</v>
      </c>
      <c r="J22" s="72">
        <v>105174</v>
      </c>
      <c r="K22" s="72">
        <v>0</v>
      </c>
      <c r="L22" s="72">
        <v>105174</v>
      </c>
      <c r="M22" s="72">
        <v>0</v>
      </c>
      <c r="N22" s="72">
        <v>500000</v>
      </c>
      <c r="O22" s="72">
        <v>0</v>
      </c>
      <c r="P22" s="72">
        <v>0</v>
      </c>
      <c r="Q22" s="72">
        <v>0</v>
      </c>
      <c r="R22" s="72">
        <v>10926</v>
      </c>
      <c r="S22" s="72">
        <v>10926</v>
      </c>
      <c r="T22" s="95">
        <v>0</v>
      </c>
      <c r="U22" s="95"/>
      <c r="V22" s="72">
        <v>0</v>
      </c>
      <c r="W22" s="72">
        <v>0</v>
      </c>
    </row>
    <row r="23" spans="1:23" ht="12.75" customHeight="1">
      <c r="A23" s="97"/>
      <c r="B23" s="97"/>
      <c r="C23" s="97"/>
      <c r="D23" s="96"/>
      <c r="E23" s="96"/>
      <c r="F23" s="96" t="s">
        <v>14</v>
      </c>
      <c r="G23" s="96"/>
      <c r="H23" s="72">
        <v>-9208</v>
      </c>
      <c r="I23" s="72">
        <v>-9208</v>
      </c>
      <c r="J23" s="72">
        <v>0</v>
      </c>
      <c r="K23" s="72">
        <v>0</v>
      </c>
      <c r="L23" s="72">
        <v>0</v>
      </c>
      <c r="M23" s="72">
        <v>0</v>
      </c>
      <c r="N23" s="72">
        <v>-9208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95">
        <v>0</v>
      </c>
      <c r="U23" s="95"/>
      <c r="V23" s="72">
        <v>0</v>
      </c>
      <c r="W23" s="72">
        <v>0</v>
      </c>
    </row>
    <row r="24" spans="1:23" ht="12.75" customHeight="1">
      <c r="A24" s="97"/>
      <c r="B24" s="97"/>
      <c r="C24" s="97"/>
      <c r="D24" s="96"/>
      <c r="E24" s="96"/>
      <c r="F24" s="96" t="s">
        <v>15</v>
      </c>
      <c r="G24" s="96"/>
      <c r="H24" s="72">
        <v>9208</v>
      </c>
      <c r="I24" s="72">
        <v>9208</v>
      </c>
      <c r="J24" s="72">
        <v>9208</v>
      </c>
      <c r="K24" s="72">
        <v>3060</v>
      </c>
      <c r="L24" s="72">
        <v>6148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95">
        <v>0</v>
      </c>
      <c r="U24" s="95"/>
      <c r="V24" s="72">
        <v>0</v>
      </c>
      <c r="W24" s="72">
        <v>0</v>
      </c>
    </row>
    <row r="25" spans="1:23" ht="12.75" customHeight="1">
      <c r="A25" s="97"/>
      <c r="B25" s="97"/>
      <c r="C25" s="97"/>
      <c r="D25" s="96"/>
      <c r="E25" s="96"/>
      <c r="F25" s="96" t="s">
        <v>16</v>
      </c>
      <c r="G25" s="96"/>
      <c r="H25" s="72">
        <v>616100</v>
      </c>
      <c r="I25" s="72">
        <v>605174</v>
      </c>
      <c r="J25" s="72">
        <v>114382</v>
      </c>
      <c r="K25" s="72">
        <v>3060</v>
      </c>
      <c r="L25" s="72">
        <v>111322</v>
      </c>
      <c r="M25" s="72">
        <v>0</v>
      </c>
      <c r="N25" s="72">
        <v>490792</v>
      </c>
      <c r="O25" s="72">
        <v>0</v>
      </c>
      <c r="P25" s="72">
        <v>0</v>
      </c>
      <c r="Q25" s="72">
        <v>0</v>
      </c>
      <c r="R25" s="72">
        <v>10926</v>
      </c>
      <c r="S25" s="72">
        <v>10926</v>
      </c>
      <c r="T25" s="95">
        <v>0</v>
      </c>
      <c r="U25" s="95"/>
      <c r="V25" s="72">
        <v>0</v>
      </c>
      <c r="W25" s="72">
        <v>0</v>
      </c>
    </row>
    <row r="26" spans="1:23" ht="12.75" customHeight="1">
      <c r="A26" s="97" t="s">
        <v>86</v>
      </c>
      <c r="B26" s="97" t="s">
        <v>46</v>
      </c>
      <c r="C26" s="97" t="s">
        <v>46</v>
      </c>
      <c r="D26" s="96" t="s">
        <v>87</v>
      </c>
      <c r="E26" s="96"/>
      <c r="F26" s="96" t="s">
        <v>13</v>
      </c>
      <c r="G26" s="96"/>
      <c r="H26" s="72">
        <v>73014</v>
      </c>
      <c r="I26" s="72">
        <v>73014</v>
      </c>
      <c r="J26" s="72">
        <v>73014</v>
      </c>
      <c r="K26" s="72">
        <v>14357</v>
      </c>
      <c r="L26" s="72">
        <v>58657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95">
        <v>0</v>
      </c>
      <c r="U26" s="95"/>
      <c r="V26" s="72">
        <v>0</v>
      </c>
      <c r="W26" s="72">
        <v>0</v>
      </c>
    </row>
    <row r="27" spans="1:23" ht="12.75" customHeight="1">
      <c r="A27" s="97"/>
      <c r="B27" s="97"/>
      <c r="C27" s="97"/>
      <c r="D27" s="96"/>
      <c r="E27" s="96"/>
      <c r="F27" s="96" t="s">
        <v>14</v>
      </c>
      <c r="G27" s="96"/>
      <c r="H27" s="72">
        <v>-2000</v>
      </c>
      <c r="I27" s="72">
        <v>-2000</v>
      </c>
      <c r="J27" s="72">
        <v>-2000</v>
      </c>
      <c r="K27" s="72">
        <v>0</v>
      </c>
      <c r="L27" s="72">
        <v>-2000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95">
        <v>0</v>
      </c>
      <c r="U27" s="95"/>
      <c r="V27" s="72">
        <v>0</v>
      </c>
      <c r="W27" s="72">
        <v>0</v>
      </c>
    </row>
    <row r="28" spans="1:23" ht="12.75" customHeight="1">
      <c r="A28" s="97"/>
      <c r="B28" s="97"/>
      <c r="C28" s="97"/>
      <c r="D28" s="96"/>
      <c r="E28" s="96"/>
      <c r="F28" s="96" t="s">
        <v>15</v>
      </c>
      <c r="G28" s="96"/>
      <c r="H28" s="72">
        <v>2000</v>
      </c>
      <c r="I28" s="72">
        <v>2000</v>
      </c>
      <c r="J28" s="72">
        <v>2000</v>
      </c>
      <c r="K28" s="72">
        <v>2000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95">
        <v>0</v>
      </c>
      <c r="U28" s="95"/>
      <c r="V28" s="72">
        <v>0</v>
      </c>
      <c r="W28" s="72">
        <v>0</v>
      </c>
    </row>
    <row r="29" spans="1:23" ht="12.75" customHeight="1">
      <c r="A29" s="97"/>
      <c r="B29" s="97"/>
      <c r="C29" s="97"/>
      <c r="D29" s="96"/>
      <c r="E29" s="96"/>
      <c r="F29" s="96" t="s">
        <v>16</v>
      </c>
      <c r="G29" s="96"/>
      <c r="H29" s="72">
        <v>73014</v>
      </c>
      <c r="I29" s="72">
        <v>73014</v>
      </c>
      <c r="J29" s="72">
        <v>73014</v>
      </c>
      <c r="K29" s="72">
        <v>16357</v>
      </c>
      <c r="L29" s="72">
        <v>56657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95">
        <v>0</v>
      </c>
      <c r="U29" s="95"/>
      <c r="V29" s="72">
        <v>0</v>
      </c>
      <c r="W29" s="72">
        <v>0</v>
      </c>
    </row>
    <row r="30" spans="1:23" ht="12.75" customHeight="1">
      <c r="A30" s="97" t="s">
        <v>46</v>
      </c>
      <c r="B30" s="97" t="s">
        <v>88</v>
      </c>
      <c r="C30" s="97" t="s">
        <v>46</v>
      </c>
      <c r="D30" s="96" t="s">
        <v>89</v>
      </c>
      <c r="E30" s="96"/>
      <c r="F30" s="96" t="s">
        <v>13</v>
      </c>
      <c r="G30" s="96"/>
      <c r="H30" s="72">
        <v>73014</v>
      </c>
      <c r="I30" s="72">
        <v>73014</v>
      </c>
      <c r="J30" s="72">
        <v>73014</v>
      </c>
      <c r="K30" s="72">
        <v>14357</v>
      </c>
      <c r="L30" s="72">
        <v>58657</v>
      </c>
      <c r="M30" s="72">
        <v>0</v>
      </c>
      <c r="N30" s="72">
        <v>0</v>
      </c>
      <c r="O30" s="72">
        <v>0</v>
      </c>
      <c r="P30" s="72">
        <v>0</v>
      </c>
      <c r="Q30" s="72">
        <v>0</v>
      </c>
      <c r="R30" s="72">
        <v>0</v>
      </c>
      <c r="S30" s="72">
        <v>0</v>
      </c>
      <c r="T30" s="95">
        <v>0</v>
      </c>
      <c r="U30" s="95"/>
      <c r="V30" s="72">
        <v>0</v>
      </c>
      <c r="W30" s="72">
        <v>0</v>
      </c>
    </row>
    <row r="31" spans="1:23" ht="12.75" customHeight="1">
      <c r="A31" s="97"/>
      <c r="B31" s="97"/>
      <c r="C31" s="97"/>
      <c r="D31" s="96"/>
      <c r="E31" s="96"/>
      <c r="F31" s="96" t="s">
        <v>14</v>
      </c>
      <c r="G31" s="96"/>
      <c r="H31" s="72">
        <v>-2000</v>
      </c>
      <c r="I31" s="72">
        <v>-2000</v>
      </c>
      <c r="J31" s="72">
        <v>-2000</v>
      </c>
      <c r="K31" s="72">
        <v>0</v>
      </c>
      <c r="L31" s="72">
        <v>-2000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95">
        <v>0</v>
      </c>
      <c r="U31" s="95"/>
      <c r="V31" s="72">
        <v>0</v>
      </c>
      <c r="W31" s="72">
        <v>0</v>
      </c>
    </row>
    <row r="32" spans="1:23" ht="12.75" customHeight="1">
      <c r="A32" s="97"/>
      <c r="B32" s="97"/>
      <c r="C32" s="97"/>
      <c r="D32" s="96"/>
      <c r="E32" s="96"/>
      <c r="F32" s="96" t="s">
        <v>15</v>
      </c>
      <c r="G32" s="96"/>
      <c r="H32" s="72">
        <v>2000</v>
      </c>
      <c r="I32" s="72">
        <v>2000</v>
      </c>
      <c r="J32" s="72">
        <v>2000</v>
      </c>
      <c r="K32" s="72">
        <v>2000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0</v>
      </c>
      <c r="S32" s="72">
        <v>0</v>
      </c>
      <c r="T32" s="95">
        <v>0</v>
      </c>
      <c r="U32" s="95"/>
      <c r="V32" s="72">
        <v>0</v>
      </c>
      <c r="W32" s="72">
        <v>0</v>
      </c>
    </row>
    <row r="33" spans="1:23" ht="12.75" customHeight="1">
      <c r="A33" s="97"/>
      <c r="B33" s="97"/>
      <c r="C33" s="97"/>
      <c r="D33" s="96"/>
      <c r="E33" s="96"/>
      <c r="F33" s="96" t="s">
        <v>16</v>
      </c>
      <c r="G33" s="96"/>
      <c r="H33" s="72">
        <v>73014</v>
      </c>
      <c r="I33" s="72">
        <v>73014</v>
      </c>
      <c r="J33" s="72">
        <v>73014</v>
      </c>
      <c r="K33" s="72">
        <v>16357</v>
      </c>
      <c r="L33" s="72">
        <v>56657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72">
        <v>0</v>
      </c>
      <c r="S33" s="72">
        <v>0</v>
      </c>
      <c r="T33" s="95">
        <v>0</v>
      </c>
      <c r="U33" s="95"/>
      <c r="V33" s="72">
        <v>0</v>
      </c>
      <c r="W33" s="72">
        <v>0</v>
      </c>
    </row>
    <row r="34" spans="1:23" ht="12.75" customHeight="1">
      <c r="A34" s="97" t="s">
        <v>59</v>
      </c>
      <c r="B34" s="97" t="s">
        <v>46</v>
      </c>
      <c r="C34" s="97" t="s">
        <v>46</v>
      </c>
      <c r="D34" s="96" t="s">
        <v>60</v>
      </c>
      <c r="E34" s="96"/>
      <c r="F34" s="96" t="s">
        <v>13</v>
      </c>
      <c r="G34" s="96"/>
      <c r="H34" s="72">
        <v>1126800</v>
      </c>
      <c r="I34" s="72">
        <v>1126800</v>
      </c>
      <c r="J34" s="72">
        <v>1126800</v>
      </c>
      <c r="K34" s="72">
        <v>0</v>
      </c>
      <c r="L34" s="72">
        <v>1126800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72">
        <v>0</v>
      </c>
      <c r="S34" s="72">
        <v>0</v>
      </c>
      <c r="T34" s="95">
        <v>0</v>
      </c>
      <c r="U34" s="95"/>
      <c r="V34" s="72">
        <v>0</v>
      </c>
      <c r="W34" s="72">
        <v>0</v>
      </c>
    </row>
    <row r="35" spans="1:23" ht="12.75" customHeight="1">
      <c r="A35" s="97"/>
      <c r="B35" s="97"/>
      <c r="C35" s="97"/>
      <c r="D35" s="96"/>
      <c r="E35" s="96"/>
      <c r="F35" s="96" t="s">
        <v>14</v>
      </c>
      <c r="G35" s="96"/>
      <c r="H35" s="72">
        <v>-20498</v>
      </c>
      <c r="I35" s="72">
        <v>-20498</v>
      </c>
      <c r="J35" s="72">
        <v>-20498</v>
      </c>
      <c r="K35" s="72">
        <v>0</v>
      </c>
      <c r="L35" s="72">
        <v>-20498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95">
        <v>0</v>
      </c>
      <c r="U35" s="95"/>
      <c r="V35" s="72">
        <v>0</v>
      </c>
      <c r="W35" s="72">
        <v>0</v>
      </c>
    </row>
    <row r="36" spans="1:23" ht="12.75" customHeight="1">
      <c r="A36" s="97"/>
      <c r="B36" s="97"/>
      <c r="C36" s="97"/>
      <c r="D36" s="96"/>
      <c r="E36" s="96"/>
      <c r="F36" s="96" t="s">
        <v>15</v>
      </c>
      <c r="G36" s="96"/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2">
        <v>0</v>
      </c>
      <c r="R36" s="72">
        <v>0</v>
      </c>
      <c r="S36" s="72">
        <v>0</v>
      </c>
      <c r="T36" s="95">
        <v>0</v>
      </c>
      <c r="U36" s="95"/>
      <c r="V36" s="72">
        <v>0</v>
      </c>
      <c r="W36" s="72">
        <v>0</v>
      </c>
    </row>
    <row r="37" spans="1:23" ht="12.75" customHeight="1">
      <c r="A37" s="97"/>
      <c r="B37" s="97"/>
      <c r="C37" s="97"/>
      <c r="D37" s="96"/>
      <c r="E37" s="96"/>
      <c r="F37" s="96" t="s">
        <v>16</v>
      </c>
      <c r="G37" s="96"/>
      <c r="H37" s="72">
        <v>1106302</v>
      </c>
      <c r="I37" s="72">
        <v>1106302</v>
      </c>
      <c r="J37" s="72">
        <v>1106302</v>
      </c>
      <c r="K37" s="72">
        <v>0</v>
      </c>
      <c r="L37" s="72">
        <v>1106302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95">
        <v>0</v>
      </c>
      <c r="U37" s="95"/>
      <c r="V37" s="72">
        <v>0</v>
      </c>
      <c r="W37" s="72">
        <v>0</v>
      </c>
    </row>
    <row r="38" spans="1:23" ht="12.75" customHeight="1">
      <c r="A38" s="97" t="s">
        <v>46</v>
      </c>
      <c r="B38" s="97" t="s">
        <v>61</v>
      </c>
      <c r="C38" s="97" t="s">
        <v>46</v>
      </c>
      <c r="D38" s="96" t="s">
        <v>62</v>
      </c>
      <c r="E38" s="96"/>
      <c r="F38" s="96" t="s">
        <v>13</v>
      </c>
      <c r="G38" s="96"/>
      <c r="H38" s="72">
        <v>1126800</v>
      </c>
      <c r="I38" s="72">
        <v>1126800</v>
      </c>
      <c r="J38" s="72">
        <v>1126800</v>
      </c>
      <c r="K38" s="72">
        <v>0</v>
      </c>
      <c r="L38" s="72">
        <v>1126800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72">
        <v>0</v>
      </c>
      <c r="S38" s="72">
        <v>0</v>
      </c>
      <c r="T38" s="95">
        <v>0</v>
      </c>
      <c r="U38" s="95"/>
      <c r="V38" s="72">
        <v>0</v>
      </c>
      <c r="W38" s="72">
        <v>0</v>
      </c>
    </row>
    <row r="39" spans="1:23" ht="12.75" customHeight="1">
      <c r="A39" s="97"/>
      <c r="B39" s="97"/>
      <c r="C39" s="97"/>
      <c r="D39" s="96"/>
      <c r="E39" s="96"/>
      <c r="F39" s="96" t="s">
        <v>14</v>
      </c>
      <c r="G39" s="96"/>
      <c r="H39" s="72">
        <v>-20498</v>
      </c>
      <c r="I39" s="72">
        <v>-20498</v>
      </c>
      <c r="J39" s="72">
        <v>-20498</v>
      </c>
      <c r="K39" s="72">
        <v>0</v>
      </c>
      <c r="L39" s="72">
        <v>-20498</v>
      </c>
      <c r="M39" s="72">
        <v>0</v>
      </c>
      <c r="N39" s="72">
        <v>0</v>
      </c>
      <c r="O39" s="72">
        <v>0</v>
      </c>
      <c r="P39" s="72">
        <v>0</v>
      </c>
      <c r="Q39" s="72">
        <v>0</v>
      </c>
      <c r="R39" s="72">
        <v>0</v>
      </c>
      <c r="S39" s="72">
        <v>0</v>
      </c>
      <c r="T39" s="95">
        <v>0</v>
      </c>
      <c r="U39" s="95"/>
      <c r="V39" s="72">
        <v>0</v>
      </c>
      <c r="W39" s="72">
        <v>0</v>
      </c>
    </row>
    <row r="40" spans="1:23" ht="12.75" customHeight="1">
      <c r="A40" s="97"/>
      <c r="B40" s="97"/>
      <c r="C40" s="97"/>
      <c r="D40" s="96"/>
      <c r="E40" s="96"/>
      <c r="F40" s="96" t="s">
        <v>15</v>
      </c>
      <c r="G40" s="96"/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2">
        <v>0</v>
      </c>
      <c r="R40" s="72">
        <v>0</v>
      </c>
      <c r="S40" s="72">
        <v>0</v>
      </c>
      <c r="T40" s="95">
        <v>0</v>
      </c>
      <c r="U40" s="95"/>
      <c r="V40" s="72">
        <v>0</v>
      </c>
      <c r="W40" s="72">
        <v>0</v>
      </c>
    </row>
    <row r="41" spans="1:23" ht="12.75" customHeight="1">
      <c r="A41" s="97"/>
      <c r="B41" s="97"/>
      <c r="C41" s="97"/>
      <c r="D41" s="96"/>
      <c r="E41" s="96"/>
      <c r="F41" s="96" t="s">
        <v>16</v>
      </c>
      <c r="G41" s="96"/>
      <c r="H41" s="72">
        <v>1106302</v>
      </c>
      <c r="I41" s="72">
        <v>1106302</v>
      </c>
      <c r="J41" s="72">
        <v>1106302</v>
      </c>
      <c r="K41" s="72">
        <v>0</v>
      </c>
      <c r="L41" s="72">
        <v>1106302</v>
      </c>
      <c r="M41" s="72">
        <v>0</v>
      </c>
      <c r="N41" s="72">
        <v>0</v>
      </c>
      <c r="O41" s="72">
        <v>0</v>
      </c>
      <c r="P41" s="72">
        <v>0</v>
      </c>
      <c r="Q41" s="72">
        <v>0</v>
      </c>
      <c r="R41" s="72">
        <v>0</v>
      </c>
      <c r="S41" s="72">
        <v>0</v>
      </c>
      <c r="T41" s="95">
        <v>0</v>
      </c>
      <c r="U41" s="95"/>
      <c r="V41" s="72">
        <v>0</v>
      </c>
      <c r="W41" s="72">
        <v>0</v>
      </c>
    </row>
    <row r="42" spans="1:23" ht="12.75" customHeight="1">
      <c r="A42" s="97" t="s">
        <v>128</v>
      </c>
      <c r="B42" s="97" t="s">
        <v>46</v>
      </c>
      <c r="C42" s="97" t="s">
        <v>46</v>
      </c>
      <c r="D42" s="96" t="s">
        <v>129</v>
      </c>
      <c r="E42" s="96"/>
      <c r="F42" s="96" t="s">
        <v>13</v>
      </c>
      <c r="G42" s="96"/>
      <c r="H42" s="72">
        <v>43915278.47</v>
      </c>
      <c r="I42" s="72">
        <v>43612049.47</v>
      </c>
      <c r="J42" s="72">
        <v>37253871</v>
      </c>
      <c r="K42" s="72">
        <v>32828121</v>
      </c>
      <c r="L42" s="72">
        <v>4425750</v>
      </c>
      <c r="M42" s="72">
        <v>3834853</v>
      </c>
      <c r="N42" s="72">
        <v>766888</v>
      </c>
      <c r="O42" s="72">
        <v>1756437.47</v>
      </c>
      <c r="P42" s="72">
        <v>0</v>
      </c>
      <c r="Q42" s="72">
        <v>0</v>
      </c>
      <c r="R42" s="72">
        <v>303229</v>
      </c>
      <c r="S42" s="72">
        <v>303229</v>
      </c>
      <c r="T42" s="95">
        <v>0</v>
      </c>
      <c r="U42" s="95"/>
      <c r="V42" s="72">
        <v>0</v>
      </c>
      <c r="W42" s="72">
        <v>0</v>
      </c>
    </row>
    <row r="43" spans="1:23" ht="12.75" customHeight="1">
      <c r="A43" s="97"/>
      <c r="B43" s="97"/>
      <c r="C43" s="97"/>
      <c r="D43" s="96"/>
      <c r="E43" s="96"/>
      <c r="F43" s="96" t="s">
        <v>14</v>
      </c>
      <c r="G43" s="96"/>
      <c r="H43" s="72">
        <v>-31817</v>
      </c>
      <c r="I43" s="72">
        <v>-31817</v>
      </c>
      <c r="J43" s="72">
        <v>-31817</v>
      </c>
      <c r="K43" s="72">
        <v>-31817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72">
        <v>0</v>
      </c>
      <c r="R43" s="72">
        <v>0</v>
      </c>
      <c r="S43" s="72">
        <v>0</v>
      </c>
      <c r="T43" s="95">
        <v>0</v>
      </c>
      <c r="U43" s="95"/>
      <c r="V43" s="72">
        <v>0</v>
      </c>
      <c r="W43" s="72">
        <v>0</v>
      </c>
    </row>
    <row r="44" spans="1:23" ht="12.75" customHeight="1">
      <c r="A44" s="97"/>
      <c r="B44" s="97"/>
      <c r="C44" s="97"/>
      <c r="D44" s="96"/>
      <c r="E44" s="96"/>
      <c r="F44" s="96" t="s">
        <v>15</v>
      </c>
      <c r="G44" s="96"/>
      <c r="H44" s="72">
        <v>143992</v>
      </c>
      <c r="I44" s="72">
        <v>143992</v>
      </c>
      <c r="J44" s="72">
        <v>141757</v>
      </c>
      <c r="K44" s="72">
        <v>35000</v>
      </c>
      <c r="L44" s="72">
        <v>106757</v>
      </c>
      <c r="M44" s="72">
        <v>2235</v>
      </c>
      <c r="N44" s="72">
        <v>0</v>
      </c>
      <c r="O44" s="72">
        <v>0</v>
      </c>
      <c r="P44" s="72">
        <v>0</v>
      </c>
      <c r="Q44" s="72">
        <v>0</v>
      </c>
      <c r="R44" s="72">
        <v>0</v>
      </c>
      <c r="S44" s="72">
        <v>0</v>
      </c>
      <c r="T44" s="95">
        <v>0</v>
      </c>
      <c r="U44" s="95"/>
      <c r="V44" s="72">
        <v>0</v>
      </c>
      <c r="W44" s="72">
        <v>0</v>
      </c>
    </row>
    <row r="45" spans="1:23" ht="12.75" customHeight="1">
      <c r="A45" s="97"/>
      <c r="B45" s="97"/>
      <c r="C45" s="97"/>
      <c r="D45" s="96"/>
      <c r="E45" s="96"/>
      <c r="F45" s="96" t="s">
        <v>16</v>
      </c>
      <c r="G45" s="96"/>
      <c r="H45" s="72">
        <v>44027453.47</v>
      </c>
      <c r="I45" s="72">
        <v>43724224.47</v>
      </c>
      <c r="J45" s="72">
        <v>37363811</v>
      </c>
      <c r="K45" s="72">
        <v>32831304</v>
      </c>
      <c r="L45" s="72">
        <v>4532507</v>
      </c>
      <c r="M45" s="72">
        <v>3837088</v>
      </c>
      <c r="N45" s="72">
        <v>766888</v>
      </c>
      <c r="O45" s="72">
        <v>1756437.47</v>
      </c>
      <c r="P45" s="72">
        <v>0</v>
      </c>
      <c r="Q45" s="72">
        <v>0</v>
      </c>
      <c r="R45" s="72">
        <v>303229</v>
      </c>
      <c r="S45" s="72">
        <v>303229</v>
      </c>
      <c r="T45" s="95">
        <v>0</v>
      </c>
      <c r="U45" s="95"/>
      <c r="V45" s="72">
        <v>0</v>
      </c>
      <c r="W45" s="72">
        <v>0</v>
      </c>
    </row>
    <row r="46" spans="1:23" ht="12.75" customHeight="1">
      <c r="A46" s="97" t="s">
        <v>46</v>
      </c>
      <c r="B46" s="97" t="s">
        <v>145</v>
      </c>
      <c r="C46" s="97" t="s">
        <v>46</v>
      </c>
      <c r="D46" s="96" t="s">
        <v>146</v>
      </c>
      <c r="E46" s="96"/>
      <c r="F46" s="96" t="s">
        <v>13</v>
      </c>
      <c r="G46" s="96"/>
      <c r="H46" s="72">
        <v>6180939</v>
      </c>
      <c r="I46" s="72">
        <v>6180939</v>
      </c>
      <c r="J46" s="72">
        <v>5887839</v>
      </c>
      <c r="K46" s="72">
        <v>5571644</v>
      </c>
      <c r="L46" s="72">
        <v>316195</v>
      </c>
      <c r="M46" s="72">
        <v>0</v>
      </c>
      <c r="N46" s="72">
        <v>293100</v>
      </c>
      <c r="O46" s="72">
        <v>0</v>
      </c>
      <c r="P46" s="72">
        <v>0</v>
      </c>
      <c r="Q46" s="72">
        <v>0</v>
      </c>
      <c r="R46" s="72">
        <v>0</v>
      </c>
      <c r="S46" s="72">
        <v>0</v>
      </c>
      <c r="T46" s="95">
        <v>0</v>
      </c>
      <c r="U46" s="95"/>
      <c r="V46" s="72">
        <v>0</v>
      </c>
      <c r="W46" s="72">
        <v>0</v>
      </c>
    </row>
    <row r="47" spans="1:23" ht="12.75" customHeight="1">
      <c r="A47" s="97"/>
      <c r="B47" s="97"/>
      <c r="C47" s="97"/>
      <c r="D47" s="96"/>
      <c r="E47" s="96"/>
      <c r="F47" s="96" t="s">
        <v>14</v>
      </c>
      <c r="G47" s="96"/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2">
        <v>0</v>
      </c>
      <c r="R47" s="72">
        <v>0</v>
      </c>
      <c r="S47" s="72">
        <v>0</v>
      </c>
      <c r="T47" s="95">
        <v>0</v>
      </c>
      <c r="U47" s="95"/>
      <c r="V47" s="72">
        <v>0</v>
      </c>
      <c r="W47" s="72">
        <v>0</v>
      </c>
    </row>
    <row r="48" spans="1:23" ht="12.75" customHeight="1">
      <c r="A48" s="97"/>
      <c r="B48" s="97"/>
      <c r="C48" s="97"/>
      <c r="D48" s="96"/>
      <c r="E48" s="96"/>
      <c r="F48" s="96" t="s">
        <v>15</v>
      </c>
      <c r="G48" s="96"/>
      <c r="H48" s="72">
        <v>5603</v>
      </c>
      <c r="I48" s="72">
        <v>5603</v>
      </c>
      <c r="J48" s="72">
        <v>5603</v>
      </c>
      <c r="K48" s="72">
        <v>0</v>
      </c>
      <c r="L48" s="72">
        <v>5603</v>
      </c>
      <c r="M48" s="72">
        <v>0</v>
      </c>
      <c r="N48" s="72">
        <v>0</v>
      </c>
      <c r="O48" s="72">
        <v>0</v>
      </c>
      <c r="P48" s="72">
        <v>0</v>
      </c>
      <c r="Q48" s="72">
        <v>0</v>
      </c>
      <c r="R48" s="72">
        <v>0</v>
      </c>
      <c r="S48" s="72">
        <v>0</v>
      </c>
      <c r="T48" s="95">
        <v>0</v>
      </c>
      <c r="U48" s="95"/>
      <c r="V48" s="72">
        <v>0</v>
      </c>
      <c r="W48" s="72">
        <v>0</v>
      </c>
    </row>
    <row r="49" spans="1:23" ht="12.75" customHeight="1">
      <c r="A49" s="97"/>
      <c r="B49" s="97"/>
      <c r="C49" s="97"/>
      <c r="D49" s="96"/>
      <c r="E49" s="96"/>
      <c r="F49" s="96" t="s">
        <v>16</v>
      </c>
      <c r="G49" s="96"/>
      <c r="H49" s="72">
        <v>6186542</v>
      </c>
      <c r="I49" s="72">
        <v>6186542</v>
      </c>
      <c r="J49" s="72">
        <v>5893442</v>
      </c>
      <c r="K49" s="72">
        <v>5571644</v>
      </c>
      <c r="L49" s="72">
        <v>321798</v>
      </c>
      <c r="M49" s="72">
        <v>0</v>
      </c>
      <c r="N49" s="72">
        <v>293100</v>
      </c>
      <c r="O49" s="72">
        <v>0</v>
      </c>
      <c r="P49" s="72">
        <v>0</v>
      </c>
      <c r="Q49" s="72">
        <v>0</v>
      </c>
      <c r="R49" s="72">
        <v>0</v>
      </c>
      <c r="S49" s="72">
        <v>0</v>
      </c>
      <c r="T49" s="95">
        <v>0</v>
      </c>
      <c r="U49" s="95"/>
      <c r="V49" s="72">
        <v>0</v>
      </c>
      <c r="W49" s="72">
        <v>0</v>
      </c>
    </row>
    <row r="50" spans="1:23" ht="12.75" customHeight="1">
      <c r="A50" s="97" t="s">
        <v>46</v>
      </c>
      <c r="B50" s="97" t="s">
        <v>133</v>
      </c>
      <c r="C50" s="97" t="s">
        <v>46</v>
      </c>
      <c r="D50" s="96" t="s">
        <v>134</v>
      </c>
      <c r="E50" s="96"/>
      <c r="F50" s="96" t="s">
        <v>13</v>
      </c>
      <c r="G50" s="96"/>
      <c r="H50" s="72">
        <v>771698</v>
      </c>
      <c r="I50" s="72">
        <v>771698</v>
      </c>
      <c r="J50" s="72">
        <v>735788</v>
      </c>
      <c r="K50" s="72">
        <v>669308</v>
      </c>
      <c r="L50" s="72">
        <v>66480</v>
      </c>
      <c r="M50" s="72">
        <v>0</v>
      </c>
      <c r="N50" s="72">
        <v>35910</v>
      </c>
      <c r="O50" s="72">
        <v>0</v>
      </c>
      <c r="P50" s="72">
        <v>0</v>
      </c>
      <c r="Q50" s="72">
        <v>0</v>
      </c>
      <c r="R50" s="72">
        <v>0</v>
      </c>
      <c r="S50" s="72">
        <v>0</v>
      </c>
      <c r="T50" s="95">
        <v>0</v>
      </c>
      <c r="U50" s="95"/>
      <c r="V50" s="72">
        <v>0</v>
      </c>
      <c r="W50" s="72">
        <v>0</v>
      </c>
    </row>
    <row r="51" spans="1:23" ht="12.75" customHeight="1">
      <c r="A51" s="97"/>
      <c r="B51" s="97"/>
      <c r="C51" s="97"/>
      <c r="D51" s="96"/>
      <c r="E51" s="96"/>
      <c r="F51" s="96" t="s">
        <v>14</v>
      </c>
      <c r="G51" s="96"/>
      <c r="H51" s="72">
        <v>0</v>
      </c>
      <c r="I51" s="72">
        <v>0</v>
      </c>
      <c r="J51" s="72">
        <v>0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  <c r="P51" s="72">
        <v>0</v>
      </c>
      <c r="Q51" s="72">
        <v>0</v>
      </c>
      <c r="R51" s="72">
        <v>0</v>
      </c>
      <c r="S51" s="72">
        <v>0</v>
      </c>
      <c r="T51" s="95">
        <v>0</v>
      </c>
      <c r="U51" s="95"/>
      <c r="V51" s="72">
        <v>0</v>
      </c>
      <c r="W51" s="72">
        <v>0</v>
      </c>
    </row>
    <row r="52" spans="1:23" ht="12.75" customHeight="1">
      <c r="A52" s="97"/>
      <c r="B52" s="97"/>
      <c r="C52" s="97"/>
      <c r="D52" s="96"/>
      <c r="E52" s="96"/>
      <c r="F52" s="96" t="s">
        <v>15</v>
      </c>
      <c r="G52" s="96"/>
      <c r="H52" s="72">
        <v>12577</v>
      </c>
      <c r="I52" s="72">
        <v>12577</v>
      </c>
      <c r="J52" s="72">
        <v>12577</v>
      </c>
      <c r="K52" s="72">
        <v>0</v>
      </c>
      <c r="L52" s="72">
        <v>12577</v>
      </c>
      <c r="M52" s="72">
        <v>0</v>
      </c>
      <c r="N52" s="72">
        <v>0</v>
      </c>
      <c r="O52" s="72">
        <v>0</v>
      </c>
      <c r="P52" s="72">
        <v>0</v>
      </c>
      <c r="Q52" s="72">
        <v>0</v>
      </c>
      <c r="R52" s="72">
        <v>0</v>
      </c>
      <c r="S52" s="72">
        <v>0</v>
      </c>
      <c r="T52" s="95">
        <v>0</v>
      </c>
      <c r="U52" s="95"/>
      <c r="V52" s="72">
        <v>0</v>
      </c>
      <c r="W52" s="72">
        <v>0</v>
      </c>
    </row>
    <row r="53" spans="1:23" ht="12.75" customHeight="1">
      <c r="A53" s="97"/>
      <c r="B53" s="97"/>
      <c r="C53" s="97"/>
      <c r="D53" s="96"/>
      <c r="E53" s="96"/>
      <c r="F53" s="96" t="s">
        <v>16</v>
      </c>
      <c r="G53" s="96"/>
      <c r="H53" s="72">
        <v>784275</v>
      </c>
      <c r="I53" s="72">
        <v>784275</v>
      </c>
      <c r="J53" s="72">
        <v>748365</v>
      </c>
      <c r="K53" s="72">
        <v>669308</v>
      </c>
      <c r="L53" s="72">
        <v>79057</v>
      </c>
      <c r="M53" s="72">
        <v>0</v>
      </c>
      <c r="N53" s="72">
        <v>35910</v>
      </c>
      <c r="O53" s="72">
        <v>0</v>
      </c>
      <c r="P53" s="72">
        <v>0</v>
      </c>
      <c r="Q53" s="72">
        <v>0</v>
      </c>
      <c r="R53" s="72">
        <v>0</v>
      </c>
      <c r="S53" s="72">
        <v>0</v>
      </c>
      <c r="T53" s="95">
        <v>0</v>
      </c>
      <c r="U53" s="95"/>
      <c r="V53" s="72">
        <v>0</v>
      </c>
      <c r="W53" s="72">
        <v>0</v>
      </c>
    </row>
    <row r="54" spans="1:23" ht="12.75" customHeight="1">
      <c r="A54" s="97" t="s">
        <v>46</v>
      </c>
      <c r="B54" s="97" t="s">
        <v>147</v>
      </c>
      <c r="C54" s="97" t="s">
        <v>46</v>
      </c>
      <c r="D54" s="96" t="s">
        <v>148</v>
      </c>
      <c r="E54" s="96"/>
      <c r="F54" s="96" t="s">
        <v>13</v>
      </c>
      <c r="G54" s="96"/>
      <c r="H54" s="72">
        <v>17369693.57</v>
      </c>
      <c r="I54" s="72">
        <v>17369693.57</v>
      </c>
      <c r="J54" s="72">
        <v>14036457</v>
      </c>
      <c r="K54" s="72">
        <v>12721363</v>
      </c>
      <c r="L54" s="72">
        <v>1315094</v>
      </c>
      <c r="M54" s="72">
        <v>2104801</v>
      </c>
      <c r="N54" s="72">
        <v>139800</v>
      </c>
      <c r="O54" s="72">
        <v>1088635.57</v>
      </c>
      <c r="P54" s="72">
        <v>0</v>
      </c>
      <c r="Q54" s="72">
        <v>0</v>
      </c>
      <c r="R54" s="72">
        <v>0</v>
      </c>
      <c r="S54" s="72">
        <v>0</v>
      </c>
      <c r="T54" s="95">
        <v>0</v>
      </c>
      <c r="U54" s="95"/>
      <c r="V54" s="72">
        <v>0</v>
      </c>
      <c r="W54" s="72">
        <v>0</v>
      </c>
    </row>
    <row r="55" spans="1:23" ht="12.75" customHeight="1">
      <c r="A55" s="97"/>
      <c r="B55" s="97"/>
      <c r="C55" s="97"/>
      <c r="D55" s="96"/>
      <c r="E55" s="96"/>
      <c r="F55" s="96" t="s">
        <v>14</v>
      </c>
      <c r="G55" s="96"/>
      <c r="H55" s="72">
        <v>0</v>
      </c>
      <c r="I55" s="72">
        <v>0</v>
      </c>
      <c r="J55" s="72">
        <v>0</v>
      </c>
      <c r="K55" s="72">
        <v>0</v>
      </c>
      <c r="L55" s="72">
        <v>0</v>
      </c>
      <c r="M55" s="72">
        <v>0</v>
      </c>
      <c r="N55" s="72">
        <v>0</v>
      </c>
      <c r="O55" s="72">
        <v>0</v>
      </c>
      <c r="P55" s="72">
        <v>0</v>
      </c>
      <c r="Q55" s="72">
        <v>0</v>
      </c>
      <c r="R55" s="72">
        <v>0</v>
      </c>
      <c r="S55" s="72">
        <v>0</v>
      </c>
      <c r="T55" s="95">
        <v>0</v>
      </c>
      <c r="U55" s="95"/>
      <c r="V55" s="72">
        <v>0</v>
      </c>
      <c r="W55" s="72">
        <v>0</v>
      </c>
    </row>
    <row r="56" spans="1:23" ht="12.75" customHeight="1">
      <c r="A56" s="97"/>
      <c r="B56" s="97"/>
      <c r="C56" s="97"/>
      <c r="D56" s="96"/>
      <c r="E56" s="96"/>
      <c r="F56" s="96" t="s">
        <v>15</v>
      </c>
      <c r="G56" s="96"/>
      <c r="H56" s="72">
        <v>86525</v>
      </c>
      <c r="I56" s="72">
        <v>86525</v>
      </c>
      <c r="J56" s="72">
        <v>84290</v>
      </c>
      <c r="K56" s="72">
        <v>35000</v>
      </c>
      <c r="L56" s="72">
        <v>49290</v>
      </c>
      <c r="M56" s="72">
        <v>2235</v>
      </c>
      <c r="N56" s="72">
        <v>0</v>
      </c>
      <c r="O56" s="72">
        <v>0</v>
      </c>
      <c r="P56" s="72">
        <v>0</v>
      </c>
      <c r="Q56" s="72">
        <v>0</v>
      </c>
      <c r="R56" s="72">
        <v>0</v>
      </c>
      <c r="S56" s="72">
        <v>0</v>
      </c>
      <c r="T56" s="95">
        <v>0</v>
      </c>
      <c r="U56" s="95"/>
      <c r="V56" s="72">
        <v>0</v>
      </c>
      <c r="W56" s="72">
        <v>0</v>
      </c>
    </row>
    <row r="57" spans="1:23" ht="12.75" customHeight="1">
      <c r="A57" s="97"/>
      <c r="B57" s="97"/>
      <c r="C57" s="97"/>
      <c r="D57" s="96"/>
      <c r="E57" s="96"/>
      <c r="F57" s="96" t="s">
        <v>16</v>
      </c>
      <c r="G57" s="96"/>
      <c r="H57" s="72">
        <v>17456218.57</v>
      </c>
      <c r="I57" s="72">
        <v>17456218.57</v>
      </c>
      <c r="J57" s="72">
        <v>14120747</v>
      </c>
      <c r="K57" s="72">
        <v>12756363</v>
      </c>
      <c r="L57" s="72">
        <v>1364384</v>
      </c>
      <c r="M57" s="72">
        <v>2107036</v>
      </c>
      <c r="N57" s="72">
        <v>139800</v>
      </c>
      <c r="O57" s="72">
        <v>1088635.57</v>
      </c>
      <c r="P57" s="72">
        <v>0</v>
      </c>
      <c r="Q57" s="72">
        <v>0</v>
      </c>
      <c r="R57" s="72">
        <v>0</v>
      </c>
      <c r="S57" s="72">
        <v>0</v>
      </c>
      <c r="T57" s="95">
        <v>0</v>
      </c>
      <c r="U57" s="95"/>
      <c r="V57" s="72">
        <v>0</v>
      </c>
      <c r="W57" s="72">
        <v>0</v>
      </c>
    </row>
    <row r="58" spans="1:23" ht="12.75" customHeight="1">
      <c r="A58" s="97" t="s">
        <v>46</v>
      </c>
      <c r="B58" s="97" t="s">
        <v>149</v>
      </c>
      <c r="C58" s="97" t="s">
        <v>46</v>
      </c>
      <c r="D58" s="96" t="s">
        <v>150</v>
      </c>
      <c r="E58" s="96"/>
      <c r="F58" s="96" t="s">
        <v>13</v>
      </c>
      <c r="G58" s="96"/>
      <c r="H58" s="72">
        <v>2492168</v>
      </c>
      <c r="I58" s="72">
        <v>2492168</v>
      </c>
      <c r="J58" s="72">
        <v>2423268</v>
      </c>
      <c r="K58" s="72">
        <v>2117101</v>
      </c>
      <c r="L58" s="72">
        <v>306167</v>
      </c>
      <c r="M58" s="72">
        <v>0</v>
      </c>
      <c r="N58" s="72">
        <v>68900</v>
      </c>
      <c r="O58" s="72">
        <v>0</v>
      </c>
      <c r="P58" s="72">
        <v>0</v>
      </c>
      <c r="Q58" s="72">
        <v>0</v>
      </c>
      <c r="R58" s="72">
        <v>0</v>
      </c>
      <c r="S58" s="72">
        <v>0</v>
      </c>
      <c r="T58" s="95">
        <v>0</v>
      </c>
      <c r="U58" s="95"/>
      <c r="V58" s="72">
        <v>0</v>
      </c>
      <c r="W58" s="72">
        <v>0</v>
      </c>
    </row>
    <row r="59" spans="1:23" ht="12.75" customHeight="1">
      <c r="A59" s="97"/>
      <c r="B59" s="97"/>
      <c r="C59" s="97"/>
      <c r="D59" s="96"/>
      <c r="E59" s="96"/>
      <c r="F59" s="96" t="s">
        <v>14</v>
      </c>
      <c r="G59" s="96"/>
      <c r="H59" s="72">
        <v>0</v>
      </c>
      <c r="I59" s="72">
        <v>0</v>
      </c>
      <c r="J59" s="72">
        <v>0</v>
      </c>
      <c r="K59" s="72">
        <v>0</v>
      </c>
      <c r="L59" s="72">
        <v>0</v>
      </c>
      <c r="M59" s="72">
        <v>0</v>
      </c>
      <c r="N59" s="72">
        <v>0</v>
      </c>
      <c r="O59" s="72">
        <v>0</v>
      </c>
      <c r="P59" s="72">
        <v>0</v>
      </c>
      <c r="Q59" s="72">
        <v>0</v>
      </c>
      <c r="R59" s="72">
        <v>0</v>
      </c>
      <c r="S59" s="72">
        <v>0</v>
      </c>
      <c r="T59" s="95">
        <v>0</v>
      </c>
      <c r="U59" s="95"/>
      <c r="V59" s="72">
        <v>0</v>
      </c>
      <c r="W59" s="72">
        <v>0</v>
      </c>
    </row>
    <row r="60" spans="1:23" ht="12.75" customHeight="1">
      <c r="A60" s="97"/>
      <c r="B60" s="97"/>
      <c r="C60" s="97"/>
      <c r="D60" s="96"/>
      <c r="E60" s="96"/>
      <c r="F60" s="96" t="s">
        <v>15</v>
      </c>
      <c r="G60" s="96"/>
      <c r="H60" s="72">
        <v>1036</v>
      </c>
      <c r="I60" s="72">
        <v>1036</v>
      </c>
      <c r="J60" s="72">
        <v>1036</v>
      </c>
      <c r="K60" s="72">
        <v>0</v>
      </c>
      <c r="L60" s="72">
        <v>1036</v>
      </c>
      <c r="M60" s="72">
        <v>0</v>
      </c>
      <c r="N60" s="72">
        <v>0</v>
      </c>
      <c r="O60" s="72">
        <v>0</v>
      </c>
      <c r="P60" s="72">
        <v>0</v>
      </c>
      <c r="Q60" s="72">
        <v>0</v>
      </c>
      <c r="R60" s="72">
        <v>0</v>
      </c>
      <c r="S60" s="72">
        <v>0</v>
      </c>
      <c r="T60" s="95">
        <v>0</v>
      </c>
      <c r="U60" s="95"/>
      <c r="V60" s="72">
        <v>0</v>
      </c>
      <c r="W60" s="72">
        <v>0</v>
      </c>
    </row>
    <row r="61" spans="1:23" ht="12.75" customHeight="1">
      <c r="A61" s="97"/>
      <c r="B61" s="97"/>
      <c r="C61" s="97"/>
      <c r="D61" s="96"/>
      <c r="E61" s="96"/>
      <c r="F61" s="96" t="s">
        <v>16</v>
      </c>
      <c r="G61" s="96"/>
      <c r="H61" s="72">
        <v>2493204</v>
      </c>
      <c r="I61" s="72">
        <v>2493204</v>
      </c>
      <c r="J61" s="72">
        <v>2424304</v>
      </c>
      <c r="K61" s="72">
        <v>2117101</v>
      </c>
      <c r="L61" s="72">
        <v>307203</v>
      </c>
      <c r="M61" s="72">
        <v>0</v>
      </c>
      <c r="N61" s="72">
        <v>68900</v>
      </c>
      <c r="O61" s="72">
        <v>0</v>
      </c>
      <c r="P61" s="72">
        <v>0</v>
      </c>
      <c r="Q61" s="72">
        <v>0</v>
      </c>
      <c r="R61" s="72">
        <v>0</v>
      </c>
      <c r="S61" s="72">
        <v>0</v>
      </c>
      <c r="T61" s="95">
        <v>0</v>
      </c>
      <c r="U61" s="95"/>
      <c r="V61" s="72">
        <v>0</v>
      </c>
      <c r="W61" s="72">
        <v>0</v>
      </c>
    </row>
    <row r="62" spans="1:23" ht="12.75" customHeight="1">
      <c r="A62" s="97" t="s">
        <v>46</v>
      </c>
      <c r="B62" s="97" t="s">
        <v>151</v>
      </c>
      <c r="C62" s="97" t="s">
        <v>46</v>
      </c>
      <c r="D62" s="96" t="s">
        <v>152</v>
      </c>
      <c r="E62" s="96"/>
      <c r="F62" s="96" t="s">
        <v>13</v>
      </c>
      <c r="G62" s="96"/>
      <c r="H62" s="72">
        <v>7959623</v>
      </c>
      <c r="I62" s="72">
        <v>7959623</v>
      </c>
      <c r="J62" s="72">
        <v>7853287</v>
      </c>
      <c r="K62" s="72">
        <v>7254286</v>
      </c>
      <c r="L62" s="72">
        <v>599001</v>
      </c>
      <c r="M62" s="72">
        <v>37068</v>
      </c>
      <c r="N62" s="72">
        <v>69268</v>
      </c>
      <c r="O62" s="72">
        <v>0</v>
      </c>
      <c r="P62" s="72">
        <v>0</v>
      </c>
      <c r="Q62" s="72">
        <v>0</v>
      </c>
      <c r="R62" s="72">
        <v>0</v>
      </c>
      <c r="S62" s="72">
        <v>0</v>
      </c>
      <c r="T62" s="95">
        <v>0</v>
      </c>
      <c r="U62" s="95"/>
      <c r="V62" s="72">
        <v>0</v>
      </c>
      <c r="W62" s="72">
        <v>0</v>
      </c>
    </row>
    <row r="63" spans="1:23" ht="12.75" customHeight="1">
      <c r="A63" s="97"/>
      <c r="B63" s="97"/>
      <c r="C63" s="97"/>
      <c r="D63" s="96"/>
      <c r="E63" s="96"/>
      <c r="F63" s="96" t="s">
        <v>14</v>
      </c>
      <c r="G63" s="96"/>
      <c r="H63" s="72">
        <v>-31817</v>
      </c>
      <c r="I63" s="72">
        <v>-31817</v>
      </c>
      <c r="J63" s="72">
        <v>-31817</v>
      </c>
      <c r="K63" s="72">
        <v>-31817</v>
      </c>
      <c r="L63" s="72">
        <v>0</v>
      </c>
      <c r="M63" s="72">
        <v>0</v>
      </c>
      <c r="N63" s="72">
        <v>0</v>
      </c>
      <c r="O63" s="72">
        <v>0</v>
      </c>
      <c r="P63" s="72">
        <v>0</v>
      </c>
      <c r="Q63" s="72">
        <v>0</v>
      </c>
      <c r="R63" s="72">
        <v>0</v>
      </c>
      <c r="S63" s="72">
        <v>0</v>
      </c>
      <c r="T63" s="95">
        <v>0</v>
      </c>
      <c r="U63" s="95"/>
      <c r="V63" s="72">
        <v>0</v>
      </c>
      <c r="W63" s="72">
        <v>0</v>
      </c>
    </row>
    <row r="64" spans="1:23" ht="12.75" customHeight="1">
      <c r="A64" s="97"/>
      <c r="B64" s="97"/>
      <c r="C64" s="97"/>
      <c r="D64" s="96"/>
      <c r="E64" s="96"/>
      <c r="F64" s="96" t="s">
        <v>15</v>
      </c>
      <c r="G64" s="96"/>
      <c r="H64" s="72">
        <v>38251</v>
      </c>
      <c r="I64" s="72">
        <v>38251</v>
      </c>
      <c r="J64" s="72">
        <v>38251</v>
      </c>
      <c r="K64" s="72">
        <v>0</v>
      </c>
      <c r="L64" s="72">
        <v>38251</v>
      </c>
      <c r="M64" s="72">
        <v>0</v>
      </c>
      <c r="N64" s="72">
        <v>0</v>
      </c>
      <c r="O64" s="72">
        <v>0</v>
      </c>
      <c r="P64" s="72">
        <v>0</v>
      </c>
      <c r="Q64" s="72">
        <v>0</v>
      </c>
      <c r="R64" s="72">
        <v>0</v>
      </c>
      <c r="S64" s="72">
        <v>0</v>
      </c>
      <c r="T64" s="95">
        <v>0</v>
      </c>
      <c r="U64" s="95"/>
      <c r="V64" s="72">
        <v>0</v>
      </c>
      <c r="W64" s="72">
        <v>0</v>
      </c>
    </row>
    <row r="65" spans="1:23" ht="12.75" customHeight="1">
      <c r="A65" s="97"/>
      <c r="B65" s="97"/>
      <c r="C65" s="97"/>
      <c r="D65" s="96"/>
      <c r="E65" s="96"/>
      <c r="F65" s="96" t="s">
        <v>16</v>
      </c>
      <c r="G65" s="96"/>
      <c r="H65" s="72">
        <v>7966057</v>
      </c>
      <c r="I65" s="72">
        <v>7966057</v>
      </c>
      <c r="J65" s="72">
        <v>7859721</v>
      </c>
      <c r="K65" s="72">
        <v>7222469</v>
      </c>
      <c r="L65" s="72">
        <v>637252</v>
      </c>
      <c r="M65" s="72">
        <v>37068</v>
      </c>
      <c r="N65" s="72">
        <v>69268</v>
      </c>
      <c r="O65" s="72">
        <v>0</v>
      </c>
      <c r="P65" s="72">
        <v>0</v>
      </c>
      <c r="Q65" s="72">
        <v>0</v>
      </c>
      <c r="R65" s="72">
        <v>0</v>
      </c>
      <c r="S65" s="72">
        <v>0</v>
      </c>
      <c r="T65" s="95">
        <v>0</v>
      </c>
      <c r="U65" s="95"/>
      <c r="V65" s="72">
        <v>0</v>
      </c>
      <c r="W65" s="72">
        <v>0</v>
      </c>
    </row>
    <row r="66" spans="1:23" ht="12.75" customHeight="1">
      <c r="A66" s="97" t="s">
        <v>92</v>
      </c>
      <c r="B66" s="97" t="s">
        <v>46</v>
      </c>
      <c r="C66" s="97" t="s">
        <v>46</v>
      </c>
      <c r="D66" s="96" t="s">
        <v>93</v>
      </c>
      <c r="E66" s="96"/>
      <c r="F66" s="96" t="s">
        <v>13</v>
      </c>
      <c r="G66" s="96"/>
      <c r="H66" s="72">
        <v>16169675</v>
      </c>
      <c r="I66" s="72">
        <v>12550474</v>
      </c>
      <c r="J66" s="72">
        <v>12262474</v>
      </c>
      <c r="K66" s="72">
        <v>10381013</v>
      </c>
      <c r="L66" s="72">
        <v>1881461</v>
      </c>
      <c r="M66" s="72">
        <v>0</v>
      </c>
      <c r="N66" s="72">
        <v>288000</v>
      </c>
      <c r="O66" s="72">
        <v>0</v>
      </c>
      <c r="P66" s="72">
        <v>0</v>
      </c>
      <c r="Q66" s="72">
        <v>0</v>
      </c>
      <c r="R66" s="72">
        <v>3619201</v>
      </c>
      <c r="S66" s="72">
        <v>3619201</v>
      </c>
      <c r="T66" s="95">
        <v>0</v>
      </c>
      <c r="U66" s="95"/>
      <c r="V66" s="72">
        <v>0</v>
      </c>
      <c r="W66" s="72">
        <v>0</v>
      </c>
    </row>
    <row r="67" spans="1:23" ht="12.75" customHeight="1">
      <c r="A67" s="97"/>
      <c r="B67" s="97"/>
      <c r="C67" s="97"/>
      <c r="D67" s="96"/>
      <c r="E67" s="96"/>
      <c r="F67" s="96" t="s">
        <v>14</v>
      </c>
      <c r="G67" s="96"/>
      <c r="H67" s="72">
        <v>0</v>
      </c>
      <c r="I67" s="72">
        <v>0</v>
      </c>
      <c r="J67" s="72">
        <v>0</v>
      </c>
      <c r="K67" s="72">
        <v>0</v>
      </c>
      <c r="L67" s="72">
        <v>0</v>
      </c>
      <c r="M67" s="72">
        <v>0</v>
      </c>
      <c r="N67" s="72">
        <v>0</v>
      </c>
      <c r="O67" s="72">
        <v>0</v>
      </c>
      <c r="P67" s="72">
        <v>0</v>
      </c>
      <c r="Q67" s="72">
        <v>0</v>
      </c>
      <c r="R67" s="72">
        <v>0</v>
      </c>
      <c r="S67" s="72">
        <v>0</v>
      </c>
      <c r="T67" s="95">
        <v>0</v>
      </c>
      <c r="U67" s="95"/>
      <c r="V67" s="72">
        <v>0</v>
      </c>
      <c r="W67" s="72">
        <v>0</v>
      </c>
    </row>
    <row r="68" spans="1:23" ht="12.75" customHeight="1">
      <c r="A68" s="97"/>
      <c r="B68" s="97"/>
      <c r="C68" s="97"/>
      <c r="D68" s="96"/>
      <c r="E68" s="96"/>
      <c r="F68" s="96" t="s">
        <v>15</v>
      </c>
      <c r="G68" s="96"/>
      <c r="H68" s="72">
        <v>90583</v>
      </c>
      <c r="I68" s="72">
        <v>90583</v>
      </c>
      <c r="J68" s="72">
        <v>90583</v>
      </c>
      <c r="K68" s="72">
        <v>37696</v>
      </c>
      <c r="L68" s="72">
        <v>52887</v>
      </c>
      <c r="M68" s="72">
        <v>0</v>
      </c>
      <c r="N68" s="72">
        <v>0</v>
      </c>
      <c r="O68" s="72">
        <v>0</v>
      </c>
      <c r="P68" s="72">
        <v>0</v>
      </c>
      <c r="Q68" s="72">
        <v>0</v>
      </c>
      <c r="R68" s="72">
        <v>0</v>
      </c>
      <c r="S68" s="72">
        <v>0</v>
      </c>
      <c r="T68" s="95">
        <v>0</v>
      </c>
      <c r="U68" s="95"/>
      <c r="V68" s="72">
        <v>0</v>
      </c>
      <c r="W68" s="72">
        <v>0</v>
      </c>
    </row>
    <row r="69" spans="1:23" ht="12.75" customHeight="1">
      <c r="A69" s="97"/>
      <c r="B69" s="97"/>
      <c r="C69" s="97"/>
      <c r="D69" s="96"/>
      <c r="E69" s="96"/>
      <c r="F69" s="96" t="s">
        <v>16</v>
      </c>
      <c r="G69" s="96"/>
      <c r="H69" s="72">
        <v>16260258</v>
      </c>
      <c r="I69" s="72">
        <v>12641057</v>
      </c>
      <c r="J69" s="72">
        <v>12353057</v>
      </c>
      <c r="K69" s="72">
        <v>10418709</v>
      </c>
      <c r="L69" s="72">
        <v>1934348</v>
      </c>
      <c r="M69" s="72">
        <v>0</v>
      </c>
      <c r="N69" s="72">
        <v>288000</v>
      </c>
      <c r="O69" s="72">
        <v>0</v>
      </c>
      <c r="P69" s="72">
        <v>0</v>
      </c>
      <c r="Q69" s="72">
        <v>0</v>
      </c>
      <c r="R69" s="72">
        <v>3619201</v>
      </c>
      <c r="S69" s="72">
        <v>3619201</v>
      </c>
      <c r="T69" s="95">
        <v>0</v>
      </c>
      <c r="U69" s="95"/>
      <c r="V69" s="72">
        <v>0</v>
      </c>
      <c r="W69" s="72">
        <v>0</v>
      </c>
    </row>
    <row r="70" spans="1:23" ht="12.75" customHeight="1">
      <c r="A70" s="97" t="s">
        <v>46</v>
      </c>
      <c r="B70" s="97" t="s">
        <v>94</v>
      </c>
      <c r="C70" s="97" t="s">
        <v>46</v>
      </c>
      <c r="D70" s="96" t="s">
        <v>95</v>
      </c>
      <c r="E70" s="96"/>
      <c r="F70" s="96" t="s">
        <v>13</v>
      </c>
      <c r="G70" s="96"/>
      <c r="H70" s="72">
        <v>8013440</v>
      </c>
      <c r="I70" s="72">
        <v>7954840</v>
      </c>
      <c r="J70" s="72">
        <v>7808340</v>
      </c>
      <c r="K70" s="72">
        <v>6506176</v>
      </c>
      <c r="L70" s="72">
        <v>1302164</v>
      </c>
      <c r="M70" s="72">
        <v>0</v>
      </c>
      <c r="N70" s="72">
        <v>146500</v>
      </c>
      <c r="O70" s="72">
        <v>0</v>
      </c>
      <c r="P70" s="72">
        <v>0</v>
      </c>
      <c r="Q70" s="72">
        <v>0</v>
      </c>
      <c r="R70" s="72">
        <v>58600</v>
      </c>
      <c r="S70" s="72">
        <v>58600</v>
      </c>
      <c r="T70" s="95">
        <v>0</v>
      </c>
      <c r="U70" s="95"/>
      <c r="V70" s="72">
        <v>0</v>
      </c>
      <c r="W70" s="72">
        <v>0</v>
      </c>
    </row>
    <row r="71" spans="1:23" ht="12.75" customHeight="1">
      <c r="A71" s="97"/>
      <c r="B71" s="97"/>
      <c r="C71" s="97"/>
      <c r="D71" s="96"/>
      <c r="E71" s="96"/>
      <c r="F71" s="96" t="s">
        <v>14</v>
      </c>
      <c r="G71" s="96"/>
      <c r="H71" s="72">
        <v>0</v>
      </c>
      <c r="I71" s="72">
        <v>0</v>
      </c>
      <c r="J71" s="72">
        <v>0</v>
      </c>
      <c r="K71" s="72">
        <v>0</v>
      </c>
      <c r="L71" s="72">
        <v>0</v>
      </c>
      <c r="M71" s="72">
        <v>0</v>
      </c>
      <c r="N71" s="72">
        <v>0</v>
      </c>
      <c r="O71" s="72">
        <v>0</v>
      </c>
      <c r="P71" s="72">
        <v>0</v>
      </c>
      <c r="Q71" s="72">
        <v>0</v>
      </c>
      <c r="R71" s="72">
        <v>0</v>
      </c>
      <c r="S71" s="72">
        <v>0</v>
      </c>
      <c r="T71" s="95">
        <v>0</v>
      </c>
      <c r="U71" s="95"/>
      <c r="V71" s="72">
        <v>0</v>
      </c>
      <c r="W71" s="72">
        <v>0</v>
      </c>
    </row>
    <row r="72" spans="1:23" ht="12.75" customHeight="1">
      <c r="A72" s="97"/>
      <c r="B72" s="97"/>
      <c r="C72" s="97"/>
      <c r="D72" s="96"/>
      <c r="E72" s="96"/>
      <c r="F72" s="96" t="s">
        <v>15</v>
      </c>
      <c r="G72" s="96"/>
      <c r="H72" s="72">
        <v>6046</v>
      </c>
      <c r="I72" s="72">
        <v>6046</v>
      </c>
      <c r="J72" s="72">
        <v>6046</v>
      </c>
      <c r="K72" s="72">
        <v>6046</v>
      </c>
      <c r="L72" s="72">
        <v>0</v>
      </c>
      <c r="M72" s="72">
        <v>0</v>
      </c>
      <c r="N72" s="72">
        <v>0</v>
      </c>
      <c r="O72" s="72">
        <v>0</v>
      </c>
      <c r="P72" s="72">
        <v>0</v>
      </c>
      <c r="Q72" s="72">
        <v>0</v>
      </c>
      <c r="R72" s="72">
        <v>0</v>
      </c>
      <c r="S72" s="72">
        <v>0</v>
      </c>
      <c r="T72" s="95">
        <v>0</v>
      </c>
      <c r="U72" s="95"/>
      <c r="V72" s="72">
        <v>0</v>
      </c>
      <c r="W72" s="72">
        <v>0</v>
      </c>
    </row>
    <row r="73" spans="1:23" ht="12.75" customHeight="1">
      <c r="A73" s="97"/>
      <c r="B73" s="97"/>
      <c r="C73" s="97"/>
      <c r="D73" s="96"/>
      <c r="E73" s="96"/>
      <c r="F73" s="96" t="s">
        <v>16</v>
      </c>
      <c r="G73" s="96"/>
      <c r="H73" s="72">
        <v>8019486</v>
      </c>
      <c r="I73" s="72">
        <v>7960886</v>
      </c>
      <c r="J73" s="72">
        <v>7814386</v>
      </c>
      <c r="K73" s="72">
        <v>6512222</v>
      </c>
      <c r="L73" s="72">
        <v>1302164</v>
      </c>
      <c r="M73" s="72">
        <v>0</v>
      </c>
      <c r="N73" s="72">
        <v>146500</v>
      </c>
      <c r="O73" s="72">
        <v>0</v>
      </c>
      <c r="P73" s="72">
        <v>0</v>
      </c>
      <c r="Q73" s="72">
        <v>0</v>
      </c>
      <c r="R73" s="72">
        <v>58600</v>
      </c>
      <c r="S73" s="72">
        <v>58600</v>
      </c>
      <c r="T73" s="95">
        <v>0</v>
      </c>
      <c r="U73" s="95"/>
      <c r="V73" s="72">
        <v>0</v>
      </c>
      <c r="W73" s="72">
        <v>0</v>
      </c>
    </row>
    <row r="74" spans="1:23" ht="12.75" customHeight="1">
      <c r="A74" s="97" t="s">
        <v>46</v>
      </c>
      <c r="B74" s="97" t="s">
        <v>153</v>
      </c>
      <c r="C74" s="97" t="s">
        <v>46</v>
      </c>
      <c r="D74" s="96" t="s">
        <v>154</v>
      </c>
      <c r="E74" s="96"/>
      <c r="F74" s="96" t="s">
        <v>13</v>
      </c>
      <c r="G74" s="96"/>
      <c r="H74" s="72">
        <v>1752357</v>
      </c>
      <c r="I74" s="72">
        <v>1752357</v>
      </c>
      <c r="J74" s="72">
        <v>1720357</v>
      </c>
      <c r="K74" s="72">
        <v>1528300</v>
      </c>
      <c r="L74" s="72">
        <v>192057</v>
      </c>
      <c r="M74" s="72">
        <v>0</v>
      </c>
      <c r="N74" s="72">
        <v>32000</v>
      </c>
      <c r="O74" s="72">
        <v>0</v>
      </c>
      <c r="P74" s="72">
        <v>0</v>
      </c>
      <c r="Q74" s="72">
        <v>0</v>
      </c>
      <c r="R74" s="72">
        <v>0</v>
      </c>
      <c r="S74" s="72">
        <v>0</v>
      </c>
      <c r="T74" s="95">
        <v>0</v>
      </c>
      <c r="U74" s="95"/>
      <c r="V74" s="72">
        <v>0</v>
      </c>
      <c r="W74" s="72">
        <v>0</v>
      </c>
    </row>
    <row r="75" spans="1:23" ht="12.75" customHeight="1">
      <c r="A75" s="97"/>
      <c r="B75" s="97"/>
      <c r="C75" s="97"/>
      <c r="D75" s="96"/>
      <c r="E75" s="96"/>
      <c r="F75" s="96" t="s">
        <v>14</v>
      </c>
      <c r="G75" s="96"/>
      <c r="H75" s="72">
        <v>0</v>
      </c>
      <c r="I75" s="72">
        <v>0</v>
      </c>
      <c r="J75" s="72">
        <v>0</v>
      </c>
      <c r="K75" s="72">
        <v>0</v>
      </c>
      <c r="L75" s="72">
        <v>0</v>
      </c>
      <c r="M75" s="72">
        <v>0</v>
      </c>
      <c r="N75" s="72">
        <v>0</v>
      </c>
      <c r="O75" s="72">
        <v>0</v>
      </c>
      <c r="P75" s="72">
        <v>0</v>
      </c>
      <c r="Q75" s="72">
        <v>0</v>
      </c>
      <c r="R75" s="72">
        <v>0</v>
      </c>
      <c r="S75" s="72">
        <v>0</v>
      </c>
      <c r="T75" s="95">
        <v>0</v>
      </c>
      <c r="U75" s="95"/>
      <c r="V75" s="72">
        <v>0</v>
      </c>
      <c r="W75" s="72">
        <v>0</v>
      </c>
    </row>
    <row r="76" spans="1:23" ht="12.75" customHeight="1">
      <c r="A76" s="97"/>
      <c r="B76" s="97"/>
      <c r="C76" s="97"/>
      <c r="D76" s="96"/>
      <c r="E76" s="96"/>
      <c r="F76" s="96" t="s">
        <v>15</v>
      </c>
      <c r="G76" s="96"/>
      <c r="H76" s="72">
        <v>2827</v>
      </c>
      <c r="I76" s="72">
        <v>2827</v>
      </c>
      <c r="J76" s="72">
        <v>2827</v>
      </c>
      <c r="K76" s="72">
        <v>0</v>
      </c>
      <c r="L76" s="72">
        <v>2827</v>
      </c>
      <c r="M76" s="72">
        <v>0</v>
      </c>
      <c r="N76" s="72">
        <v>0</v>
      </c>
      <c r="O76" s="72">
        <v>0</v>
      </c>
      <c r="P76" s="72">
        <v>0</v>
      </c>
      <c r="Q76" s="72">
        <v>0</v>
      </c>
      <c r="R76" s="72">
        <v>0</v>
      </c>
      <c r="S76" s="72">
        <v>0</v>
      </c>
      <c r="T76" s="95">
        <v>0</v>
      </c>
      <c r="U76" s="95"/>
      <c r="V76" s="72">
        <v>0</v>
      </c>
      <c r="W76" s="72">
        <v>0</v>
      </c>
    </row>
    <row r="77" spans="1:23" ht="12.75" customHeight="1">
      <c r="A77" s="97"/>
      <c r="B77" s="97"/>
      <c r="C77" s="97"/>
      <c r="D77" s="96"/>
      <c r="E77" s="96"/>
      <c r="F77" s="96" t="s">
        <v>16</v>
      </c>
      <c r="G77" s="96"/>
      <c r="H77" s="72">
        <v>1755184</v>
      </c>
      <c r="I77" s="72">
        <v>1755184</v>
      </c>
      <c r="J77" s="72">
        <v>1723184</v>
      </c>
      <c r="K77" s="72">
        <v>1528300</v>
      </c>
      <c r="L77" s="72">
        <v>194884</v>
      </c>
      <c r="M77" s="72">
        <v>0</v>
      </c>
      <c r="N77" s="72">
        <v>32000</v>
      </c>
      <c r="O77" s="72">
        <v>0</v>
      </c>
      <c r="P77" s="72">
        <v>0</v>
      </c>
      <c r="Q77" s="72">
        <v>0</v>
      </c>
      <c r="R77" s="72">
        <v>0</v>
      </c>
      <c r="S77" s="72">
        <v>0</v>
      </c>
      <c r="T77" s="95">
        <v>0</v>
      </c>
      <c r="U77" s="95"/>
      <c r="V77" s="72">
        <v>0</v>
      </c>
      <c r="W77" s="72">
        <v>0</v>
      </c>
    </row>
    <row r="78" spans="1:23" ht="12.75" customHeight="1">
      <c r="A78" s="97" t="s">
        <v>46</v>
      </c>
      <c r="B78" s="97" t="s">
        <v>155</v>
      </c>
      <c r="C78" s="97" t="s">
        <v>46</v>
      </c>
      <c r="D78" s="96" t="s">
        <v>156</v>
      </c>
      <c r="E78" s="96"/>
      <c r="F78" s="96" t="s">
        <v>13</v>
      </c>
      <c r="G78" s="96"/>
      <c r="H78" s="72">
        <v>6308478</v>
      </c>
      <c r="I78" s="72">
        <v>2747877</v>
      </c>
      <c r="J78" s="72">
        <v>2701377</v>
      </c>
      <c r="K78" s="72">
        <v>2340237</v>
      </c>
      <c r="L78" s="72">
        <v>361140</v>
      </c>
      <c r="M78" s="72">
        <v>0</v>
      </c>
      <c r="N78" s="72">
        <v>46500</v>
      </c>
      <c r="O78" s="72">
        <v>0</v>
      </c>
      <c r="P78" s="72">
        <v>0</v>
      </c>
      <c r="Q78" s="72">
        <v>0</v>
      </c>
      <c r="R78" s="72">
        <v>3560601</v>
      </c>
      <c r="S78" s="72">
        <v>3560601</v>
      </c>
      <c r="T78" s="95">
        <v>0</v>
      </c>
      <c r="U78" s="95"/>
      <c r="V78" s="72">
        <v>0</v>
      </c>
      <c r="W78" s="72">
        <v>0</v>
      </c>
    </row>
    <row r="79" spans="1:23" ht="12.75" customHeight="1">
      <c r="A79" s="97"/>
      <c r="B79" s="97"/>
      <c r="C79" s="97"/>
      <c r="D79" s="96"/>
      <c r="E79" s="96"/>
      <c r="F79" s="96" t="s">
        <v>14</v>
      </c>
      <c r="G79" s="96"/>
      <c r="H79" s="72">
        <v>0</v>
      </c>
      <c r="I79" s="72">
        <v>0</v>
      </c>
      <c r="J79" s="72">
        <v>0</v>
      </c>
      <c r="K79" s="72">
        <v>0</v>
      </c>
      <c r="L79" s="72">
        <v>0</v>
      </c>
      <c r="M79" s="72">
        <v>0</v>
      </c>
      <c r="N79" s="72">
        <v>0</v>
      </c>
      <c r="O79" s="72">
        <v>0</v>
      </c>
      <c r="P79" s="72">
        <v>0</v>
      </c>
      <c r="Q79" s="72">
        <v>0</v>
      </c>
      <c r="R79" s="72">
        <v>0</v>
      </c>
      <c r="S79" s="72">
        <v>0</v>
      </c>
      <c r="T79" s="95">
        <v>0</v>
      </c>
      <c r="U79" s="95"/>
      <c r="V79" s="72">
        <v>0</v>
      </c>
      <c r="W79" s="72">
        <v>0</v>
      </c>
    </row>
    <row r="80" spans="1:23" ht="12.75" customHeight="1">
      <c r="A80" s="97"/>
      <c r="B80" s="97"/>
      <c r="C80" s="97"/>
      <c r="D80" s="96"/>
      <c r="E80" s="96"/>
      <c r="F80" s="96" t="s">
        <v>15</v>
      </c>
      <c r="G80" s="96"/>
      <c r="H80" s="72">
        <v>81710</v>
      </c>
      <c r="I80" s="72">
        <v>81710</v>
      </c>
      <c r="J80" s="72">
        <v>81710</v>
      </c>
      <c r="K80" s="72">
        <v>31650</v>
      </c>
      <c r="L80" s="72">
        <v>50060</v>
      </c>
      <c r="M80" s="72">
        <v>0</v>
      </c>
      <c r="N80" s="72">
        <v>0</v>
      </c>
      <c r="O80" s="72">
        <v>0</v>
      </c>
      <c r="P80" s="72">
        <v>0</v>
      </c>
      <c r="Q80" s="72">
        <v>0</v>
      </c>
      <c r="R80" s="72">
        <v>0</v>
      </c>
      <c r="S80" s="72">
        <v>0</v>
      </c>
      <c r="T80" s="95">
        <v>0</v>
      </c>
      <c r="U80" s="95"/>
      <c r="V80" s="72">
        <v>0</v>
      </c>
      <c r="W80" s="72">
        <v>0</v>
      </c>
    </row>
    <row r="81" spans="1:23" ht="12.75" customHeight="1">
      <c r="A81" s="97"/>
      <c r="B81" s="97"/>
      <c r="C81" s="97"/>
      <c r="D81" s="96"/>
      <c r="E81" s="96"/>
      <c r="F81" s="96" t="s">
        <v>16</v>
      </c>
      <c r="G81" s="96"/>
      <c r="H81" s="72">
        <v>6390188</v>
      </c>
      <c r="I81" s="72">
        <v>2829587</v>
      </c>
      <c r="J81" s="72">
        <v>2783087</v>
      </c>
      <c r="K81" s="72">
        <v>2371887</v>
      </c>
      <c r="L81" s="72">
        <v>411200</v>
      </c>
      <c r="M81" s="72">
        <v>0</v>
      </c>
      <c r="N81" s="72">
        <v>46500</v>
      </c>
      <c r="O81" s="72">
        <v>0</v>
      </c>
      <c r="P81" s="72">
        <v>0</v>
      </c>
      <c r="Q81" s="72">
        <v>0</v>
      </c>
      <c r="R81" s="72">
        <v>3560601</v>
      </c>
      <c r="S81" s="72">
        <v>3560601</v>
      </c>
      <c r="T81" s="95">
        <v>0</v>
      </c>
      <c r="U81" s="95"/>
      <c r="V81" s="72">
        <v>0</v>
      </c>
      <c r="W81" s="72">
        <v>0</v>
      </c>
    </row>
    <row r="82" spans="1:23" ht="12.75">
      <c r="A82" s="101" t="s">
        <v>17</v>
      </c>
      <c r="B82" s="101"/>
      <c r="C82" s="101"/>
      <c r="D82" s="101"/>
      <c r="E82" s="101"/>
      <c r="F82" s="96" t="s">
        <v>13</v>
      </c>
      <c r="G82" s="96"/>
      <c r="H82" s="73">
        <v>199709901.08</v>
      </c>
      <c r="I82" s="74"/>
      <c r="J82" s="74"/>
      <c r="K82" s="74"/>
      <c r="L82" s="73">
        <v>34383285.68</v>
      </c>
      <c r="M82" s="73">
        <v>6078564.32</v>
      </c>
      <c r="N82" s="73">
        <v>3201363.61</v>
      </c>
      <c r="O82" s="73">
        <v>1756437.47</v>
      </c>
      <c r="P82" s="73">
        <v>771377</v>
      </c>
      <c r="Q82" s="73">
        <v>0</v>
      </c>
      <c r="R82" s="73">
        <v>50422032</v>
      </c>
      <c r="S82" s="73">
        <v>49514032</v>
      </c>
      <c r="T82" s="102">
        <v>0</v>
      </c>
      <c r="U82" s="102"/>
      <c r="V82" s="73">
        <v>908000</v>
      </c>
      <c r="W82" s="72">
        <v>0</v>
      </c>
    </row>
    <row r="83" spans="1:23" ht="12.75">
      <c r="A83" s="101"/>
      <c r="B83" s="101"/>
      <c r="C83" s="101"/>
      <c r="D83" s="101"/>
      <c r="E83" s="101"/>
      <c r="F83" s="96" t="s">
        <v>14</v>
      </c>
      <c r="G83" s="96"/>
      <c r="H83" s="73">
        <v>-63523</v>
      </c>
      <c r="I83" s="73">
        <v>-63523</v>
      </c>
      <c r="J83" s="73">
        <v>-54315</v>
      </c>
      <c r="K83" s="73">
        <v>-31817</v>
      </c>
      <c r="L83" s="73">
        <v>-22498</v>
      </c>
      <c r="M83" s="73">
        <v>0</v>
      </c>
      <c r="N83" s="73">
        <v>-9208</v>
      </c>
      <c r="O83" s="73">
        <v>0</v>
      </c>
      <c r="P83" s="73">
        <v>0</v>
      </c>
      <c r="Q83" s="73">
        <v>0</v>
      </c>
      <c r="R83" s="73">
        <v>0</v>
      </c>
      <c r="S83" s="73">
        <v>0</v>
      </c>
      <c r="T83" s="102">
        <v>0</v>
      </c>
      <c r="U83" s="102"/>
      <c r="V83" s="73">
        <v>0</v>
      </c>
      <c r="W83" s="72">
        <v>0</v>
      </c>
    </row>
    <row r="84" spans="1:23" ht="12.75">
      <c r="A84" s="101"/>
      <c r="B84" s="101"/>
      <c r="C84" s="101"/>
      <c r="D84" s="101"/>
      <c r="E84" s="101"/>
      <c r="F84" s="96" t="s">
        <v>15</v>
      </c>
      <c r="G84" s="96"/>
      <c r="H84" s="73">
        <v>266281</v>
      </c>
      <c r="I84" s="73">
        <v>266281</v>
      </c>
      <c r="J84" s="73">
        <v>264046</v>
      </c>
      <c r="K84" s="73">
        <v>77756</v>
      </c>
      <c r="L84" s="73">
        <v>186290</v>
      </c>
      <c r="M84" s="73">
        <v>2235</v>
      </c>
      <c r="N84" s="73">
        <v>0</v>
      </c>
      <c r="O84" s="73">
        <v>0</v>
      </c>
      <c r="P84" s="73">
        <v>0</v>
      </c>
      <c r="Q84" s="73">
        <v>0</v>
      </c>
      <c r="R84" s="73">
        <v>0</v>
      </c>
      <c r="S84" s="73">
        <v>0</v>
      </c>
      <c r="T84" s="102">
        <v>0</v>
      </c>
      <c r="U84" s="102"/>
      <c r="V84" s="73">
        <v>0</v>
      </c>
      <c r="W84" s="72">
        <v>0</v>
      </c>
    </row>
    <row r="85" spans="1:23" ht="12.75">
      <c r="A85" s="101"/>
      <c r="B85" s="101"/>
      <c r="C85" s="101"/>
      <c r="D85" s="101"/>
      <c r="E85" s="101"/>
      <c r="F85" s="96" t="s">
        <v>16</v>
      </c>
      <c r="G85" s="96"/>
      <c r="H85" s="73">
        <v>199912659.08</v>
      </c>
      <c r="I85" s="74"/>
      <c r="J85" s="74"/>
      <c r="K85" s="74"/>
      <c r="L85" s="73">
        <v>34547077.68</v>
      </c>
      <c r="M85" s="73">
        <v>6080799.32</v>
      </c>
      <c r="N85" s="73">
        <v>3192155.61</v>
      </c>
      <c r="O85" s="73">
        <v>1756437.47</v>
      </c>
      <c r="P85" s="73">
        <v>771377</v>
      </c>
      <c r="Q85" s="73">
        <v>0</v>
      </c>
      <c r="R85" s="73">
        <v>50422032</v>
      </c>
      <c r="S85" s="73">
        <v>49514032</v>
      </c>
      <c r="T85" s="102">
        <v>0</v>
      </c>
      <c r="U85" s="102"/>
      <c r="V85" s="73">
        <v>908000</v>
      </c>
      <c r="W85" s="72">
        <v>0</v>
      </c>
    </row>
  </sheetData>
  <sheetProtection/>
  <mergeCells count="251">
    <mergeCell ref="T82:U82"/>
    <mergeCell ref="F83:G83"/>
    <mergeCell ref="T83:U83"/>
    <mergeCell ref="F84:G84"/>
    <mergeCell ref="T84:U84"/>
    <mergeCell ref="F85:G85"/>
    <mergeCell ref="T85:U85"/>
    <mergeCell ref="A78:A81"/>
    <mergeCell ref="B78:B81"/>
    <mergeCell ref="C78:C81"/>
    <mergeCell ref="D78:E81"/>
    <mergeCell ref="A82:E85"/>
    <mergeCell ref="F82:G82"/>
    <mergeCell ref="F79:G79"/>
    <mergeCell ref="F44:G44"/>
    <mergeCell ref="T44:U44"/>
    <mergeCell ref="F45:G45"/>
    <mergeCell ref="T45:U45"/>
    <mergeCell ref="F41:G41"/>
    <mergeCell ref="T41:U41"/>
    <mergeCell ref="F42:G42"/>
    <mergeCell ref="T42:U42"/>
    <mergeCell ref="F43:G43"/>
    <mergeCell ref="T43:U43"/>
    <mergeCell ref="A38:A41"/>
    <mergeCell ref="B38:B41"/>
    <mergeCell ref="C38:C41"/>
    <mergeCell ref="D38:E41"/>
    <mergeCell ref="F38:G38"/>
    <mergeCell ref="T38:U38"/>
    <mergeCell ref="F39:G39"/>
    <mergeCell ref="T39:U39"/>
    <mergeCell ref="F40:G40"/>
    <mergeCell ref="T40:U40"/>
    <mergeCell ref="F35:G35"/>
    <mergeCell ref="T35:U35"/>
    <mergeCell ref="F36:G36"/>
    <mergeCell ref="T36:U36"/>
    <mergeCell ref="F37:G37"/>
    <mergeCell ref="T37:U37"/>
    <mergeCell ref="F32:G32"/>
    <mergeCell ref="T32:U32"/>
    <mergeCell ref="F33:G33"/>
    <mergeCell ref="T33:U33"/>
    <mergeCell ref="A34:A37"/>
    <mergeCell ref="B34:B37"/>
    <mergeCell ref="C34:C37"/>
    <mergeCell ref="D34:E37"/>
    <mergeCell ref="F34:G34"/>
    <mergeCell ref="T34:U34"/>
    <mergeCell ref="F29:G29"/>
    <mergeCell ref="T29:U29"/>
    <mergeCell ref="A30:A33"/>
    <mergeCell ref="B30:B33"/>
    <mergeCell ref="C30:C33"/>
    <mergeCell ref="D30:E33"/>
    <mergeCell ref="F30:G30"/>
    <mergeCell ref="T30:U30"/>
    <mergeCell ref="F31:G31"/>
    <mergeCell ref="T31:U31"/>
    <mergeCell ref="A26:A29"/>
    <mergeCell ref="B26:B29"/>
    <mergeCell ref="C26:C29"/>
    <mergeCell ref="D26:E29"/>
    <mergeCell ref="F26:G26"/>
    <mergeCell ref="T26:U26"/>
    <mergeCell ref="F27:G27"/>
    <mergeCell ref="T27:U27"/>
    <mergeCell ref="F28:G28"/>
    <mergeCell ref="T28:U28"/>
    <mergeCell ref="T22:U22"/>
    <mergeCell ref="F23:G23"/>
    <mergeCell ref="T23:U23"/>
    <mergeCell ref="F24:G24"/>
    <mergeCell ref="T24:U24"/>
    <mergeCell ref="F25:G25"/>
    <mergeCell ref="T25:U25"/>
    <mergeCell ref="A22:A25"/>
    <mergeCell ref="B22:B25"/>
    <mergeCell ref="C22:C25"/>
    <mergeCell ref="D22:E25"/>
    <mergeCell ref="F22:G22"/>
    <mergeCell ref="F21:G21"/>
    <mergeCell ref="A18:A21"/>
    <mergeCell ref="B18:B21"/>
    <mergeCell ref="C18:C21"/>
    <mergeCell ref="D18:E21"/>
    <mergeCell ref="T19:U19"/>
    <mergeCell ref="F15:G15"/>
    <mergeCell ref="T21:U21"/>
    <mergeCell ref="F19:G19"/>
    <mergeCell ref="T17:U17"/>
    <mergeCell ref="F18:G18"/>
    <mergeCell ref="A10:A13"/>
    <mergeCell ref="B10:B13"/>
    <mergeCell ref="C10:C13"/>
    <mergeCell ref="D10:E13"/>
    <mergeCell ref="F10:G10"/>
    <mergeCell ref="T13:U13"/>
    <mergeCell ref="T10:U10"/>
    <mergeCell ref="T20:U20"/>
    <mergeCell ref="T11:U11"/>
    <mergeCell ref="T12:U12"/>
    <mergeCell ref="F20:G20"/>
    <mergeCell ref="F11:G11"/>
    <mergeCell ref="T18:U18"/>
    <mergeCell ref="T14:U14"/>
    <mergeCell ref="F14:G14"/>
    <mergeCell ref="T16:U16"/>
    <mergeCell ref="D9:G9"/>
    <mergeCell ref="F13:G13"/>
    <mergeCell ref="F12:G12"/>
    <mergeCell ref="W7:W8"/>
    <mergeCell ref="T8:U8"/>
    <mergeCell ref="J7:J8"/>
    <mergeCell ref="R6:R8"/>
    <mergeCell ref="P7:P8"/>
    <mergeCell ref="N7:N8"/>
    <mergeCell ref="T9:U9"/>
    <mergeCell ref="F16:G16"/>
    <mergeCell ref="F17:G17"/>
    <mergeCell ref="S6:W6"/>
    <mergeCell ref="O7:O8"/>
    <mergeCell ref="T15:U15"/>
    <mergeCell ref="K7:L7"/>
    <mergeCell ref="Q7:Q8"/>
    <mergeCell ref="S7:S8"/>
    <mergeCell ref="M7:M8"/>
    <mergeCell ref="O1:W1"/>
    <mergeCell ref="I5:W5"/>
    <mergeCell ref="I6:I8"/>
    <mergeCell ref="J6:Q6"/>
    <mergeCell ref="V7:V8"/>
    <mergeCell ref="A2:W3"/>
    <mergeCell ref="A5:A8"/>
    <mergeCell ref="C5:C8"/>
    <mergeCell ref="B5:B8"/>
    <mergeCell ref="T7:U7"/>
    <mergeCell ref="D5:G8"/>
    <mergeCell ref="H5:H8"/>
    <mergeCell ref="A42:A45"/>
    <mergeCell ref="B42:B45"/>
    <mergeCell ref="C42:C45"/>
    <mergeCell ref="D42:E45"/>
    <mergeCell ref="D14:E17"/>
    <mergeCell ref="A14:A17"/>
    <mergeCell ref="B14:B17"/>
    <mergeCell ref="C14:C17"/>
    <mergeCell ref="A46:A49"/>
    <mergeCell ref="B46:B49"/>
    <mergeCell ref="C46:C49"/>
    <mergeCell ref="D46:E49"/>
    <mergeCell ref="F46:G46"/>
    <mergeCell ref="T46:U46"/>
    <mergeCell ref="F47:G47"/>
    <mergeCell ref="T47:U47"/>
    <mergeCell ref="F48:G48"/>
    <mergeCell ref="T48:U48"/>
    <mergeCell ref="F49:G49"/>
    <mergeCell ref="T49:U49"/>
    <mergeCell ref="A50:A53"/>
    <mergeCell ref="B50:B53"/>
    <mergeCell ref="C50:C53"/>
    <mergeCell ref="D50:E53"/>
    <mergeCell ref="F50:G50"/>
    <mergeCell ref="T50:U50"/>
    <mergeCell ref="F51:G51"/>
    <mergeCell ref="T51:U51"/>
    <mergeCell ref="F52:G52"/>
    <mergeCell ref="T52:U52"/>
    <mergeCell ref="F53:G53"/>
    <mergeCell ref="T53:U53"/>
    <mergeCell ref="A54:A57"/>
    <mergeCell ref="B54:B57"/>
    <mergeCell ref="C54:C57"/>
    <mergeCell ref="D54:E57"/>
    <mergeCell ref="F54:G54"/>
    <mergeCell ref="T54:U54"/>
    <mergeCell ref="F55:G55"/>
    <mergeCell ref="T55:U55"/>
    <mergeCell ref="F56:G56"/>
    <mergeCell ref="T56:U56"/>
    <mergeCell ref="F57:G57"/>
    <mergeCell ref="T57:U57"/>
    <mergeCell ref="A58:A61"/>
    <mergeCell ref="B58:B61"/>
    <mergeCell ref="C58:C61"/>
    <mergeCell ref="D58:E61"/>
    <mergeCell ref="F58:G58"/>
    <mergeCell ref="T58:U58"/>
    <mergeCell ref="F59:G59"/>
    <mergeCell ref="T59:U59"/>
    <mergeCell ref="F60:G60"/>
    <mergeCell ref="T60:U60"/>
    <mergeCell ref="F61:G61"/>
    <mergeCell ref="T61:U61"/>
    <mergeCell ref="A62:A65"/>
    <mergeCell ref="B62:B65"/>
    <mergeCell ref="C62:C65"/>
    <mergeCell ref="D62:E65"/>
    <mergeCell ref="F62:G62"/>
    <mergeCell ref="T62:U62"/>
    <mergeCell ref="F63:G63"/>
    <mergeCell ref="T63:U63"/>
    <mergeCell ref="F64:G64"/>
    <mergeCell ref="T64:U64"/>
    <mergeCell ref="F65:G65"/>
    <mergeCell ref="T65:U65"/>
    <mergeCell ref="A66:A69"/>
    <mergeCell ref="B66:B69"/>
    <mergeCell ref="C66:C69"/>
    <mergeCell ref="D66:E69"/>
    <mergeCell ref="F66:G66"/>
    <mergeCell ref="T66:U66"/>
    <mergeCell ref="F72:G72"/>
    <mergeCell ref="T72:U72"/>
    <mergeCell ref="F67:G67"/>
    <mergeCell ref="T67:U67"/>
    <mergeCell ref="F68:G68"/>
    <mergeCell ref="T68:U68"/>
    <mergeCell ref="F69:G69"/>
    <mergeCell ref="T69:U69"/>
    <mergeCell ref="F75:G75"/>
    <mergeCell ref="T75:U75"/>
    <mergeCell ref="A70:A73"/>
    <mergeCell ref="B70:B73"/>
    <mergeCell ref="C70:C73"/>
    <mergeCell ref="D70:E73"/>
    <mergeCell ref="F70:G70"/>
    <mergeCell ref="T70:U70"/>
    <mergeCell ref="F71:G71"/>
    <mergeCell ref="T71:U71"/>
    <mergeCell ref="F81:G81"/>
    <mergeCell ref="T81:U81"/>
    <mergeCell ref="F73:G73"/>
    <mergeCell ref="T73:U73"/>
    <mergeCell ref="A74:A77"/>
    <mergeCell ref="B74:B77"/>
    <mergeCell ref="C74:C77"/>
    <mergeCell ref="D74:E77"/>
    <mergeCell ref="F74:G74"/>
    <mergeCell ref="T74:U74"/>
    <mergeCell ref="T79:U79"/>
    <mergeCell ref="F80:G80"/>
    <mergeCell ref="F76:G76"/>
    <mergeCell ref="T76:U76"/>
    <mergeCell ref="F77:G77"/>
    <mergeCell ref="T77:U77"/>
    <mergeCell ref="F78:G78"/>
    <mergeCell ref="T78:U78"/>
    <mergeCell ref="T80:U8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42"/>
  <sheetViews>
    <sheetView view="pageLayout" zoomScaleNormal="90" workbookViewId="0" topLeftCell="A1">
      <selection activeCell="Q5" sqref="Q5"/>
    </sheetView>
  </sheetViews>
  <sheetFormatPr defaultColWidth="9.33203125" defaultRowHeight="12.75"/>
  <cols>
    <col min="1" max="1" width="5.66015625" style="4" customWidth="1"/>
    <col min="2" max="2" width="11" style="4" customWidth="1"/>
    <col min="3" max="3" width="8.66015625" style="4" customWidth="1"/>
    <col min="4" max="4" width="15" style="4" customWidth="1"/>
    <col min="5" max="5" width="16.83203125" style="4" customWidth="1"/>
    <col min="6" max="6" width="14.16015625" style="4" customWidth="1"/>
    <col min="7" max="7" width="14.33203125" style="4" customWidth="1"/>
    <col min="8" max="8" width="14.5" style="4" customWidth="1"/>
    <col min="9" max="9" width="10.66015625" style="4" customWidth="1"/>
    <col min="10" max="10" width="12.66015625" style="4" customWidth="1"/>
    <col min="11" max="11" width="10.83203125" style="3" customWidth="1"/>
    <col min="12" max="12" width="15" style="3" customWidth="1"/>
    <col min="13" max="14" width="12.33203125" style="3" customWidth="1"/>
    <col min="15" max="15" width="12.16015625" style="3" customWidth="1"/>
    <col min="16" max="16384" width="9.33203125" style="3" customWidth="1"/>
  </cols>
  <sheetData>
    <row r="1" spans="1:17" ht="36" customHeight="1">
      <c r="A1" s="107" t="s">
        <v>67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20"/>
    </row>
    <row r="2" spans="1:16" s="14" customFormat="1" ht="18.75" customHeight="1">
      <c r="A2" s="10"/>
      <c r="B2" s="10"/>
      <c r="C2" s="10"/>
      <c r="D2" s="10"/>
      <c r="E2" s="10"/>
      <c r="F2" s="10"/>
      <c r="G2" s="9"/>
      <c r="H2" s="9"/>
      <c r="I2" s="9"/>
      <c r="J2" s="9"/>
      <c r="K2" s="9"/>
      <c r="L2" s="8"/>
      <c r="M2" s="8"/>
      <c r="N2" s="8"/>
      <c r="O2" s="8"/>
      <c r="P2" s="19" t="s">
        <v>58</v>
      </c>
    </row>
    <row r="3" spans="1:16" s="14" customFormat="1" ht="12.75" customHeight="1">
      <c r="A3" s="108" t="s">
        <v>0</v>
      </c>
      <c r="B3" s="108" t="s">
        <v>1</v>
      </c>
      <c r="C3" s="108" t="s">
        <v>48</v>
      </c>
      <c r="D3" s="108" t="s">
        <v>57</v>
      </c>
      <c r="E3" s="105" t="s">
        <v>66</v>
      </c>
      <c r="F3" s="105" t="s">
        <v>4</v>
      </c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s="14" customFormat="1" ht="12.75" customHeight="1">
      <c r="A4" s="108"/>
      <c r="B4" s="108"/>
      <c r="C4" s="108"/>
      <c r="D4" s="108"/>
      <c r="E4" s="105"/>
      <c r="F4" s="105" t="s">
        <v>29</v>
      </c>
      <c r="G4" s="105" t="s">
        <v>4</v>
      </c>
      <c r="H4" s="105"/>
      <c r="I4" s="105"/>
      <c r="J4" s="105"/>
      <c r="K4" s="105"/>
      <c r="L4" s="105" t="s">
        <v>56</v>
      </c>
      <c r="M4" s="104" t="s">
        <v>4</v>
      </c>
      <c r="N4" s="104"/>
      <c r="O4" s="104"/>
      <c r="P4" s="104"/>
    </row>
    <row r="5" spans="1:16" s="14" customFormat="1" ht="25.5" customHeight="1">
      <c r="A5" s="108"/>
      <c r="B5" s="108"/>
      <c r="C5" s="108"/>
      <c r="D5" s="108"/>
      <c r="E5" s="105"/>
      <c r="F5" s="105"/>
      <c r="G5" s="105" t="s">
        <v>55</v>
      </c>
      <c r="H5" s="105"/>
      <c r="I5" s="105" t="s">
        <v>54</v>
      </c>
      <c r="J5" s="105" t="s">
        <v>53</v>
      </c>
      <c r="K5" s="105" t="s">
        <v>52</v>
      </c>
      <c r="L5" s="105"/>
      <c r="M5" s="106" t="s">
        <v>6</v>
      </c>
      <c r="N5" s="18" t="s">
        <v>7</v>
      </c>
      <c r="O5" s="105" t="s">
        <v>33</v>
      </c>
      <c r="P5" s="105" t="s">
        <v>51</v>
      </c>
    </row>
    <row r="6" spans="1:16" s="14" customFormat="1" ht="72">
      <c r="A6" s="108"/>
      <c r="B6" s="108"/>
      <c r="C6" s="108"/>
      <c r="D6" s="108"/>
      <c r="E6" s="105"/>
      <c r="F6" s="105"/>
      <c r="G6" s="17" t="s">
        <v>11</v>
      </c>
      <c r="H6" s="17" t="s">
        <v>50</v>
      </c>
      <c r="I6" s="105"/>
      <c r="J6" s="105"/>
      <c r="K6" s="105"/>
      <c r="L6" s="105"/>
      <c r="M6" s="106"/>
      <c r="N6" s="16" t="s">
        <v>10</v>
      </c>
      <c r="O6" s="105"/>
      <c r="P6" s="105"/>
    </row>
    <row r="7" spans="1:16" s="14" customFormat="1" ht="10.5" customHeigh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</row>
    <row r="8" spans="1:16" s="14" customFormat="1" ht="12.75">
      <c r="A8" s="44" t="s">
        <v>65</v>
      </c>
      <c r="B8" s="26"/>
      <c r="C8" s="35"/>
      <c r="D8" s="22">
        <f>SUM(D9:D9)</f>
        <v>5000</v>
      </c>
      <c r="E8" s="22">
        <f>SUM(E9:E9)</f>
        <v>5000</v>
      </c>
      <c r="F8" s="22">
        <f>SUM(F9:F9)</f>
        <v>5000</v>
      </c>
      <c r="G8" s="22">
        <f>SUM(G9:G9)</f>
        <v>0</v>
      </c>
      <c r="H8" s="22">
        <f>SUM(H9:H9)</f>
        <v>5000</v>
      </c>
      <c r="I8" s="32">
        <v>0</v>
      </c>
      <c r="J8" s="32">
        <v>0</v>
      </c>
      <c r="K8" s="32">
        <v>0</v>
      </c>
      <c r="L8" s="32">
        <f>SUM(L9:L9)</f>
        <v>0</v>
      </c>
      <c r="M8" s="32">
        <f>SUM(M9:M9)</f>
        <v>0</v>
      </c>
      <c r="N8" s="32">
        <f>SUM(N9:N9)</f>
        <v>0</v>
      </c>
      <c r="O8" s="32">
        <v>0</v>
      </c>
      <c r="P8" s="32">
        <v>0</v>
      </c>
    </row>
    <row r="9" spans="1:16" s="14" customFormat="1" ht="12.75">
      <c r="A9" s="25" t="s">
        <v>65</v>
      </c>
      <c r="B9" s="24" t="s">
        <v>64</v>
      </c>
      <c r="C9" s="29">
        <v>2110</v>
      </c>
      <c r="D9" s="31">
        <v>5000</v>
      </c>
      <c r="E9" s="31">
        <f>F9+L9</f>
        <v>5000</v>
      </c>
      <c r="F9" s="31">
        <f>H9</f>
        <v>5000</v>
      </c>
      <c r="G9" s="30">
        <v>0</v>
      </c>
      <c r="H9" s="30">
        <v>5000</v>
      </c>
      <c r="I9" s="32">
        <v>0</v>
      </c>
      <c r="J9" s="32">
        <v>0</v>
      </c>
      <c r="K9" s="11">
        <f>-T9</f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</row>
    <row r="10" spans="1:16" s="14" customFormat="1" ht="12.75">
      <c r="A10" s="33">
        <v>600</v>
      </c>
      <c r="B10" s="23"/>
      <c r="C10" s="35"/>
      <c r="D10" s="22">
        <f>SUM(D11:D11)</f>
        <v>2460</v>
      </c>
      <c r="E10" s="22">
        <f>SUM(E11:E11)</f>
        <v>2460</v>
      </c>
      <c r="F10" s="22">
        <f>SUM(F11:F11)</f>
        <v>2460</v>
      </c>
      <c r="G10" s="22">
        <f>SUM(G11:G11)</f>
        <v>2460</v>
      </c>
      <c r="H10" s="22">
        <f>SUM(H11:H11)</f>
        <v>0</v>
      </c>
      <c r="I10" s="32">
        <v>0</v>
      </c>
      <c r="J10" s="32">
        <v>0</v>
      </c>
      <c r="K10" s="32">
        <f>SUM(K11:K11)</f>
        <v>0</v>
      </c>
      <c r="L10" s="32">
        <f>SUM(L11:L11)</f>
        <v>0</v>
      </c>
      <c r="M10" s="32">
        <f>SUM(M11:M11)</f>
        <v>0</v>
      </c>
      <c r="N10" s="32">
        <f>SUM(N11:N11)</f>
        <v>0</v>
      </c>
      <c r="O10" s="32">
        <f>O12+O14</f>
        <v>0</v>
      </c>
      <c r="P10" s="32">
        <f>P12+P14</f>
        <v>0</v>
      </c>
    </row>
    <row r="11" spans="1:16" s="14" customFormat="1" ht="12.75">
      <c r="A11" s="27">
        <v>600</v>
      </c>
      <c r="B11" s="28">
        <v>60095</v>
      </c>
      <c r="C11" s="29">
        <v>2110</v>
      </c>
      <c r="D11" s="31">
        <v>2460</v>
      </c>
      <c r="E11" s="31">
        <f>SUM(F11)</f>
        <v>2460</v>
      </c>
      <c r="F11" s="31">
        <f>SUM(G11:H11)</f>
        <v>2460</v>
      </c>
      <c r="G11" s="30">
        <v>2460</v>
      </c>
      <c r="H11" s="30">
        <v>0</v>
      </c>
      <c r="I11" s="32">
        <v>0</v>
      </c>
      <c r="J11" s="32">
        <v>0</v>
      </c>
      <c r="K11" s="11">
        <v>0</v>
      </c>
      <c r="L11" s="11">
        <v>0</v>
      </c>
      <c r="M11" s="11">
        <v>0</v>
      </c>
      <c r="N11" s="11">
        <f>SUM(O11+Q11+R11)</f>
        <v>0</v>
      </c>
      <c r="O11" s="11">
        <v>0</v>
      </c>
      <c r="P11" s="11">
        <v>0</v>
      </c>
    </row>
    <row r="12" spans="1:16" s="14" customFormat="1" ht="12.75">
      <c r="A12" s="44" t="s">
        <v>47</v>
      </c>
      <c r="B12" s="45"/>
      <c r="C12" s="35"/>
      <c r="D12" s="46">
        <f>SUM(D13)</f>
        <v>83000</v>
      </c>
      <c r="E12" s="46">
        <f>SUM(E13)</f>
        <v>83000</v>
      </c>
      <c r="F12" s="46">
        <f>SUM(F13)</f>
        <v>83000</v>
      </c>
      <c r="G12" s="46">
        <f>SUM(G13)</f>
        <v>71984</v>
      </c>
      <c r="H12" s="46">
        <f>SUM(H13)</f>
        <v>11016</v>
      </c>
      <c r="I12" s="32">
        <v>0</v>
      </c>
      <c r="J12" s="32">
        <v>0</v>
      </c>
      <c r="K12" s="32">
        <f>SUM(K13)</f>
        <v>0</v>
      </c>
      <c r="L12" s="32">
        <f>SUM(L13)</f>
        <v>0</v>
      </c>
      <c r="M12" s="32">
        <f>SUM(M13)</f>
        <v>0</v>
      </c>
      <c r="N12" s="32">
        <v>0</v>
      </c>
      <c r="O12" s="32">
        <f>SUM(O13)</f>
        <v>0</v>
      </c>
      <c r="P12" s="32">
        <f>SUM(P13)</f>
        <v>0</v>
      </c>
    </row>
    <row r="13" spans="1:18" s="14" customFormat="1" ht="12.75">
      <c r="A13" s="27">
        <v>700</v>
      </c>
      <c r="B13" s="28">
        <v>70005</v>
      </c>
      <c r="C13" s="29">
        <v>2110</v>
      </c>
      <c r="D13" s="31">
        <v>83000</v>
      </c>
      <c r="E13" s="31">
        <f>SUM(F13)</f>
        <v>83000</v>
      </c>
      <c r="F13" s="31">
        <f>SUM(G13:H13)</f>
        <v>83000</v>
      </c>
      <c r="G13" s="30">
        <v>71984</v>
      </c>
      <c r="H13" s="30">
        <v>11016</v>
      </c>
      <c r="I13" s="32">
        <v>0</v>
      </c>
      <c r="J13" s="32">
        <v>0</v>
      </c>
      <c r="K13" s="11">
        <v>0</v>
      </c>
      <c r="L13" s="11">
        <v>0</v>
      </c>
      <c r="M13" s="11">
        <v>0</v>
      </c>
      <c r="N13" s="11">
        <f>SUM(O13+Q13+R13)</f>
        <v>0</v>
      </c>
      <c r="O13" s="11">
        <v>0</v>
      </c>
      <c r="P13" s="11">
        <v>0</v>
      </c>
      <c r="Q13" s="12"/>
      <c r="R13" s="12"/>
    </row>
    <row r="14" spans="1:16" s="14" customFormat="1" ht="12.75">
      <c r="A14" s="33">
        <v>710</v>
      </c>
      <c r="B14" s="47"/>
      <c r="C14" s="35"/>
      <c r="D14" s="46">
        <f>SUM(D15:D16)</f>
        <v>1080000</v>
      </c>
      <c r="E14" s="46">
        <f>SUM(E15:E16)</f>
        <v>1080000</v>
      </c>
      <c r="F14" s="46">
        <f>SUM(F15:F16)</f>
        <v>1080000</v>
      </c>
      <c r="G14" s="46">
        <f>SUM(G15:G16)</f>
        <v>954581</v>
      </c>
      <c r="H14" s="46">
        <f>SUM(H15:H16)</f>
        <v>125419</v>
      </c>
      <c r="I14" s="32">
        <v>0</v>
      </c>
      <c r="J14" s="32">
        <v>0</v>
      </c>
      <c r="K14" s="32">
        <f aca="true" t="shared" si="0" ref="K14:P14">SUM(K15:K16)</f>
        <v>0</v>
      </c>
      <c r="L14" s="32">
        <f t="shared" si="0"/>
        <v>0</v>
      </c>
      <c r="M14" s="32">
        <f t="shared" si="0"/>
        <v>0</v>
      </c>
      <c r="N14" s="32">
        <f t="shared" si="0"/>
        <v>0</v>
      </c>
      <c r="O14" s="32">
        <f t="shared" si="0"/>
        <v>0</v>
      </c>
      <c r="P14" s="32">
        <f t="shared" si="0"/>
        <v>0</v>
      </c>
    </row>
    <row r="15" spans="1:18" s="14" customFormat="1" ht="12.75">
      <c r="A15" s="27">
        <v>710</v>
      </c>
      <c r="B15" s="28">
        <v>71012</v>
      </c>
      <c r="C15" s="29">
        <v>2110</v>
      </c>
      <c r="D15" s="31">
        <v>380000</v>
      </c>
      <c r="E15" s="31">
        <f>SUM(N15+F15)</f>
        <v>380000</v>
      </c>
      <c r="F15" s="31">
        <f>SUM(G15:K15)</f>
        <v>380000</v>
      </c>
      <c r="G15" s="30">
        <v>380000</v>
      </c>
      <c r="H15" s="30">
        <v>0</v>
      </c>
      <c r="I15" s="32">
        <v>0</v>
      </c>
      <c r="J15" s="32">
        <v>0</v>
      </c>
      <c r="K15" s="11">
        <v>0</v>
      </c>
      <c r="L15" s="11">
        <v>0</v>
      </c>
      <c r="M15" s="11">
        <v>0</v>
      </c>
      <c r="N15" s="11">
        <f>SUM(O15+Q15+R15)</f>
        <v>0</v>
      </c>
      <c r="O15" s="11">
        <v>0</v>
      </c>
      <c r="P15" s="11">
        <v>0</v>
      </c>
      <c r="Q15" s="12"/>
      <c r="R15" s="12"/>
    </row>
    <row r="16" spans="1:16" s="14" customFormat="1" ht="12.75">
      <c r="A16" s="27">
        <v>710</v>
      </c>
      <c r="B16" s="28">
        <v>71015</v>
      </c>
      <c r="C16" s="29">
        <v>2110</v>
      </c>
      <c r="D16" s="31">
        <v>700000</v>
      </c>
      <c r="E16" s="31">
        <f>SUM(F16)</f>
        <v>700000</v>
      </c>
      <c r="F16" s="31">
        <f>SUM(G16:H16)</f>
        <v>700000</v>
      </c>
      <c r="G16" s="30">
        <v>574581</v>
      </c>
      <c r="H16" s="30">
        <v>125419</v>
      </c>
      <c r="I16" s="32">
        <v>0</v>
      </c>
      <c r="J16" s="32">
        <v>0</v>
      </c>
      <c r="K16" s="11">
        <v>0</v>
      </c>
      <c r="L16" s="11">
        <v>0</v>
      </c>
      <c r="M16" s="11">
        <v>0</v>
      </c>
      <c r="N16" s="11">
        <f>SUM(O16+Q16+R16)</f>
        <v>0</v>
      </c>
      <c r="O16" s="11">
        <v>0</v>
      </c>
      <c r="P16" s="11">
        <v>0</v>
      </c>
    </row>
    <row r="17" spans="1:16" s="14" customFormat="1" ht="12.75">
      <c r="A17" s="44" t="s">
        <v>86</v>
      </c>
      <c r="B17" s="45"/>
      <c r="C17" s="35"/>
      <c r="D17" s="46">
        <f>SUM(D18)</f>
        <v>73014</v>
      </c>
      <c r="E17" s="46">
        <f>SUM(E18)</f>
        <v>73014</v>
      </c>
      <c r="F17" s="46">
        <f>SUM(F18)</f>
        <v>73014</v>
      </c>
      <c r="G17" s="46">
        <f>SUM(G18)</f>
        <v>16357</v>
      </c>
      <c r="H17" s="46">
        <f>SUM(H18)</f>
        <v>56657</v>
      </c>
      <c r="I17" s="32">
        <v>0</v>
      </c>
      <c r="J17" s="32">
        <v>0</v>
      </c>
      <c r="K17" s="32">
        <f>SUM(K18)</f>
        <v>0</v>
      </c>
      <c r="L17" s="32">
        <f>SUM(L18)</f>
        <v>0</v>
      </c>
      <c r="M17" s="32">
        <f>SUM(M18)</f>
        <v>0</v>
      </c>
      <c r="N17" s="32">
        <v>0</v>
      </c>
      <c r="O17" s="32">
        <f>SUM(O18)</f>
        <v>0</v>
      </c>
      <c r="P17" s="32">
        <f>SUM(P18)</f>
        <v>0</v>
      </c>
    </row>
    <row r="18" spans="1:16" s="14" customFormat="1" ht="12.75">
      <c r="A18" s="27">
        <v>751</v>
      </c>
      <c r="B18" s="28">
        <v>75109</v>
      </c>
      <c r="C18" s="29">
        <v>2110</v>
      </c>
      <c r="D18" s="31">
        <v>73014</v>
      </c>
      <c r="E18" s="31">
        <f>SUM(F18)</f>
        <v>73014</v>
      </c>
      <c r="F18" s="31">
        <f>SUM(G18:H18)</f>
        <v>73014</v>
      </c>
      <c r="G18" s="30">
        <v>16357</v>
      </c>
      <c r="H18" s="30">
        <v>56657</v>
      </c>
      <c r="I18" s="32">
        <v>0</v>
      </c>
      <c r="J18" s="32">
        <v>0</v>
      </c>
      <c r="K18" s="43">
        <v>0</v>
      </c>
      <c r="L18" s="43">
        <v>0</v>
      </c>
      <c r="M18" s="43">
        <v>0</v>
      </c>
      <c r="N18" s="43">
        <f>SUM(O18+Q18+R18)</f>
        <v>0</v>
      </c>
      <c r="O18" s="43">
        <v>0</v>
      </c>
      <c r="P18" s="43">
        <v>0</v>
      </c>
    </row>
    <row r="19" spans="1:16" s="14" customFormat="1" ht="12.75">
      <c r="A19" s="33">
        <v>752</v>
      </c>
      <c r="B19" s="47"/>
      <c r="C19" s="35"/>
      <c r="D19" s="46">
        <f>SUM(D20:D20)</f>
        <v>34711</v>
      </c>
      <c r="E19" s="46">
        <f>SUM(E20:E20)</f>
        <v>34711</v>
      </c>
      <c r="F19" s="46">
        <f>SUM(F20:F20)</f>
        <v>34711</v>
      </c>
      <c r="G19" s="46">
        <f>SUM(G20:G20)</f>
        <v>25308</v>
      </c>
      <c r="H19" s="46">
        <f>SUM(H20:H20)</f>
        <v>9403</v>
      </c>
      <c r="I19" s="32">
        <v>0</v>
      </c>
      <c r="J19" s="32">
        <v>0</v>
      </c>
      <c r="K19" s="32">
        <f aca="true" t="shared" si="1" ref="K19:P19">SUM(K20:K20)</f>
        <v>0</v>
      </c>
      <c r="L19" s="32">
        <f t="shared" si="1"/>
        <v>0</v>
      </c>
      <c r="M19" s="32">
        <f t="shared" si="1"/>
        <v>0</v>
      </c>
      <c r="N19" s="32">
        <f t="shared" si="1"/>
        <v>0</v>
      </c>
      <c r="O19" s="32">
        <f t="shared" si="1"/>
        <v>0</v>
      </c>
      <c r="P19" s="32">
        <f t="shared" si="1"/>
        <v>0</v>
      </c>
    </row>
    <row r="20" spans="1:16" s="14" customFormat="1" ht="12.75">
      <c r="A20" s="27">
        <v>752</v>
      </c>
      <c r="B20" s="28">
        <v>75224</v>
      </c>
      <c r="C20" s="29">
        <v>2110</v>
      </c>
      <c r="D20" s="31">
        <v>34711</v>
      </c>
      <c r="E20" s="31">
        <f>SUM(F20)</f>
        <v>34711</v>
      </c>
      <c r="F20" s="31">
        <f>SUM(G20:H20)</f>
        <v>34711</v>
      </c>
      <c r="G20" s="30">
        <v>25308</v>
      </c>
      <c r="H20" s="30">
        <v>9403</v>
      </c>
      <c r="I20" s="32">
        <v>0</v>
      </c>
      <c r="J20" s="32">
        <v>0</v>
      </c>
      <c r="K20" s="11">
        <v>0</v>
      </c>
      <c r="L20" s="11">
        <v>0</v>
      </c>
      <c r="M20" s="11">
        <v>0</v>
      </c>
      <c r="N20" s="11">
        <f>SUM(O20+Q20+R20)</f>
        <v>0</v>
      </c>
      <c r="O20" s="11">
        <v>0</v>
      </c>
      <c r="P20" s="11">
        <v>0</v>
      </c>
    </row>
    <row r="21" spans="1:16" s="13" customFormat="1" ht="14.25" customHeight="1">
      <c r="A21" s="33">
        <v>754</v>
      </c>
      <c r="B21" s="47"/>
      <c r="C21" s="35"/>
      <c r="D21" s="46">
        <f>SUM(D22:D22)</f>
        <v>6754604</v>
      </c>
      <c r="E21" s="46">
        <f>E22</f>
        <v>6754604</v>
      </c>
      <c r="F21" s="46">
        <f>SUM(F22)</f>
        <v>6754604</v>
      </c>
      <c r="G21" s="46">
        <f>SUM(G22)</f>
        <v>6247270</v>
      </c>
      <c r="H21" s="46">
        <f>SUM(H22)</f>
        <v>281451</v>
      </c>
      <c r="I21" s="32">
        <v>0</v>
      </c>
      <c r="J21" s="46">
        <f>SUM(J22)</f>
        <v>225883</v>
      </c>
      <c r="K21" s="32">
        <f>SUM(K22)</f>
        <v>0</v>
      </c>
      <c r="L21" s="32">
        <f>SUM(L22:L22)</f>
        <v>0</v>
      </c>
      <c r="M21" s="32">
        <f>SUM(M22:M22)</f>
        <v>0</v>
      </c>
      <c r="N21" s="32">
        <f>SUM(N22)</f>
        <v>0</v>
      </c>
      <c r="O21" s="32">
        <f>SUM(O22)</f>
        <v>0</v>
      </c>
      <c r="P21" s="32">
        <f>SUM(P22)</f>
        <v>0</v>
      </c>
    </row>
    <row r="22" spans="1:16" ht="12.75" customHeight="1">
      <c r="A22" s="27">
        <v>754</v>
      </c>
      <c r="B22" s="28">
        <v>75411</v>
      </c>
      <c r="C22" s="29">
        <v>2110</v>
      </c>
      <c r="D22" s="31">
        <v>6754604</v>
      </c>
      <c r="E22" s="31">
        <f>SUM(F22)</f>
        <v>6754604</v>
      </c>
      <c r="F22" s="31">
        <f>SUM(G22:J22)</f>
        <v>6754604</v>
      </c>
      <c r="G22" s="30">
        <v>6247270</v>
      </c>
      <c r="H22" s="30">
        <v>281451</v>
      </c>
      <c r="I22" s="32">
        <v>0</v>
      </c>
      <c r="J22" s="30">
        <v>225883</v>
      </c>
      <c r="K22" s="11">
        <v>0</v>
      </c>
      <c r="L22" s="11">
        <v>0</v>
      </c>
      <c r="M22" s="11">
        <v>0</v>
      </c>
      <c r="N22" s="11">
        <f>SUM(O22+Q22+R22)</f>
        <v>0</v>
      </c>
      <c r="O22" s="11">
        <v>0</v>
      </c>
      <c r="P22" s="11"/>
    </row>
    <row r="23" spans="1:16" ht="12.75" customHeight="1">
      <c r="A23" s="33">
        <v>755</v>
      </c>
      <c r="B23" s="47"/>
      <c r="C23" s="35"/>
      <c r="D23" s="46">
        <f>SUM(D24:D24)</f>
        <v>140712</v>
      </c>
      <c r="E23" s="46">
        <f>E24</f>
        <v>140712</v>
      </c>
      <c r="F23" s="46">
        <f>SUM(F24)</f>
        <v>140712</v>
      </c>
      <c r="G23" s="32">
        <v>0</v>
      </c>
      <c r="H23" s="46">
        <f>SUM(H24)</f>
        <v>72466.68</v>
      </c>
      <c r="I23" s="46">
        <f>SUM(I24)</f>
        <v>68245.32</v>
      </c>
      <c r="J23" s="32">
        <v>0</v>
      </c>
      <c r="K23" s="32">
        <f>SUM(K24)</f>
        <v>0</v>
      </c>
      <c r="L23" s="32">
        <f>SUM(L24:L24)</f>
        <v>0</v>
      </c>
      <c r="M23" s="32">
        <f>SUM(M24:M24)</f>
        <v>0</v>
      </c>
      <c r="N23" s="32">
        <f>SUM(N24)</f>
        <v>0</v>
      </c>
      <c r="O23" s="32">
        <f>SUM(O24)</f>
        <v>0</v>
      </c>
      <c r="P23" s="32">
        <f>SUM(P24)</f>
        <v>0</v>
      </c>
    </row>
    <row r="24" spans="1:16" ht="17.25" customHeight="1">
      <c r="A24" s="27">
        <v>755</v>
      </c>
      <c r="B24" s="28">
        <v>75515</v>
      </c>
      <c r="C24" s="29">
        <v>2110</v>
      </c>
      <c r="D24" s="31">
        <v>140712</v>
      </c>
      <c r="E24" s="31">
        <f>SUM(F24)</f>
        <v>140712</v>
      </c>
      <c r="F24" s="31">
        <f>SUM(G24:J24)</f>
        <v>140712</v>
      </c>
      <c r="G24" s="32">
        <v>0</v>
      </c>
      <c r="H24" s="30">
        <v>72466.68</v>
      </c>
      <c r="I24" s="30">
        <v>68245.32</v>
      </c>
      <c r="J24" s="32">
        <v>0</v>
      </c>
      <c r="K24" s="11">
        <v>0</v>
      </c>
      <c r="L24" s="11">
        <v>0</v>
      </c>
      <c r="M24" s="11">
        <v>0</v>
      </c>
      <c r="N24" s="11">
        <f>SUM(O24+Q24+R24)</f>
        <v>0</v>
      </c>
      <c r="O24" s="11">
        <v>0</v>
      </c>
      <c r="P24" s="11"/>
    </row>
    <row r="25" spans="1:17" ht="12.75">
      <c r="A25" s="33">
        <v>852</v>
      </c>
      <c r="B25" s="34"/>
      <c r="C25" s="35"/>
      <c r="D25" s="46">
        <f>SUM(D26:D27)</f>
        <v>1640087</v>
      </c>
      <c r="E25" s="46">
        <f>SUM(E26:E27)</f>
        <v>1640087</v>
      </c>
      <c r="F25" s="46">
        <f>SUM(F26:F27)</f>
        <v>1640087</v>
      </c>
      <c r="G25" s="46">
        <f>SUM(G26:G27)</f>
        <v>971615</v>
      </c>
      <c r="H25" s="46">
        <f>SUM(H26:H27)</f>
        <v>666072</v>
      </c>
      <c r="I25" s="32">
        <v>0</v>
      </c>
      <c r="J25" s="46">
        <f aca="true" t="shared" si="2" ref="J25:P25">SUM(J26:J27)</f>
        <v>2400</v>
      </c>
      <c r="K25" s="32">
        <f t="shared" si="2"/>
        <v>0</v>
      </c>
      <c r="L25" s="32">
        <f t="shared" si="2"/>
        <v>0</v>
      </c>
      <c r="M25" s="32">
        <f t="shared" si="2"/>
        <v>0</v>
      </c>
      <c r="N25" s="32">
        <f t="shared" si="2"/>
        <v>0</v>
      </c>
      <c r="O25" s="32">
        <f t="shared" si="2"/>
        <v>0</v>
      </c>
      <c r="P25" s="32">
        <f t="shared" si="2"/>
        <v>0</v>
      </c>
      <c r="Q25" s="12"/>
    </row>
    <row r="26" spans="1:17" ht="12.75">
      <c r="A26" s="27">
        <v>852</v>
      </c>
      <c r="B26" s="28">
        <v>85203</v>
      </c>
      <c r="C26" s="29">
        <v>2110</v>
      </c>
      <c r="D26" s="30">
        <v>1636491</v>
      </c>
      <c r="E26" s="31">
        <f>SUM(F26)</f>
        <v>1636491</v>
      </c>
      <c r="F26" s="31">
        <f>SUM(G26:J26)</f>
        <v>1636491</v>
      </c>
      <c r="G26" s="30">
        <v>971615</v>
      </c>
      <c r="H26" s="30">
        <v>662476</v>
      </c>
      <c r="I26" s="32">
        <v>0</v>
      </c>
      <c r="J26" s="30">
        <v>2400</v>
      </c>
      <c r="K26" s="11">
        <v>0</v>
      </c>
      <c r="L26" s="11">
        <v>0</v>
      </c>
      <c r="M26" s="11">
        <v>0</v>
      </c>
      <c r="N26" s="11">
        <f>SUM(O26+Q26+R26)</f>
        <v>0</v>
      </c>
      <c r="O26" s="11">
        <v>0</v>
      </c>
      <c r="P26" s="11">
        <v>0</v>
      </c>
      <c r="Q26" s="12"/>
    </row>
    <row r="27" spans="1:17" ht="12.75">
      <c r="A27" s="27">
        <v>852</v>
      </c>
      <c r="B27" s="28">
        <v>85295</v>
      </c>
      <c r="C27" s="29">
        <v>2110</v>
      </c>
      <c r="D27" s="30">
        <v>3596</v>
      </c>
      <c r="E27" s="31">
        <f>SUM(F27)</f>
        <v>3596</v>
      </c>
      <c r="F27" s="31">
        <f>SUM(G27:J27)</f>
        <v>3596</v>
      </c>
      <c r="G27" s="32">
        <v>0</v>
      </c>
      <c r="H27" s="30">
        <v>3596</v>
      </c>
      <c r="I27" s="32">
        <v>0</v>
      </c>
      <c r="J27" s="32">
        <v>0</v>
      </c>
      <c r="K27" s="11">
        <v>0</v>
      </c>
      <c r="L27" s="11">
        <v>0</v>
      </c>
      <c r="M27" s="11">
        <v>0</v>
      </c>
      <c r="N27" s="11">
        <f>SUM(O27+Q27+R27)</f>
        <v>0</v>
      </c>
      <c r="O27" s="11">
        <v>0</v>
      </c>
      <c r="P27" s="11">
        <v>0</v>
      </c>
      <c r="Q27" s="12"/>
    </row>
    <row r="28" spans="1:17" ht="12.75">
      <c r="A28" s="33">
        <v>853</v>
      </c>
      <c r="B28" s="34"/>
      <c r="C28" s="35"/>
      <c r="D28" s="36">
        <f>SUM(D29)</f>
        <v>996811</v>
      </c>
      <c r="E28" s="36">
        <f>E29</f>
        <v>996811</v>
      </c>
      <c r="F28" s="36">
        <f>F29</f>
        <v>996811</v>
      </c>
      <c r="G28" s="36">
        <f>G29</f>
        <v>833812</v>
      </c>
      <c r="H28" s="36">
        <f>H29</f>
        <v>162499</v>
      </c>
      <c r="I28" s="32">
        <v>0</v>
      </c>
      <c r="J28" s="36">
        <f aca="true" t="shared" si="3" ref="J28:P28">SUM(J29)</f>
        <v>500</v>
      </c>
      <c r="K28" s="48">
        <f t="shared" si="3"/>
        <v>0</v>
      </c>
      <c r="L28" s="48">
        <f t="shared" si="3"/>
        <v>0</v>
      </c>
      <c r="M28" s="48">
        <f t="shared" si="3"/>
        <v>0</v>
      </c>
      <c r="N28" s="48">
        <f t="shared" si="3"/>
        <v>0</v>
      </c>
      <c r="O28" s="48">
        <f t="shared" si="3"/>
        <v>0</v>
      </c>
      <c r="P28" s="48">
        <f t="shared" si="3"/>
        <v>0</v>
      </c>
      <c r="Q28" s="12"/>
    </row>
    <row r="29" spans="1:17" ht="12.75">
      <c r="A29" s="27">
        <v>853</v>
      </c>
      <c r="B29" s="28">
        <v>85321</v>
      </c>
      <c r="C29" s="29">
        <v>2110</v>
      </c>
      <c r="D29" s="30">
        <v>996811</v>
      </c>
      <c r="E29" s="31">
        <f>SUM(H29+G29+J29)</f>
        <v>996811</v>
      </c>
      <c r="F29" s="30">
        <f>SUM(G29:K29)</f>
        <v>996811</v>
      </c>
      <c r="G29" s="30">
        <v>833812</v>
      </c>
      <c r="H29" s="30">
        <v>162499</v>
      </c>
      <c r="I29" s="32">
        <v>0</v>
      </c>
      <c r="J29" s="30">
        <v>500</v>
      </c>
      <c r="K29" s="43">
        <v>0</v>
      </c>
      <c r="L29" s="43">
        <v>0</v>
      </c>
      <c r="M29" s="43">
        <f>SUM(N29+P29+Q29)</f>
        <v>0</v>
      </c>
      <c r="N29" s="43">
        <v>0</v>
      </c>
      <c r="O29" s="43">
        <v>0</v>
      </c>
      <c r="P29" s="43">
        <v>0</v>
      </c>
      <c r="Q29" s="12"/>
    </row>
    <row r="30" spans="1:16" ht="12.75">
      <c r="A30" s="33">
        <v>853</v>
      </c>
      <c r="B30" s="34"/>
      <c r="C30" s="35"/>
      <c r="D30" s="36">
        <f>SUM(D31)</f>
        <v>49512.61</v>
      </c>
      <c r="E30" s="36">
        <f>E31</f>
        <v>49512.61</v>
      </c>
      <c r="F30" s="36">
        <f>F31</f>
        <v>49512.61</v>
      </c>
      <c r="G30" s="36">
        <f>G31</f>
        <v>0</v>
      </c>
      <c r="H30" s="36">
        <f>H31</f>
        <v>0</v>
      </c>
      <c r="I30" s="32">
        <v>0</v>
      </c>
      <c r="J30" s="36">
        <f aca="true" t="shared" si="4" ref="J30:P30">SUM(J31)</f>
        <v>49512.61</v>
      </c>
      <c r="K30" s="48">
        <f t="shared" si="4"/>
        <v>0</v>
      </c>
      <c r="L30" s="48">
        <f t="shared" si="4"/>
        <v>0</v>
      </c>
      <c r="M30" s="48">
        <f t="shared" si="4"/>
        <v>0</v>
      </c>
      <c r="N30" s="48">
        <f t="shared" si="4"/>
        <v>0</v>
      </c>
      <c r="O30" s="48">
        <f t="shared" si="4"/>
        <v>0</v>
      </c>
      <c r="P30" s="48">
        <f t="shared" si="4"/>
        <v>0</v>
      </c>
    </row>
    <row r="31" spans="1:16" ht="12.75">
      <c r="A31" s="27">
        <v>853</v>
      </c>
      <c r="B31" s="28">
        <v>85334</v>
      </c>
      <c r="C31" s="29">
        <v>2110</v>
      </c>
      <c r="D31" s="30">
        <v>49512.61</v>
      </c>
      <c r="E31" s="31">
        <f>SUM(H31+G31+J31)</f>
        <v>49512.61</v>
      </c>
      <c r="F31" s="30">
        <f>SUM(G31:K31)</f>
        <v>49512.61</v>
      </c>
      <c r="G31" s="30">
        <v>0</v>
      </c>
      <c r="H31" s="30">
        <v>0</v>
      </c>
      <c r="I31" s="32">
        <v>0</v>
      </c>
      <c r="J31" s="30">
        <v>49512.61</v>
      </c>
      <c r="K31" s="43">
        <v>0</v>
      </c>
      <c r="L31" s="43">
        <v>0</v>
      </c>
      <c r="M31" s="43">
        <f>SUM(N31+P31+Q31)</f>
        <v>0</v>
      </c>
      <c r="N31" s="43">
        <v>0</v>
      </c>
      <c r="O31" s="43">
        <v>0</v>
      </c>
      <c r="P31" s="43">
        <v>0</v>
      </c>
    </row>
    <row r="32" spans="1:16" ht="15" customHeight="1">
      <c r="A32" s="103" t="s">
        <v>49</v>
      </c>
      <c r="B32" s="103"/>
      <c r="C32" s="103"/>
      <c r="D32" s="21">
        <f aca="true" t="shared" si="5" ref="D32:P32">SUM(D8+D10+D12+D14+D19+D21+D23+D25+D28+D30)</f>
        <v>10786897.61</v>
      </c>
      <c r="E32" s="21">
        <f t="shared" si="5"/>
        <v>10786897.61</v>
      </c>
      <c r="F32" s="21">
        <f t="shared" si="5"/>
        <v>10786897.61</v>
      </c>
      <c r="G32" s="21">
        <f t="shared" si="5"/>
        <v>9107030</v>
      </c>
      <c r="H32" s="21">
        <f t="shared" si="5"/>
        <v>1333326.68</v>
      </c>
      <c r="I32" s="21">
        <f t="shared" si="5"/>
        <v>68245.32</v>
      </c>
      <c r="J32" s="21">
        <f t="shared" si="5"/>
        <v>278295.61</v>
      </c>
      <c r="K32" s="21">
        <f t="shared" si="5"/>
        <v>0</v>
      </c>
      <c r="L32" s="21">
        <f t="shared" si="5"/>
        <v>0</v>
      </c>
      <c r="M32" s="21">
        <f t="shared" si="5"/>
        <v>0</v>
      </c>
      <c r="N32" s="21">
        <f t="shared" si="5"/>
        <v>0</v>
      </c>
      <c r="O32" s="21">
        <f t="shared" si="5"/>
        <v>0</v>
      </c>
      <c r="P32" s="21">
        <f t="shared" si="5"/>
        <v>0</v>
      </c>
    </row>
    <row r="33" spans="1:16" ht="12.75">
      <c r="A33" s="9"/>
      <c r="B33" s="9"/>
      <c r="C33" s="9"/>
      <c r="D33" s="9"/>
      <c r="E33" s="10"/>
      <c r="F33" s="9"/>
      <c r="G33" s="9"/>
      <c r="H33" s="9"/>
      <c r="I33" s="9"/>
      <c r="J33" s="9"/>
      <c r="K33" s="8"/>
      <c r="L33" s="8"/>
      <c r="M33" s="8"/>
      <c r="N33" s="8"/>
      <c r="O33" s="8"/>
      <c r="P33" s="8"/>
    </row>
    <row r="34" spans="1:16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8"/>
      <c r="L34" s="8"/>
      <c r="M34" s="8"/>
      <c r="N34" s="8"/>
      <c r="O34" s="8"/>
      <c r="P34" s="8"/>
    </row>
    <row r="35" spans="7:8" ht="12.75">
      <c r="G35" s="5"/>
      <c r="H35" s="5"/>
    </row>
    <row r="36" spans="1:16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6"/>
      <c r="L36" s="6"/>
      <c r="M36" s="6"/>
      <c r="N36" s="6"/>
      <c r="O36" s="6"/>
      <c r="P36" s="6"/>
    </row>
    <row r="39" ht="12.75">
      <c r="N39" s="3" t="s">
        <v>63</v>
      </c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5"/>
    </row>
  </sheetData>
  <sheetProtection selectLockedCells="1" selectUnlockedCells="1"/>
  <mergeCells count="19">
    <mergeCell ref="A1:P1"/>
    <mergeCell ref="A3:A6"/>
    <mergeCell ref="B3:B6"/>
    <mergeCell ref="C3:C6"/>
    <mergeCell ref="D3:D6"/>
    <mergeCell ref="E3:E6"/>
    <mergeCell ref="F3:P3"/>
    <mergeCell ref="F4:F6"/>
    <mergeCell ref="G4:K4"/>
    <mergeCell ref="L4:L6"/>
    <mergeCell ref="A32:C32"/>
    <mergeCell ref="M4:P4"/>
    <mergeCell ref="G5:H5"/>
    <mergeCell ref="I5:I6"/>
    <mergeCell ref="J5:J6"/>
    <mergeCell ref="K5:K6"/>
    <mergeCell ref="M5:M6"/>
    <mergeCell ref="O5:O6"/>
    <mergeCell ref="P5:P6"/>
  </mergeCells>
  <printOptions horizontalCentered="1"/>
  <pageMargins left="0.39375" right="0.39375" top="1.1069444444444443" bottom="0.7875" header="0.5118055555555555" footer="0.5118055555555555"/>
  <pageSetup orientation="landscape" paperSize="9" scale="85" r:id="rId1"/>
  <headerFooter alignWithMargins="0">
    <oddHeader>&amp;RZałącznik nr &amp;A
do uchwały Zarządu Powiatu w Opatowie nr 276.43.2024
z dnia 27 marca 2024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15"/>
  <sheetViews>
    <sheetView view="pageLayout" workbookViewId="0" topLeftCell="A1">
      <selection activeCell="G7" sqref="G7"/>
    </sheetView>
  </sheetViews>
  <sheetFormatPr defaultColWidth="9.33203125" defaultRowHeight="12.75"/>
  <cols>
    <col min="1" max="2" width="9.33203125" style="3" customWidth="1"/>
    <col min="3" max="3" width="13.16015625" style="3" customWidth="1"/>
    <col min="4" max="4" width="23.16015625" style="3" customWidth="1"/>
    <col min="5" max="5" width="22.16015625" style="3" customWidth="1"/>
    <col min="6" max="6" width="18.5" style="3" customWidth="1"/>
    <col min="7" max="16384" width="9.33203125" style="3" customWidth="1"/>
  </cols>
  <sheetData>
    <row r="1" spans="1:6" ht="12.75">
      <c r="A1" s="62"/>
      <c r="B1" s="62"/>
      <c r="C1" s="62"/>
      <c r="D1" s="62"/>
      <c r="E1" s="62"/>
      <c r="F1" s="62"/>
    </row>
    <row r="2" spans="1:6" ht="12.75" customHeight="1">
      <c r="A2" s="109" t="s">
        <v>116</v>
      </c>
      <c r="B2" s="109"/>
      <c r="C2" s="109"/>
      <c r="D2" s="109"/>
      <c r="E2" s="109"/>
      <c r="F2" s="109"/>
    </row>
    <row r="3" spans="1:6" ht="12.75">
      <c r="A3" s="61"/>
      <c r="B3" s="61"/>
      <c r="C3" s="61"/>
      <c r="D3" s="60"/>
      <c r="E3" s="60"/>
      <c r="F3" s="59" t="s">
        <v>85</v>
      </c>
    </row>
    <row r="4" spans="1:6" ht="51" customHeight="1">
      <c r="A4" s="51" t="s">
        <v>115</v>
      </c>
      <c r="B4" s="51" t="s">
        <v>0</v>
      </c>
      <c r="C4" s="51" t="s">
        <v>1</v>
      </c>
      <c r="D4" s="58" t="s">
        <v>114</v>
      </c>
      <c r="E4" s="51" t="s">
        <v>113</v>
      </c>
      <c r="F4" s="58" t="s">
        <v>112</v>
      </c>
    </row>
    <row r="5" spans="1:6" ht="12.75">
      <c r="A5" s="57">
        <v>1</v>
      </c>
      <c r="B5" s="57">
        <v>2</v>
      </c>
      <c r="C5" s="57">
        <v>3</v>
      </c>
      <c r="D5" s="57">
        <v>4</v>
      </c>
      <c r="E5" s="57">
        <v>5</v>
      </c>
      <c r="F5" s="57">
        <v>6</v>
      </c>
    </row>
    <row r="6" spans="1:6" ht="21" customHeight="1">
      <c r="A6" s="110" t="s">
        <v>111</v>
      </c>
      <c r="B6" s="110"/>
      <c r="C6" s="110"/>
      <c r="D6" s="110"/>
      <c r="E6" s="110"/>
      <c r="F6" s="55">
        <f>SUM(F7)</f>
        <v>888290</v>
      </c>
    </row>
    <row r="7" spans="1:6" ht="72">
      <c r="A7" s="54" t="s">
        <v>107</v>
      </c>
      <c r="B7" s="54">
        <v>921</v>
      </c>
      <c r="C7" s="54">
        <v>92113</v>
      </c>
      <c r="D7" s="53" t="s">
        <v>110</v>
      </c>
      <c r="E7" s="56" t="s">
        <v>109</v>
      </c>
      <c r="F7" s="52">
        <v>888290</v>
      </c>
    </row>
    <row r="8" spans="1:6" ht="27.75" customHeight="1">
      <c r="A8" s="110" t="s">
        <v>108</v>
      </c>
      <c r="B8" s="110"/>
      <c r="C8" s="110"/>
      <c r="D8" s="110"/>
      <c r="E8" s="110"/>
      <c r="F8" s="55">
        <f>SUM(F9:F14)</f>
        <v>4451104</v>
      </c>
    </row>
    <row r="9" spans="1:6" ht="54" customHeight="1">
      <c r="A9" s="54" t="s">
        <v>107</v>
      </c>
      <c r="B9" s="54">
        <v>801</v>
      </c>
      <c r="C9" s="54">
        <v>80115</v>
      </c>
      <c r="D9" s="53" t="s">
        <v>102</v>
      </c>
      <c r="E9" s="75" t="s">
        <v>106</v>
      </c>
      <c r="F9" s="76">
        <v>6460</v>
      </c>
    </row>
    <row r="10" spans="1:6" ht="30.75" customHeight="1">
      <c r="A10" s="54" t="s">
        <v>105</v>
      </c>
      <c r="B10" s="54">
        <v>801</v>
      </c>
      <c r="C10" s="54">
        <v>80115</v>
      </c>
      <c r="D10" s="53" t="s">
        <v>102</v>
      </c>
      <c r="E10" s="53" t="s">
        <v>101</v>
      </c>
      <c r="F10" s="52">
        <v>2100576</v>
      </c>
    </row>
    <row r="11" spans="1:6" ht="31.5" customHeight="1">
      <c r="A11" s="54" t="s">
        <v>104</v>
      </c>
      <c r="B11" s="54">
        <v>801</v>
      </c>
      <c r="C11" s="54">
        <v>80116</v>
      </c>
      <c r="D11" s="53" t="s">
        <v>102</v>
      </c>
      <c r="E11" s="53" t="s">
        <v>101</v>
      </c>
      <c r="F11" s="52">
        <v>1692984</v>
      </c>
    </row>
    <row r="12" spans="1:6" ht="31.5" customHeight="1">
      <c r="A12" s="54" t="s">
        <v>103</v>
      </c>
      <c r="B12" s="54">
        <v>801</v>
      </c>
      <c r="C12" s="54">
        <v>80120</v>
      </c>
      <c r="D12" s="53" t="s">
        <v>102</v>
      </c>
      <c r="E12" s="53" t="s">
        <v>101</v>
      </c>
      <c r="F12" s="52">
        <v>37068</v>
      </c>
    </row>
    <row r="13" spans="1:6" ht="57.75" customHeight="1">
      <c r="A13" s="54" t="s">
        <v>100</v>
      </c>
      <c r="B13" s="54">
        <v>853</v>
      </c>
      <c r="C13" s="54">
        <v>85311</v>
      </c>
      <c r="D13" s="53" t="s">
        <v>99</v>
      </c>
      <c r="E13" s="53" t="s">
        <v>96</v>
      </c>
      <c r="F13" s="52">
        <v>389376</v>
      </c>
    </row>
    <row r="14" spans="1:6" ht="67.5" customHeight="1">
      <c r="A14" s="54" t="s">
        <v>98</v>
      </c>
      <c r="B14" s="54">
        <v>853</v>
      </c>
      <c r="C14" s="54">
        <v>85311</v>
      </c>
      <c r="D14" s="53" t="s">
        <v>97</v>
      </c>
      <c r="E14" s="53" t="s">
        <v>96</v>
      </c>
      <c r="F14" s="52">
        <v>224640</v>
      </c>
    </row>
    <row r="15" spans="1:6" ht="28.5" customHeight="1">
      <c r="A15" s="111" t="s">
        <v>49</v>
      </c>
      <c r="B15" s="111"/>
      <c r="C15" s="111"/>
      <c r="D15" s="111"/>
      <c r="E15" s="50"/>
      <c r="F15" s="49">
        <f>(F6+F8)</f>
        <v>5339394</v>
      </c>
    </row>
  </sheetData>
  <sheetProtection selectLockedCells="1" selectUnlockedCells="1"/>
  <mergeCells count="4">
    <mergeCell ref="A2:F2"/>
    <mergeCell ref="A6:E6"/>
    <mergeCell ref="A8:E8"/>
    <mergeCell ref="A15:D15"/>
  </mergeCells>
  <printOptions/>
  <pageMargins left="0.75" right="0.75" top="1.0729166666666665" bottom="1" header="0.5" footer="0.5118055555555555"/>
  <pageSetup orientation="portrait" paperSize="9" r:id="rId1"/>
  <headerFooter alignWithMargins="0">
    <oddHeader>&amp;RZałącznik nr &amp;A
do uchwały Zarządu Powiatu w Opatowie nr 276.43.2024
z dnia 27 marca 2024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Maruda Kostępska</cp:lastModifiedBy>
  <cp:lastPrinted>2024-03-25T12:24:09Z</cp:lastPrinted>
  <dcterms:modified xsi:type="dcterms:W3CDTF">2024-03-28T13:20:38Z</dcterms:modified>
  <cp:category/>
  <cp:version/>
  <cp:contentType/>
  <cp:contentStatus/>
</cp:coreProperties>
</file>