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<sst xmlns="http://schemas.openxmlformats.org/spreadsheetml/2006/main" count="143" uniqueCount="81">
  <si>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</si>
  <si>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</si>
  <si>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</si>
  <si>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</si>
  <si>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</si>
  <si>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</si>
  <si>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</si>
  <si>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</si>
  <si>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</si>
  <si>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</si>
  <si>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</si>
  <si>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</si>
  <si>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</si>
  <si>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</si>
  <si>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</si>
  <si>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</si>
  <si>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</si>
  <si>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</si>
  <si>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</si>
  <si>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</si>
  <si>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</si>
  <si>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</si>
  <si>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</si>
  <si>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</si>
  <si>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</si>
  <si>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</si>
  <si>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</si>
  <si>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</si>
  <si>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</si>
  <si>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</si>
  <si>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</si>
  <si>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</si>
  <si>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</si>
  <si>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</si>
  <si>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</si>
  <si>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</si>
  <si>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</si>
  <si>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</si>
  <si>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</si>
  <si>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</si>
  <si>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</si>
  <si>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</si>
  <si>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</si>
  <si>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</si>
  <si>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</si>
  <si>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</si>
  <si>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</si>
  <si>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</si>
  <si>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§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</si>
  <si>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</si>
  <si>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</si>
  <si>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</si>
  <si>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</si>
  <si>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</si>
  <si>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</si>
  <si>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</si>
  <si>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</si>
  <si>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</si>
  <si>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</si>
  <si>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758</t>
  </si>
  <si>
    <t>Różne rozliczenia</t>
  </si>
  <si>
    <t>75818</t>
  </si>
  <si>
    <t>Rezerwy ogólne i celowe</t>
  </si>
  <si>
    <t>Pozostała działalność</t>
  </si>
  <si>
    <t xml:space="preserve"> </t>
  </si>
  <si>
    <t>02001</t>
  </si>
  <si>
    <t>020</t>
  </si>
  <si>
    <t>Wydatki
na 2024 r.</t>
  </si>
  <si>
    <t>Dochody i wydatki związane z realizacją zadań z zakresu administracji rządowej i innych zadań zleconych odrębnymi ustawami w 2024 r.</t>
  </si>
  <si>
    <t>Zmiany w planie wydatków budżetowych w 2024 roku</t>
  </si>
  <si>
    <t>750</t>
  </si>
  <si>
    <t>Administracja publiczna</t>
  </si>
  <si>
    <t>75095</t>
  </si>
  <si>
    <t>853</t>
  </si>
  <si>
    <t>Pozostałe zadania w zakresie polityki społecznej</t>
  </si>
  <si>
    <t>85321</t>
  </si>
  <si>
    <t>Zespoły do spraw orzekania o niepełnosprawności</t>
  </si>
  <si>
    <t>Gospodarka mieszkaniowa</t>
  </si>
  <si>
    <t>70005</t>
  </si>
  <si>
    <t>Gospodarka gruntami i nieruchomościami</t>
  </si>
  <si>
    <t>Załącznik Nr 1                                                                                                                                        do uchwały Zarządu Powiatu w Opatowie Nr 268.8.2024                                                                             z dnia 31 stycznia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</si>
</sst>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5" fillId="32" borderId="0" applyNumberFormat="0" applyBorder="0" applyAlignment="0" applyProtection="0"/>
  </cellStyleXfs>
  <cellXfs count="7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172" fontId="10" fillId="33" borderId="10" xfId="52" applyNumberFormat="1" applyFont="1" applyFill="1" applyBorder="1" applyAlignment="1">
      <alignment vertical="center"/>
      <protection/>
    </xf>
    <xf numFmtId="172" fontId="8" fillId="33" borderId="10" xfId="52" applyNumberFormat="1" applyFont="1" applyFill="1" applyBorder="1" applyAlignment="1">
      <alignment vertical="center"/>
      <protection/>
    </xf>
    <xf numFmtId="172" fontId="12" fillId="0" borderId="0" xfId="52" applyNumberFormat="1" applyFont="1">
      <alignment/>
      <protection/>
    </xf>
    <xf numFmtId="172" fontId="8" fillId="33" borderId="10" xfId="52" applyNumberFormat="1" applyFont="1" applyFill="1" applyBorder="1" applyAlignment="1">
      <alignment vertical="center" wrapText="1"/>
      <protection/>
    </xf>
    <xf numFmtId="0" fontId="14" fillId="0" borderId="0" xfId="52" applyFont="1" applyAlignment="1">
      <alignment horizontal="center" vertical="center"/>
      <protection/>
    </xf>
    <xf numFmtId="0" fontId="14" fillId="0" borderId="0" xfId="52" applyFont="1">
      <alignment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3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center"/>
      <protection/>
    </xf>
    <xf numFmtId="0" fontId="19" fillId="0" borderId="0" xfId="52" applyFont="1" applyAlignment="1">
      <alignment horizontal="center" vertical="center"/>
      <protection/>
    </xf>
    <xf numFmtId="0" fontId="20" fillId="0" borderId="0" xfId="52" applyFont="1" applyAlignment="1">
      <alignment vertical="center" wrapText="1"/>
      <protection/>
    </xf>
    <xf numFmtId="170" fontId="8" fillId="0" borderId="10" xfId="52" applyNumberFormat="1" applyFont="1" applyBorder="1" applyAlignment="1">
      <alignment vertical="center"/>
      <protection/>
    </xf>
    <xf numFmtId="0" fontId="22" fillId="34" borderId="0" xfId="0" applyFont="1" applyFill="1" applyAlignment="1">
      <alignment horizontal="left" vertical="top" wrapText="1"/>
    </xf>
    <xf numFmtId="172" fontId="8" fillId="0" borderId="10" xfId="52" applyNumberFormat="1" applyFont="1" applyBorder="1" applyAlignment="1">
      <alignment vertical="center"/>
      <protection/>
    </xf>
    <xf numFmtId="170" fontId="10" fillId="33" borderId="10" xfId="52" applyNumberFormat="1" applyFont="1" applyFill="1" applyBorder="1" applyAlignment="1">
      <alignment vertical="center"/>
      <protection/>
    </xf>
    <xf numFmtId="170" fontId="10" fillId="33" borderId="10" xfId="52" applyNumberFormat="1" applyFont="1" applyFill="1" applyBorder="1" applyAlignment="1">
      <alignment vertical="center" wrapText="1"/>
      <protection/>
    </xf>
    <xf numFmtId="0" fontId="10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170" fontId="8" fillId="33" borderId="10" xfId="52" applyNumberFormat="1" applyFont="1" applyFill="1" applyBorder="1" applyAlignment="1">
      <alignment vertical="center" wrapText="1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49" fontId="13" fillId="33" borderId="10" xfId="52" applyNumberFormat="1" applyFont="1" applyFill="1" applyBorder="1" applyAlignment="1">
      <alignment horizontal="center" vertical="center" wrapText="1"/>
      <protection/>
    </xf>
    <xf numFmtId="0" fontId="7" fillId="35" borderId="10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/>
      <protection/>
    </xf>
    <xf numFmtId="170" fontId="10" fillId="35" borderId="10" xfId="52" applyNumberFormat="1" applyFont="1" applyFill="1" applyBorder="1" applyAlignment="1">
      <alignment vertical="center"/>
      <protection/>
    </xf>
    <xf numFmtId="170" fontId="10" fillId="35" borderId="10" xfId="52" applyNumberFormat="1" applyFont="1" applyFill="1" applyBorder="1" applyAlignment="1">
      <alignment vertical="center" wrapText="1"/>
      <protection/>
    </xf>
    <xf numFmtId="172" fontId="8" fillId="35" borderId="10" xfId="52" applyNumberFormat="1" applyFont="1" applyFill="1" applyBorder="1" applyAlignment="1">
      <alignment vertical="center" wrapText="1"/>
      <protection/>
    </xf>
    <xf numFmtId="39" fontId="66" fillId="34" borderId="14" xfId="0" applyNumberFormat="1" applyFont="1" applyFill="1" applyBorder="1" applyAlignment="1">
      <alignment horizontal="left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39" fontId="68" fillId="34" borderId="14" xfId="0" applyNumberFormat="1" applyFont="1" applyFill="1" applyBorder="1" applyAlignment="1">
      <alignment horizontal="left" vertical="center" wrapText="1"/>
    </xf>
    <xf numFmtId="0" fontId="11" fillId="35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/>
      <protection/>
    </xf>
    <xf numFmtId="170" fontId="8" fillId="35" borderId="10" xfId="52" applyNumberFormat="1" applyFont="1" applyFill="1" applyBorder="1" applyAlignment="1">
      <alignment vertical="center"/>
      <protection/>
    </xf>
    <xf numFmtId="0" fontId="69" fillId="34" borderId="14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 applyProtection="1">
      <alignment horizontal="right" wrapText="1"/>
      <protection locked="0"/>
    </xf>
    <xf numFmtId="39" fontId="66" fillId="34" borderId="14" xfId="0" applyNumberFormat="1" applyFont="1" applyFill="1" applyBorder="1" applyAlignment="1">
      <alignment horizontal="left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 applyProtection="1">
      <alignment horizontal="center"/>
      <protection locked="0"/>
    </xf>
    <xf numFmtId="39" fontId="68" fillId="34" borderId="14" xfId="0" applyNumberFormat="1" applyFont="1" applyFill="1" applyBorder="1" applyAlignment="1">
      <alignment horizontal="left" vertical="center" wrapText="1"/>
    </xf>
    <xf numFmtId="0" fontId="9" fillId="0" borderId="10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Normalny 4" xfId="53"/>
    <cellStyle name="Normalny 4 3" xfId="54"/>
    <cellStyle name="Obliczenia" xfId="55"/>
    <cellStyle name="Followed Hyperlink" xfId="56"/>
    <cellStyle name="Suma" xfId="57"/>
    <cellStyle name="Tekst objaśnienia" xfId="58"/>
    <cellStyle name="Tekst ostrzeżenia" xfId="59"/>
    <cellStyle name="Tytuł" xfId="60"/>
    <cellStyle name="Uwaga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41</xdr:row>
      <xdr:rowOff>0</xdr:rowOff>
    </xdr:from>
    <xdr:to>
      <xdr:col>8</xdr:col>
      <xdr:colOff>476250</xdr:colOff>
      <xdr:row>41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34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476250</xdr:colOff>
      <xdr:row>41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7334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476250</xdr:colOff>
      <xdr:row>44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820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476250</xdr:colOff>
      <xdr:row>44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7820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45"/>
  <sheetViews>
    <sheetView tabSelected="1" view="pageLayout" workbookViewId="0" topLeftCell="A1">
      <selection activeCell="AB18" sqref="AB18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9" t="s">
        <v>80</v>
      </c>
      <c r="P1" s="59"/>
      <c r="Q1" s="59"/>
      <c r="R1" s="59"/>
      <c r="S1" s="59"/>
      <c r="T1" s="59"/>
      <c r="U1" s="59"/>
      <c r="V1" s="59"/>
      <c r="W1" s="59"/>
    </row>
    <row r="2" spans="1:23" ht="9.75" customHeight="1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5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ht="6" customHeight="1"/>
    <row r="5" spans="1:23" ht="12.75" customHeight="1">
      <c r="A5" s="57" t="s">
        <v>0</v>
      </c>
      <c r="B5" s="57" t="s">
        <v>1</v>
      </c>
      <c r="C5" s="57" t="s">
        <v>27</v>
      </c>
      <c r="D5" s="57" t="s">
        <v>2</v>
      </c>
      <c r="E5" s="57"/>
      <c r="F5" s="57"/>
      <c r="G5" s="57"/>
      <c r="H5" s="57" t="s">
        <v>3</v>
      </c>
      <c r="I5" s="57" t="s">
        <v>28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ht="12.75" customHeight="1">
      <c r="A6" s="57"/>
      <c r="B6" s="57"/>
      <c r="C6" s="57"/>
      <c r="D6" s="57"/>
      <c r="E6" s="57"/>
      <c r="F6" s="57"/>
      <c r="G6" s="57"/>
      <c r="H6" s="57"/>
      <c r="I6" s="57" t="s">
        <v>29</v>
      </c>
      <c r="J6" s="57" t="s">
        <v>4</v>
      </c>
      <c r="K6" s="57"/>
      <c r="L6" s="57"/>
      <c r="M6" s="57"/>
      <c r="N6" s="57"/>
      <c r="O6" s="57"/>
      <c r="P6" s="57"/>
      <c r="Q6" s="57"/>
      <c r="R6" s="57" t="s">
        <v>5</v>
      </c>
      <c r="S6" s="57" t="s">
        <v>4</v>
      </c>
      <c r="T6" s="57"/>
      <c r="U6" s="57"/>
      <c r="V6" s="57"/>
      <c r="W6" s="57"/>
    </row>
    <row r="7" spans="1:23" ht="12.75" customHeight="1">
      <c r="A7" s="57"/>
      <c r="B7" s="57"/>
      <c r="C7" s="57"/>
      <c r="D7" s="57"/>
      <c r="E7" s="57"/>
      <c r="F7" s="57"/>
      <c r="G7" s="57"/>
      <c r="H7" s="57"/>
      <c r="I7" s="57"/>
      <c r="J7" s="57" t="s">
        <v>30</v>
      </c>
      <c r="K7" s="57" t="s">
        <v>4</v>
      </c>
      <c r="L7" s="57"/>
      <c r="M7" s="57" t="s">
        <v>8</v>
      </c>
      <c r="N7" s="57" t="s">
        <v>9</v>
      </c>
      <c r="O7" s="57" t="s">
        <v>10</v>
      </c>
      <c r="P7" s="57" t="s">
        <v>31</v>
      </c>
      <c r="Q7" s="57" t="s">
        <v>32</v>
      </c>
      <c r="R7" s="57"/>
      <c r="S7" s="57" t="s">
        <v>6</v>
      </c>
      <c r="T7" s="57" t="s">
        <v>7</v>
      </c>
      <c r="U7" s="57"/>
      <c r="V7" s="57" t="s">
        <v>33</v>
      </c>
      <c r="W7" s="57" t="s">
        <v>34</v>
      </c>
    </row>
    <row r="8" spans="1:23" ht="65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49" t="s">
        <v>11</v>
      </c>
      <c r="L8" s="49" t="s">
        <v>12</v>
      </c>
      <c r="M8" s="57"/>
      <c r="N8" s="57"/>
      <c r="O8" s="57"/>
      <c r="P8" s="57"/>
      <c r="Q8" s="57"/>
      <c r="R8" s="57"/>
      <c r="S8" s="57"/>
      <c r="T8" s="57" t="s">
        <v>18</v>
      </c>
      <c r="U8" s="57"/>
      <c r="V8" s="57"/>
      <c r="W8" s="57"/>
    </row>
    <row r="9" spans="1:23" ht="8.25" customHeight="1">
      <c r="A9" s="50" t="s">
        <v>26</v>
      </c>
      <c r="B9" s="50" t="s">
        <v>25</v>
      </c>
      <c r="C9" s="50" t="s">
        <v>24</v>
      </c>
      <c r="D9" s="61" t="s">
        <v>23</v>
      </c>
      <c r="E9" s="61"/>
      <c r="F9" s="61"/>
      <c r="G9" s="61"/>
      <c r="H9" s="50" t="s">
        <v>22</v>
      </c>
      <c r="I9" s="50" t="s">
        <v>21</v>
      </c>
      <c r="J9" s="50" t="s">
        <v>20</v>
      </c>
      <c r="K9" s="50" t="s">
        <v>19</v>
      </c>
      <c r="L9" s="50" t="s">
        <v>35</v>
      </c>
      <c r="M9" s="50" t="s">
        <v>36</v>
      </c>
      <c r="N9" s="50" t="s">
        <v>37</v>
      </c>
      <c r="O9" s="50" t="s">
        <v>38</v>
      </c>
      <c r="P9" s="50" t="s">
        <v>39</v>
      </c>
      <c r="Q9" s="50" t="s">
        <v>40</v>
      </c>
      <c r="R9" s="50" t="s">
        <v>41</v>
      </c>
      <c r="S9" s="50" t="s">
        <v>42</v>
      </c>
      <c r="T9" s="61" t="s">
        <v>43</v>
      </c>
      <c r="U9" s="61"/>
      <c r="V9" s="50" t="s">
        <v>44</v>
      </c>
      <c r="W9" s="50" t="s">
        <v>45</v>
      </c>
    </row>
    <row r="10" spans="1:23" ht="12.75" customHeight="1">
      <c r="A10" s="57" t="s">
        <v>47</v>
      </c>
      <c r="B10" s="57" t="s">
        <v>46</v>
      </c>
      <c r="C10" s="57" t="s">
        <v>46</v>
      </c>
      <c r="D10" s="58" t="s">
        <v>77</v>
      </c>
      <c r="E10" s="58"/>
      <c r="F10" s="58" t="s">
        <v>13</v>
      </c>
      <c r="G10" s="58"/>
      <c r="H10" s="48">
        <v>25460432</v>
      </c>
      <c r="I10" s="48">
        <v>314450</v>
      </c>
      <c r="J10" s="48">
        <v>314450</v>
      </c>
      <c r="K10" s="48">
        <v>81984</v>
      </c>
      <c r="L10" s="48">
        <v>232466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25145982</v>
      </c>
      <c r="S10" s="48">
        <v>25145982</v>
      </c>
      <c r="T10" s="60">
        <v>0</v>
      </c>
      <c r="U10" s="60"/>
      <c r="V10" s="48">
        <v>0</v>
      </c>
      <c r="W10" s="48">
        <v>0</v>
      </c>
    </row>
    <row r="11" spans="1:23" ht="12.75" customHeight="1">
      <c r="A11" s="57"/>
      <c r="B11" s="57"/>
      <c r="C11" s="57"/>
      <c r="D11" s="58"/>
      <c r="E11" s="58"/>
      <c r="F11" s="58" t="s">
        <v>14</v>
      </c>
      <c r="G11" s="58"/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60">
        <v>0</v>
      </c>
      <c r="U11" s="60"/>
      <c r="V11" s="48">
        <v>0</v>
      </c>
      <c r="W11" s="48">
        <v>0</v>
      </c>
    </row>
    <row r="12" spans="1:23" ht="12.75" customHeight="1">
      <c r="A12" s="57"/>
      <c r="B12" s="57"/>
      <c r="C12" s="57"/>
      <c r="D12" s="58"/>
      <c r="E12" s="58"/>
      <c r="F12" s="58" t="s">
        <v>15</v>
      </c>
      <c r="G12" s="58"/>
      <c r="H12" s="48">
        <v>80000</v>
      </c>
      <c r="I12" s="48">
        <v>80000</v>
      </c>
      <c r="J12" s="48">
        <v>80000</v>
      </c>
      <c r="K12" s="48">
        <v>0</v>
      </c>
      <c r="L12" s="48">
        <v>80000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60">
        <v>0</v>
      </c>
      <c r="U12" s="60"/>
      <c r="V12" s="48">
        <v>0</v>
      </c>
      <c r="W12" s="48">
        <v>0</v>
      </c>
    </row>
    <row r="13" spans="1:23" ht="12.75" customHeight="1">
      <c r="A13" s="57"/>
      <c r="B13" s="57"/>
      <c r="C13" s="57"/>
      <c r="D13" s="58"/>
      <c r="E13" s="58"/>
      <c r="F13" s="58" t="s">
        <v>16</v>
      </c>
      <c r="G13" s="58"/>
      <c r="H13" s="48">
        <v>25540432</v>
      </c>
      <c r="I13" s="48">
        <v>394450</v>
      </c>
      <c r="J13" s="48">
        <v>394450</v>
      </c>
      <c r="K13" s="48">
        <v>81984</v>
      </c>
      <c r="L13" s="48">
        <v>312466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25145982</v>
      </c>
      <c r="S13" s="48">
        <v>25145982</v>
      </c>
      <c r="T13" s="60">
        <v>0</v>
      </c>
      <c r="U13" s="60"/>
      <c r="V13" s="48">
        <v>0</v>
      </c>
      <c r="W13" s="48">
        <v>0</v>
      </c>
    </row>
    <row r="14" spans="1:23" ht="12.75" customHeight="1">
      <c r="A14" s="57" t="s">
        <v>46</v>
      </c>
      <c r="B14" s="57" t="s">
        <v>78</v>
      </c>
      <c r="C14" s="57" t="s">
        <v>46</v>
      </c>
      <c r="D14" s="58" t="s">
        <v>79</v>
      </c>
      <c r="E14" s="58"/>
      <c r="F14" s="58" t="s">
        <v>13</v>
      </c>
      <c r="G14" s="58"/>
      <c r="H14" s="48">
        <v>25460432</v>
      </c>
      <c r="I14" s="48">
        <v>314450</v>
      </c>
      <c r="J14" s="48">
        <v>314450</v>
      </c>
      <c r="K14" s="48">
        <v>81984</v>
      </c>
      <c r="L14" s="48">
        <v>232466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25145982</v>
      </c>
      <c r="S14" s="48">
        <v>25145982</v>
      </c>
      <c r="T14" s="60">
        <v>0</v>
      </c>
      <c r="U14" s="60"/>
      <c r="V14" s="48">
        <v>0</v>
      </c>
      <c r="W14" s="48">
        <v>0</v>
      </c>
    </row>
    <row r="15" spans="1:23" ht="12.75" customHeight="1">
      <c r="A15" s="57"/>
      <c r="B15" s="57"/>
      <c r="C15" s="57"/>
      <c r="D15" s="58"/>
      <c r="E15" s="58"/>
      <c r="F15" s="58" t="s">
        <v>14</v>
      </c>
      <c r="G15" s="58"/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60">
        <v>0</v>
      </c>
      <c r="U15" s="60"/>
      <c r="V15" s="48">
        <v>0</v>
      </c>
      <c r="W15" s="48">
        <v>0</v>
      </c>
    </row>
    <row r="16" spans="1:23" ht="12.75" customHeight="1">
      <c r="A16" s="57"/>
      <c r="B16" s="57"/>
      <c r="C16" s="57"/>
      <c r="D16" s="58"/>
      <c r="E16" s="58"/>
      <c r="F16" s="58" t="s">
        <v>15</v>
      </c>
      <c r="G16" s="58"/>
      <c r="H16" s="48">
        <v>80000</v>
      </c>
      <c r="I16" s="48">
        <v>80000</v>
      </c>
      <c r="J16" s="48">
        <v>80000</v>
      </c>
      <c r="K16" s="48">
        <v>0</v>
      </c>
      <c r="L16" s="48">
        <v>80000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60">
        <v>0</v>
      </c>
      <c r="U16" s="60"/>
      <c r="V16" s="48">
        <v>0</v>
      </c>
      <c r="W16" s="48">
        <v>0</v>
      </c>
    </row>
    <row r="17" spans="1:23" ht="12.75" customHeight="1">
      <c r="A17" s="57"/>
      <c r="B17" s="57"/>
      <c r="C17" s="57"/>
      <c r="D17" s="58"/>
      <c r="E17" s="58"/>
      <c r="F17" s="58" t="s">
        <v>16</v>
      </c>
      <c r="G17" s="58"/>
      <c r="H17" s="48">
        <v>25540432</v>
      </c>
      <c r="I17" s="48">
        <v>394450</v>
      </c>
      <c r="J17" s="48">
        <v>394450</v>
      </c>
      <c r="K17" s="48">
        <v>81984</v>
      </c>
      <c r="L17" s="48">
        <v>312466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25145982</v>
      </c>
      <c r="S17" s="48">
        <v>25145982</v>
      </c>
      <c r="T17" s="60">
        <v>0</v>
      </c>
      <c r="U17" s="60"/>
      <c r="V17" s="48">
        <v>0</v>
      </c>
      <c r="W17" s="48">
        <v>0</v>
      </c>
    </row>
    <row r="18" spans="1:23" ht="12.75" customHeight="1">
      <c r="A18" s="57" t="s">
        <v>70</v>
      </c>
      <c r="B18" s="57" t="s">
        <v>46</v>
      </c>
      <c r="C18" s="57" t="s">
        <v>46</v>
      </c>
      <c r="D18" s="58" t="s">
        <v>71</v>
      </c>
      <c r="E18" s="58"/>
      <c r="F18" s="58" t="s">
        <v>13</v>
      </c>
      <c r="G18" s="58"/>
      <c r="H18" s="48">
        <v>17777895</v>
      </c>
      <c r="I18" s="48">
        <v>17605259</v>
      </c>
      <c r="J18" s="48">
        <v>17048759</v>
      </c>
      <c r="K18" s="48">
        <v>12746036</v>
      </c>
      <c r="L18" s="48">
        <v>4302723</v>
      </c>
      <c r="M18" s="48">
        <v>0</v>
      </c>
      <c r="N18" s="48">
        <v>556500</v>
      </c>
      <c r="O18" s="48">
        <v>0</v>
      </c>
      <c r="P18" s="48">
        <v>0</v>
      </c>
      <c r="Q18" s="48">
        <v>0</v>
      </c>
      <c r="R18" s="48">
        <v>172636</v>
      </c>
      <c r="S18" s="48">
        <v>172636</v>
      </c>
      <c r="T18" s="60">
        <v>0</v>
      </c>
      <c r="U18" s="60"/>
      <c r="V18" s="48">
        <v>0</v>
      </c>
      <c r="W18" s="48">
        <v>0</v>
      </c>
    </row>
    <row r="19" spans="1:23" ht="12.75" customHeight="1">
      <c r="A19" s="57"/>
      <c r="B19" s="57"/>
      <c r="C19" s="57"/>
      <c r="D19" s="58"/>
      <c r="E19" s="58"/>
      <c r="F19" s="58" t="s">
        <v>14</v>
      </c>
      <c r="G19" s="58"/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60">
        <v>0</v>
      </c>
      <c r="U19" s="60"/>
      <c r="V19" s="48">
        <v>0</v>
      </c>
      <c r="W19" s="48">
        <v>0</v>
      </c>
    </row>
    <row r="20" spans="1:23" ht="12.75" customHeight="1">
      <c r="A20" s="57"/>
      <c r="B20" s="57"/>
      <c r="C20" s="57"/>
      <c r="D20" s="58"/>
      <c r="E20" s="58"/>
      <c r="F20" s="58" t="s">
        <v>15</v>
      </c>
      <c r="G20" s="58"/>
      <c r="H20" s="48">
        <v>10000</v>
      </c>
      <c r="I20" s="48">
        <v>10000</v>
      </c>
      <c r="J20" s="48">
        <v>10000</v>
      </c>
      <c r="K20" s="48">
        <v>0</v>
      </c>
      <c r="L20" s="48">
        <v>10000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60">
        <v>0</v>
      </c>
      <c r="U20" s="60"/>
      <c r="V20" s="48">
        <v>0</v>
      </c>
      <c r="W20" s="48">
        <v>0</v>
      </c>
    </row>
    <row r="21" spans="1:23" ht="12.75" customHeight="1">
      <c r="A21" s="57"/>
      <c r="B21" s="57"/>
      <c r="C21" s="57"/>
      <c r="D21" s="58"/>
      <c r="E21" s="58"/>
      <c r="F21" s="58" t="s">
        <v>16</v>
      </c>
      <c r="G21" s="58"/>
      <c r="H21" s="48">
        <v>17787895</v>
      </c>
      <c r="I21" s="48">
        <v>17615259</v>
      </c>
      <c r="J21" s="48">
        <v>17058759</v>
      </c>
      <c r="K21" s="48">
        <v>12746036</v>
      </c>
      <c r="L21" s="48">
        <v>4312723</v>
      </c>
      <c r="M21" s="48">
        <v>0</v>
      </c>
      <c r="N21" s="48">
        <v>556500</v>
      </c>
      <c r="O21" s="48">
        <v>0</v>
      </c>
      <c r="P21" s="48">
        <v>0</v>
      </c>
      <c r="Q21" s="48">
        <v>0</v>
      </c>
      <c r="R21" s="48">
        <v>172636</v>
      </c>
      <c r="S21" s="48">
        <v>172636</v>
      </c>
      <c r="T21" s="60">
        <v>0</v>
      </c>
      <c r="U21" s="60"/>
      <c r="V21" s="48">
        <v>0</v>
      </c>
      <c r="W21" s="48">
        <v>0</v>
      </c>
    </row>
    <row r="22" spans="1:23" ht="12.75" customHeight="1">
      <c r="A22" s="57" t="s">
        <v>46</v>
      </c>
      <c r="B22" s="57" t="s">
        <v>72</v>
      </c>
      <c r="C22" s="57" t="s">
        <v>46</v>
      </c>
      <c r="D22" s="58" t="s">
        <v>63</v>
      </c>
      <c r="E22" s="58"/>
      <c r="F22" s="58" t="s">
        <v>13</v>
      </c>
      <c r="G22" s="58"/>
      <c r="H22" s="48">
        <v>1617189</v>
      </c>
      <c r="I22" s="48">
        <v>1617189</v>
      </c>
      <c r="J22" s="48">
        <v>1617189</v>
      </c>
      <c r="K22" s="48">
        <v>0</v>
      </c>
      <c r="L22" s="48">
        <v>1617189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60">
        <v>0</v>
      </c>
      <c r="U22" s="60"/>
      <c r="V22" s="48">
        <v>0</v>
      </c>
      <c r="W22" s="48">
        <v>0</v>
      </c>
    </row>
    <row r="23" spans="1:23" ht="12.75" customHeight="1">
      <c r="A23" s="57"/>
      <c r="B23" s="57"/>
      <c r="C23" s="57"/>
      <c r="D23" s="58"/>
      <c r="E23" s="58"/>
      <c r="F23" s="58" t="s">
        <v>14</v>
      </c>
      <c r="G23" s="58"/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60">
        <v>0</v>
      </c>
      <c r="U23" s="60"/>
      <c r="V23" s="48">
        <v>0</v>
      </c>
      <c r="W23" s="48">
        <v>0</v>
      </c>
    </row>
    <row r="24" spans="1:23" ht="12.75" customHeight="1">
      <c r="A24" s="57"/>
      <c r="B24" s="57"/>
      <c r="C24" s="57"/>
      <c r="D24" s="58"/>
      <c r="E24" s="58"/>
      <c r="F24" s="58" t="s">
        <v>15</v>
      </c>
      <c r="G24" s="58"/>
      <c r="H24" s="48">
        <v>10000</v>
      </c>
      <c r="I24" s="48">
        <v>10000</v>
      </c>
      <c r="J24" s="48">
        <v>10000</v>
      </c>
      <c r="K24" s="48">
        <v>0</v>
      </c>
      <c r="L24" s="48">
        <v>10000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60">
        <v>0</v>
      </c>
      <c r="U24" s="60"/>
      <c r="V24" s="48">
        <v>0</v>
      </c>
      <c r="W24" s="48">
        <v>0</v>
      </c>
    </row>
    <row r="25" spans="1:23" ht="12.75" customHeight="1">
      <c r="A25" s="57"/>
      <c r="B25" s="57"/>
      <c r="C25" s="57"/>
      <c r="D25" s="58"/>
      <c r="E25" s="58"/>
      <c r="F25" s="58" t="s">
        <v>16</v>
      </c>
      <c r="G25" s="58"/>
      <c r="H25" s="48">
        <v>1627189</v>
      </c>
      <c r="I25" s="48">
        <v>1627189</v>
      </c>
      <c r="J25" s="48">
        <v>1627189</v>
      </c>
      <c r="K25" s="48">
        <v>0</v>
      </c>
      <c r="L25" s="48">
        <v>1627189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60">
        <v>0</v>
      </c>
      <c r="U25" s="60"/>
      <c r="V25" s="48">
        <v>0</v>
      </c>
      <c r="W25" s="48">
        <v>0</v>
      </c>
    </row>
    <row r="26" spans="1:23" ht="12.75" customHeight="1">
      <c r="A26" s="57" t="s">
        <v>59</v>
      </c>
      <c r="B26" s="57" t="s">
        <v>46</v>
      </c>
      <c r="C26" s="57" t="s">
        <v>46</v>
      </c>
      <c r="D26" s="58" t="s">
        <v>60</v>
      </c>
      <c r="E26" s="58"/>
      <c r="F26" s="58" t="s">
        <v>13</v>
      </c>
      <c r="G26" s="58"/>
      <c r="H26" s="48">
        <v>1318384</v>
      </c>
      <c r="I26" s="48">
        <v>1318384</v>
      </c>
      <c r="J26" s="48">
        <v>1318384</v>
      </c>
      <c r="K26" s="48">
        <v>0</v>
      </c>
      <c r="L26" s="48">
        <v>1318384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60">
        <v>0</v>
      </c>
      <c r="U26" s="60"/>
      <c r="V26" s="48">
        <v>0</v>
      </c>
      <c r="W26" s="48">
        <v>0</v>
      </c>
    </row>
    <row r="27" spans="1:23" ht="12.75" customHeight="1">
      <c r="A27" s="57"/>
      <c r="B27" s="57"/>
      <c r="C27" s="57"/>
      <c r="D27" s="58"/>
      <c r="E27" s="58"/>
      <c r="F27" s="58" t="s">
        <v>14</v>
      </c>
      <c r="G27" s="58"/>
      <c r="H27" s="48">
        <v>-90000</v>
      </c>
      <c r="I27" s="48">
        <v>-90000</v>
      </c>
      <c r="J27" s="48">
        <v>-90000</v>
      </c>
      <c r="K27" s="48">
        <v>0</v>
      </c>
      <c r="L27" s="48">
        <v>-90000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60">
        <v>0</v>
      </c>
      <c r="U27" s="60"/>
      <c r="V27" s="48">
        <v>0</v>
      </c>
      <c r="W27" s="48">
        <v>0</v>
      </c>
    </row>
    <row r="28" spans="1:23" ht="12.75" customHeight="1">
      <c r="A28" s="57"/>
      <c r="B28" s="57"/>
      <c r="C28" s="57"/>
      <c r="D28" s="58"/>
      <c r="E28" s="58"/>
      <c r="F28" s="58" t="s">
        <v>15</v>
      </c>
      <c r="G28" s="58"/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60">
        <v>0</v>
      </c>
      <c r="U28" s="60"/>
      <c r="V28" s="48">
        <v>0</v>
      </c>
      <c r="W28" s="48">
        <v>0</v>
      </c>
    </row>
    <row r="29" spans="1:23" ht="12.75" customHeight="1">
      <c r="A29" s="57"/>
      <c r="B29" s="57"/>
      <c r="C29" s="57"/>
      <c r="D29" s="58"/>
      <c r="E29" s="58"/>
      <c r="F29" s="58" t="s">
        <v>16</v>
      </c>
      <c r="G29" s="58"/>
      <c r="H29" s="48">
        <v>1228384</v>
      </c>
      <c r="I29" s="48">
        <v>1228384</v>
      </c>
      <c r="J29" s="48">
        <v>1228384</v>
      </c>
      <c r="K29" s="48">
        <v>0</v>
      </c>
      <c r="L29" s="48">
        <v>1228384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60">
        <v>0</v>
      </c>
      <c r="U29" s="60"/>
      <c r="V29" s="48">
        <v>0</v>
      </c>
      <c r="W29" s="48">
        <v>0</v>
      </c>
    </row>
    <row r="30" spans="1:23" ht="12.75" customHeight="1">
      <c r="A30" s="57" t="s">
        <v>46</v>
      </c>
      <c r="B30" s="57" t="s">
        <v>61</v>
      </c>
      <c r="C30" s="57" t="s">
        <v>46</v>
      </c>
      <c r="D30" s="58" t="s">
        <v>62</v>
      </c>
      <c r="E30" s="58"/>
      <c r="F30" s="58" t="s">
        <v>13</v>
      </c>
      <c r="G30" s="58"/>
      <c r="H30" s="48">
        <v>1318384</v>
      </c>
      <c r="I30" s="48">
        <v>1318384</v>
      </c>
      <c r="J30" s="48">
        <v>1318384</v>
      </c>
      <c r="K30" s="48">
        <v>0</v>
      </c>
      <c r="L30" s="48">
        <v>1318384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60">
        <v>0</v>
      </c>
      <c r="U30" s="60"/>
      <c r="V30" s="48">
        <v>0</v>
      </c>
      <c r="W30" s="48">
        <v>0</v>
      </c>
    </row>
    <row r="31" spans="1:23" ht="12.75" customHeight="1">
      <c r="A31" s="57"/>
      <c r="B31" s="57"/>
      <c r="C31" s="57"/>
      <c r="D31" s="58"/>
      <c r="E31" s="58"/>
      <c r="F31" s="58" t="s">
        <v>14</v>
      </c>
      <c r="G31" s="58"/>
      <c r="H31" s="48">
        <v>-90000</v>
      </c>
      <c r="I31" s="48">
        <v>-90000</v>
      </c>
      <c r="J31" s="48">
        <v>-90000</v>
      </c>
      <c r="K31" s="48">
        <v>0</v>
      </c>
      <c r="L31" s="48">
        <v>-90000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60">
        <v>0</v>
      </c>
      <c r="U31" s="60"/>
      <c r="V31" s="48">
        <v>0</v>
      </c>
      <c r="W31" s="48">
        <v>0</v>
      </c>
    </row>
    <row r="32" spans="1:23" ht="12.75" customHeight="1">
      <c r="A32" s="57"/>
      <c r="B32" s="57"/>
      <c r="C32" s="57"/>
      <c r="D32" s="58"/>
      <c r="E32" s="58"/>
      <c r="F32" s="58" t="s">
        <v>15</v>
      </c>
      <c r="G32" s="58"/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60">
        <v>0</v>
      </c>
      <c r="U32" s="60"/>
      <c r="V32" s="48">
        <v>0</v>
      </c>
      <c r="W32" s="48">
        <v>0</v>
      </c>
    </row>
    <row r="33" spans="1:23" ht="12.75" customHeight="1">
      <c r="A33" s="57"/>
      <c r="B33" s="57"/>
      <c r="C33" s="57"/>
      <c r="D33" s="58"/>
      <c r="E33" s="58"/>
      <c r="F33" s="58" t="s">
        <v>16</v>
      </c>
      <c r="G33" s="58"/>
      <c r="H33" s="48">
        <v>1228384</v>
      </c>
      <c r="I33" s="48">
        <v>1228384</v>
      </c>
      <c r="J33" s="48">
        <v>1228384</v>
      </c>
      <c r="K33" s="48">
        <v>0</v>
      </c>
      <c r="L33" s="48">
        <v>1228384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60">
        <v>0</v>
      </c>
      <c r="U33" s="60"/>
      <c r="V33" s="48">
        <v>0</v>
      </c>
      <c r="W33" s="48">
        <v>0</v>
      </c>
    </row>
    <row r="34" spans="1:23" ht="12.75" customHeight="1">
      <c r="A34" s="57" t="s">
        <v>73</v>
      </c>
      <c r="B34" s="57" t="s">
        <v>46</v>
      </c>
      <c r="C34" s="57" t="s">
        <v>46</v>
      </c>
      <c r="D34" s="58" t="s">
        <v>74</v>
      </c>
      <c r="E34" s="58"/>
      <c r="F34" s="58" t="s">
        <v>13</v>
      </c>
      <c r="G34" s="58"/>
      <c r="H34" s="48">
        <v>5572480</v>
      </c>
      <c r="I34" s="48">
        <v>5510480</v>
      </c>
      <c r="J34" s="48">
        <v>4836804</v>
      </c>
      <c r="K34" s="48">
        <v>4023812</v>
      </c>
      <c r="L34" s="48">
        <v>812992</v>
      </c>
      <c r="M34" s="48">
        <v>670176</v>
      </c>
      <c r="N34" s="48">
        <v>3500</v>
      </c>
      <c r="O34" s="48">
        <v>0</v>
      </c>
      <c r="P34" s="48">
        <v>0</v>
      </c>
      <c r="Q34" s="48">
        <v>0</v>
      </c>
      <c r="R34" s="48">
        <v>62000</v>
      </c>
      <c r="S34" s="48">
        <v>62000</v>
      </c>
      <c r="T34" s="60">
        <v>0</v>
      </c>
      <c r="U34" s="60"/>
      <c r="V34" s="48">
        <v>0</v>
      </c>
      <c r="W34" s="48">
        <v>0</v>
      </c>
    </row>
    <row r="35" spans="1:23" ht="12.75" customHeight="1">
      <c r="A35" s="57"/>
      <c r="B35" s="57"/>
      <c r="C35" s="57"/>
      <c r="D35" s="58"/>
      <c r="E35" s="58"/>
      <c r="F35" s="58" t="s">
        <v>14</v>
      </c>
      <c r="G35" s="58"/>
      <c r="H35" s="48">
        <v>-45000</v>
      </c>
      <c r="I35" s="48">
        <v>-45000</v>
      </c>
      <c r="J35" s="48">
        <v>-45000</v>
      </c>
      <c r="K35" s="48">
        <v>0</v>
      </c>
      <c r="L35" s="48">
        <v>-45000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60">
        <v>0</v>
      </c>
      <c r="U35" s="60"/>
      <c r="V35" s="48">
        <v>0</v>
      </c>
      <c r="W35" s="48">
        <v>0</v>
      </c>
    </row>
    <row r="36" spans="1:23" ht="12.75" customHeight="1">
      <c r="A36" s="57"/>
      <c r="B36" s="57"/>
      <c r="C36" s="57"/>
      <c r="D36" s="58"/>
      <c r="E36" s="58"/>
      <c r="F36" s="58" t="s">
        <v>15</v>
      </c>
      <c r="G36" s="58"/>
      <c r="H36" s="48">
        <v>45000</v>
      </c>
      <c r="I36" s="48">
        <v>45000</v>
      </c>
      <c r="J36" s="48">
        <v>45000</v>
      </c>
      <c r="K36" s="48">
        <v>45000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60">
        <v>0</v>
      </c>
      <c r="U36" s="60"/>
      <c r="V36" s="48">
        <v>0</v>
      </c>
      <c r="W36" s="48">
        <v>0</v>
      </c>
    </row>
    <row r="37" spans="1:23" ht="12.75" customHeight="1">
      <c r="A37" s="57"/>
      <c r="B37" s="57"/>
      <c r="C37" s="57"/>
      <c r="D37" s="58"/>
      <c r="E37" s="58"/>
      <c r="F37" s="58" t="s">
        <v>16</v>
      </c>
      <c r="G37" s="58"/>
      <c r="H37" s="48">
        <v>5572480</v>
      </c>
      <c r="I37" s="48">
        <v>5510480</v>
      </c>
      <c r="J37" s="48">
        <v>4836804</v>
      </c>
      <c r="K37" s="48">
        <v>4068812</v>
      </c>
      <c r="L37" s="48">
        <v>767992</v>
      </c>
      <c r="M37" s="48">
        <v>670176</v>
      </c>
      <c r="N37" s="48">
        <v>3500</v>
      </c>
      <c r="O37" s="48">
        <v>0</v>
      </c>
      <c r="P37" s="48">
        <v>0</v>
      </c>
      <c r="Q37" s="48">
        <v>0</v>
      </c>
      <c r="R37" s="48">
        <v>62000</v>
      </c>
      <c r="S37" s="48">
        <v>62000</v>
      </c>
      <c r="T37" s="60">
        <v>0</v>
      </c>
      <c r="U37" s="60"/>
      <c r="V37" s="48">
        <v>0</v>
      </c>
      <c r="W37" s="48">
        <v>0</v>
      </c>
    </row>
    <row r="38" spans="1:23" ht="12.75" customHeight="1">
      <c r="A38" s="57" t="s">
        <v>46</v>
      </c>
      <c r="B38" s="57" t="s">
        <v>75</v>
      </c>
      <c r="C38" s="57" t="s">
        <v>46</v>
      </c>
      <c r="D38" s="58" t="s">
        <v>76</v>
      </c>
      <c r="E38" s="58"/>
      <c r="F38" s="58" t="s">
        <v>13</v>
      </c>
      <c r="G38" s="58"/>
      <c r="H38" s="48">
        <v>954832</v>
      </c>
      <c r="I38" s="48">
        <v>954832</v>
      </c>
      <c r="J38" s="48">
        <v>954332</v>
      </c>
      <c r="K38" s="48">
        <v>764812</v>
      </c>
      <c r="L38" s="48">
        <v>189520</v>
      </c>
      <c r="M38" s="48">
        <v>0</v>
      </c>
      <c r="N38" s="48">
        <v>500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60">
        <v>0</v>
      </c>
      <c r="U38" s="60"/>
      <c r="V38" s="48">
        <v>0</v>
      </c>
      <c r="W38" s="48">
        <v>0</v>
      </c>
    </row>
    <row r="39" spans="1:23" ht="12.75" customHeight="1">
      <c r="A39" s="57"/>
      <c r="B39" s="57"/>
      <c r="C39" s="57"/>
      <c r="D39" s="58"/>
      <c r="E39" s="58"/>
      <c r="F39" s="58" t="s">
        <v>14</v>
      </c>
      <c r="G39" s="58"/>
      <c r="H39" s="48">
        <v>-45000</v>
      </c>
      <c r="I39" s="48">
        <v>-45000</v>
      </c>
      <c r="J39" s="48">
        <v>-45000</v>
      </c>
      <c r="K39" s="48">
        <v>0</v>
      </c>
      <c r="L39" s="48">
        <v>-45000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60">
        <v>0</v>
      </c>
      <c r="U39" s="60"/>
      <c r="V39" s="48">
        <v>0</v>
      </c>
      <c r="W39" s="48">
        <v>0</v>
      </c>
    </row>
    <row r="40" spans="1:23" ht="12.75" customHeight="1">
      <c r="A40" s="57"/>
      <c r="B40" s="57"/>
      <c r="C40" s="57"/>
      <c r="D40" s="58"/>
      <c r="E40" s="58"/>
      <c r="F40" s="58" t="s">
        <v>15</v>
      </c>
      <c r="G40" s="58"/>
      <c r="H40" s="48">
        <v>45000</v>
      </c>
      <c r="I40" s="48">
        <v>45000</v>
      </c>
      <c r="J40" s="48">
        <v>45000</v>
      </c>
      <c r="K40" s="48">
        <v>45000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60">
        <v>0</v>
      </c>
      <c r="U40" s="60"/>
      <c r="V40" s="48">
        <v>0</v>
      </c>
      <c r="W40" s="48">
        <v>0</v>
      </c>
    </row>
    <row r="41" spans="1:23" ht="12.75" customHeight="1">
      <c r="A41" s="57"/>
      <c r="B41" s="57"/>
      <c r="C41" s="57"/>
      <c r="D41" s="58"/>
      <c r="E41" s="58"/>
      <c r="F41" s="58" t="s">
        <v>16</v>
      </c>
      <c r="G41" s="58"/>
      <c r="H41" s="48">
        <v>954832</v>
      </c>
      <c r="I41" s="48">
        <v>954832</v>
      </c>
      <c r="J41" s="48">
        <v>954332</v>
      </c>
      <c r="K41" s="48">
        <v>809812</v>
      </c>
      <c r="L41" s="48">
        <v>144520</v>
      </c>
      <c r="M41" s="48">
        <v>0</v>
      </c>
      <c r="N41" s="48">
        <v>500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60">
        <v>0</v>
      </c>
      <c r="U41" s="60"/>
      <c r="V41" s="48">
        <v>0</v>
      </c>
      <c r="W41" s="48">
        <v>0</v>
      </c>
    </row>
    <row r="42" spans="1:23" ht="12.75" customHeight="1">
      <c r="A42" s="56" t="s">
        <v>17</v>
      </c>
      <c r="B42" s="56"/>
      <c r="C42" s="56"/>
      <c r="D42" s="56"/>
      <c r="E42" s="56"/>
      <c r="F42" s="58" t="s">
        <v>13</v>
      </c>
      <c r="G42" s="58"/>
      <c r="H42" s="51">
        <v>188256826.57</v>
      </c>
      <c r="I42" s="25"/>
      <c r="J42" s="25"/>
      <c r="K42" s="51">
        <v>95739335</v>
      </c>
      <c r="L42" s="51">
        <v>31750774.68</v>
      </c>
      <c r="M42" s="51">
        <v>5412831.32</v>
      </c>
      <c r="N42" s="51">
        <v>2954393</v>
      </c>
      <c r="O42" s="51">
        <v>1752657.57</v>
      </c>
      <c r="P42" s="51">
        <v>771377</v>
      </c>
      <c r="Q42" s="51">
        <v>0</v>
      </c>
      <c r="R42" s="51">
        <v>49875458</v>
      </c>
      <c r="S42" s="51">
        <v>49875458</v>
      </c>
      <c r="T42" s="63">
        <v>0</v>
      </c>
      <c r="U42" s="63"/>
      <c r="V42" s="51">
        <v>0</v>
      </c>
      <c r="W42" s="48">
        <v>0</v>
      </c>
    </row>
    <row r="43" spans="1:23" ht="12.75" customHeight="1">
      <c r="A43" s="56"/>
      <c r="B43" s="56"/>
      <c r="C43" s="56"/>
      <c r="D43" s="56"/>
      <c r="E43" s="56"/>
      <c r="F43" s="58" t="s">
        <v>14</v>
      </c>
      <c r="G43" s="58"/>
      <c r="H43" s="51">
        <v>-135000</v>
      </c>
      <c r="I43" s="51">
        <v>-135000</v>
      </c>
      <c r="J43" s="51">
        <v>-135000</v>
      </c>
      <c r="K43" s="51">
        <v>0</v>
      </c>
      <c r="L43" s="51">
        <v>-135000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63">
        <v>0</v>
      </c>
      <c r="U43" s="63"/>
      <c r="V43" s="51">
        <v>0</v>
      </c>
      <c r="W43" s="48">
        <v>0</v>
      </c>
    </row>
    <row r="44" spans="1:23" ht="12.75" customHeight="1">
      <c r="A44" s="56"/>
      <c r="B44" s="56"/>
      <c r="C44" s="56"/>
      <c r="D44" s="56"/>
      <c r="E44" s="56"/>
      <c r="F44" s="58" t="s">
        <v>15</v>
      </c>
      <c r="G44" s="58"/>
      <c r="H44" s="51">
        <v>135000</v>
      </c>
      <c r="I44" s="51">
        <v>135000</v>
      </c>
      <c r="J44" s="51">
        <v>135000</v>
      </c>
      <c r="K44" s="51">
        <v>45000</v>
      </c>
      <c r="L44" s="51">
        <v>90000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63">
        <v>0</v>
      </c>
      <c r="U44" s="63"/>
      <c r="V44" s="51">
        <v>0</v>
      </c>
      <c r="W44" s="48">
        <v>0</v>
      </c>
    </row>
    <row r="45" spans="1:23" ht="12.75" customHeight="1">
      <c r="A45" s="56"/>
      <c r="B45" s="56"/>
      <c r="C45" s="56"/>
      <c r="D45" s="56"/>
      <c r="E45" s="56"/>
      <c r="F45" s="58" t="s">
        <v>16</v>
      </c>
      <c r="G45" s="58"/>
      <c r="H45" s="51">
        <v>188256826.57</v>
      </c>
      <c r="I45" s="25"/>
      <c r="J45" s="25"/>
      <c r="K45" s="51">
        <v>95784335</v>
      </c>
      <c r="L45" s="51">
        <v>31705774.68</v>
      </c>
      <c r="M45" s="51">
        <v>5412831.32</v>
      </c>
      <c r="N45" s="51">
        <v>2954393</v>
      </c>
      <c r="O45" s="51">
        <v>1752657.57</v>
      </c>
      <c r="P45" s="51">
        <v>771377</v>
      </c>
      <c r="Q45" s="51">
        <v>0</v>
      </c>
      <c r="R45" s="51">
        <v>49875458</v>
      </c>
      <c r="S45" s="51">
        <v>49875458</v>
      </c>
      <c r="T45" s="63">
        <v>0</v>
      </c>
      <c r="U45" s="63"/>
      <c r="V45" s="51">
        <v>0</v>
      </c>
      <c r="W45" s="48">
        <v>0</v>
      </c>
    </row>
  </sheetData>
  <sheetProtection/>
  <mergeCells count="131">
    <mergeCell ref="F44:G44"/>
    <mergeCell ref="T44:U44"/>
    <mergeCell ref="F45:G45"/>
    <mergeCell ref="T45:U45"/>
    <mergeCell ref="F41:G41"/>
    <mergeCell ref="T41:U41"/>
    <mergeCell ref="F42:G42"/>
    <mergeCell ref="T42:U42"/>
    <mergeCell ref="F43:G43"/>
    <mergeCell ref="T43:U43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35:G35"/>
    <mergeCell ref="T35:U35"/>
    <mergeCell ref="F36:G36"/>
    <mergeCell ref="T36:U36"/>
    <mergeCell ref="F37:G37"/>
    <mergeCell ref="T37:U37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T22:U22"/>
    <mergeCell ref="F23:G23"/>
    <mergeCell ref="T23:U23"/>
    <mergeCell ref="F24:G24"/>
    <mergeCell ref="T24:U24"/>
    <mergeCell ref="F25:G25"/>
    <mergeCell ref="T25:U25"/>
    <mergeCell ref="D18:E21"/>
    <mergeCell ref="A22:A25"/>
    <mergeCell ref="B22:B25"/>
    <mergeCell ref="C22:C25"/>
    <mergeCell ref="D22:E25"/>
    <mergeCell ref="F22:G22"/>
    <mergeCell ref="A10:A13"/>
    <mergeCell ref="B10:B13"/>
    <mergeCell ref="C10:C13"/>
    <mergeCell ref="D10:E13"/>
    <mergeCell ref="F10:G10"/>
    <mergeCell ref="T18:U18"/>
    <mergeCell ref="T10:U10"/>
    <mergeCell ref="A18:A21"/>
    <mergeCell ref="B18:B21"/>
    <mergeCell ref="C18:C21"/>
    <mergeCell ref="F21:G21"/>
    <mergeCell ref="T21:U21"/>
    <mergeCell ref="F19:G19"/>
    <mergeCell ref="T17:U17"/>
    <mergeCell ref="F18:G18"/>
    <mergeCell ref="T20:U20"/>
    <mergeCell ref="P7:P8"/>
    <mergeCell ref="Q7:Q8"/>
    <mergeCell ref="S7:S8"/>
    <mergeCell ref="T7:U7"/>
    <mergeCell ref="F11:G11"/>
    <mergeCell ref="F12:G12"/>
    <mergeCell ref="W7:W8"/>
    <mergeCell ref="T8:U8"/>
    <mergeCell ref="J7:J8"/>
    <mergeCell ref="R6:R8"/>
    <mergeCell ref="T19:U19"/>
    <mergeCell ref="F15:G15"/>
    <mergeCell ref="T13:U13"/>
    <mergeCell ref="F14:G14"/>
    <mergeCell ref="T16:U16"/>
    <mergeCell ref="O7:O8"/>
    <mergeCell ref="T15:U15"/>
    <mergeCell ref="T11:U11"/>
    <mergeCell ref="T12:U12"/>
    <mergeCell ref="D9:G9"/>
    <mergeCell ref="F13:G13"/>
    <mergeCell ref="B14:B17"/>
    <mergeCell ref="T14:U14"/>
    <mergeCell ref="T9:U9"/>
    <mergeCell ref="F16:G16"/>
    <mergeCell ref="F17:G17"/>
    <mergeCell ref="S6:W6"/>
    <mergeCell ref="O1:W1"/>
    <mergeCell ref="I5:W5"/>
    <mergeCell ref="I6:I8"/>
    <mergeCell ref="J6:Q6"/>
    <mergeCell ref="V7:V8"/>
    <mergeCell ref="A2:W3"/>
    <mergeCell ref="A5:A8"/>
    <mergeCell ref="N7:N8"/>
    <mergeCell ref="B5:B8"/>
    <mergeCell ref="A42:E45"/>
    <mergeCell ref="C5:C8"/>
    <mergeCell ref="A14:A17"/>
    <mergeCell ref="K7:L7"/>
    <mergeCell ref="M7:M8"/>
    <mergeCell ref="D5:G8"/>
    <mergeCell ref="H5:H8"/>
    <mergeCell ref="F20:G20"/>
    <mergeCell ref="C14:C17"/>
    <mergeCell ref="D14:E1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9"/>
  <sheetViews>
    <sheetView view="pageLayout" zoomScaleNormal="90" workbookViewId="0" topLeftCell="A1">
      <selection activeCell="Q7" sqref="Q7"/>
    </sheetView>
  </sheetViews>
  <sheetFormatPr defaultColWidth="9.33203125" defaultRowHeight="12.75"/>
  <cols>
    <col min="1" max="1" width="5.66015625" style="4" customWidth="1"/>
    <col min="2" max="2" width="11" style="4" customWidth="1"/>
    <col min="3" max="3" width="8.66015625" style="4" customWidth="1"/>
    <col min="4" max="4" width="15" style="4" customWidth="1"/>
    <col min="5" max="5" width="16.83203125" style="4" customWidth="1"/>
    <col min="6" max="6" width="14.16015625" style="4" customWidth="1"/>
    <col min="7" max="7" width="14.33203125" style="4" customWidth="1"/>
    <col min="8" max="8" width="14.5" style="4" customWidth="1"/>
    <col min="9" max="9" width="10.66015625" style="4" customWidth="1"/>
    <col min="10" max="10" width="12.66015625" style="4" customWidth="1"/>
    <col min="11" max="11" width="10.83203125" style="3" customWidth="1"/>
    <col min="12" max="12" width="15" style="3" customWidth="1"/>
    <col min="13" max="14" width="12.33203125" style="3" customWidth="1"/>
    <col min="15" max="15" width="12.16015625" style="3" customWidth="1"/>
    <col min="16" max="16384" width="9.33203125" style="3" customWidth="1"/>
  </cols>
  <sheetData>
    <row r="1" spans="1:17" ht="36" customHeight="1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3"/>
    </row>
    <row r="2" spans="1:16" ht="18.75">
      <c r="A2" s="22"/>
      <c r="B2" s="22"/>
      <c r="C2" s="22"/>
      <c r="D2" s="22"/>
      <c r="E2" s="22"/>
      <c r="F2" s="22"/>
      <c r="G2" s="22"/>
      <c r="H2" s="9"/>
      <c r="I2" s="9"/>
      <c r="J2" s="9"/>
      <c r="K2" s="8"/>
      <c r="L2" s="8"/>
      <c r="M2" s="8"/>
      <c r="N2" s="8"/>
      <c r="O2" s="8"/>
      <c r="P2" s="8"/>
    </row>
    <row r="3" spans="1:16" s="16" customFormat="1" ht="18.75" customHeight="1">
      <c r="A3" s="10"/>
      <c r="B3" s="10"/>
      <c r="C3" s="10"/>
      <c r="D3" s="10"/>
      <c r="E3" s="10"/>
      <c r="F3" s="10"/>
      <c r="G3" s="9"/>
      <c r="H3" s="9"/>
      <c r="I3" s="9"/>
      <c r="J3" s="9"/>
      <c r="K3" s="9"/>
      <c r="L3" s="8"/>
      <c r="M3" s="8"/>
      <c r="N3" s="8"/>
      <c r="O3" s="8"/>
      <c r="P3" s="21" t="s">
        <v>58</v>
      </c>
    </row>
    <row r="4" spans="1:16" s="16" customFormat="1" ht="12.75" customHeight="1">
      <c r="A4" s="69" t="s">
        <v>0</v>
      </c>
      <c r="B4" s="69" t="s">
        <v>1</v>
      </c>
      <c r="C4" s="69" t="s">
        <v>48</v>
      </c>
      <c r="D4" s="69" t="s">
        <v>57</v>
      </c>
      <c r="E4" s="66" t="s">
        <v>67</v>
      </c>
      <c r="F4" s="66" t="s">
        <v>4</v>
      </c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16" customFormat="1" ht="12.75" customHeight="1">
      <c r="A5" s="69"/>
      <c r="B5" s="69"/>
      <c r="C5" s="69"/>
      <c r="D5" s="69"/>
      <c r="E5" s="66"/>
      <c r="F5" s="66" t="s">
        <v>29</v>
      </c>
      <c r="G5" s="66" t="s">
        <v>4</v>
      </c>
      <c r="H5" s="66"/>
      <c r="I5" s="66"/>
      <c r="J5" s="66"/>
      <c r="K5" s="66"/>
      <c r="L5" s="66" t="s">
        <v>56</v>
      </c>
      <c r="M5" s="65" t="s">
        <v>4</v>
      </c>
      <c r="N5" s="65"/>
      <c r="O5" s="65"/>
      <c r="P5" s="65"/>
    </row>
    <row r="6" spans="1:16" s="16" customFormat="1" ht="25.5" customHeight="1">
      <c r="A6" s="69"/>
      <c r="B6" s="69"/>
      <c r="C6" s="69"/>
      <c r="D6" s="69"/>
      <c r="E6" s="66"/>
      <c r="F6" s="66"/>
      <c r="G6" s="66" t="s">
        <v>55</v>
      </c>
      <c r="H6" s="66"/>
      <c r="I6" s="66" t="s">
        <v>54</v>
      </c>
      <c r="J6" s="66" t="s">
        <v>53</v>
      </c>
      <c r="K6" s="66" t="s">
        <v>52</v>
      </c>
      <c r="L6" s="66"/>
      <c r="M6" s="67" t="s">
        <v>6</v>
      </c>
      <c r="N6" s="20" t="s">
        <v>7</v>
      </c>
      <c r="O6" s="66" t="s">
        <v>33</v>
      </c>
      <c r="P6" s="66" t="s">
        <v>51</v>
      </c>
    </row>
    <row r="7" spans="1:16" s="16" customFormat="1" ht="72">
      <c r="A7" s="69"/>
      <c r="B7" s="69"/>
      <c r="C7" s="69"/>
      <c r="D7" s="69"/>
      <c r="E7" s="66"/>
      <c r="F7" s="66"/>
      <c r="G7" s="19" t="s">
        <v>11</v>
      </c>
      <c r="H7" s="19" t="s">
        <v>50</v>
      </c>
      <c r="I7" s="66"/>
      <c r="J7" s="66"/>
      <c r="K7" s="66"/>
      <c r="L7" s="66"/>
      <c r="M7" s="67"/>
      <c r="N7" s="18" t="s">
        <v>10</v>
      </c>
      <c r="O7" s="66"/>
      <c r="P7" s="66"/>
    </row>
    <row r="8" spans="1:16" s="16" customFormat="1" ht="10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6" customFormat="1" ht="12.75">
      <c r="A9" s="38" t="s">
        <v>66</v>
      </c>
      <c r="B9" s="41"/>
      <c r="C9" s="32"/>
      <c r="D9" s="35">
        <f>SUM(D10:D10)</f>
        <v>5000</v>
      </c>
      <c r="E9" s="35">
        <f>SUM(E10:E10)</f>
        <v>5000</v>
      </c>
      <c r="F9" s="35">
        <f>SUM(F10:F10)</f>
        <v>5000</v>
      </c>
      <c r="G9" s="35">
        <f>SUM(G10:G10)</f>
        <v>0</v>
      </c>
      <c r="H9" s="35">
        <f>SUM(H10:H10)</f>
        <v>5000</v>
      </c>
      <c r="I9" s="14">
        <v>0</v>
      </c>
      <c r="J9" s="14">
        <v>0</v>
      </c>
      <c r="K9" s="14">
        <v>0</v>
      </c>
      <c r="L9" s="14">
        <f>SUM(L10:L10)</f>
        <v>0</v>
      </c>
      <c r="M9" s="14">
        <f>SUM(M10:M10)</f>
        <v>0</v>
      </c>
      <c r="N9" s="14">
        <f>SUM(N10:N10)</f>
        <v>0</v>
      </c>
      <c r="O9" s="14">
        <v>0</v>
      </c>
      <c r="P9" s="14">
        <v>0</v>
      </c>
    </row>
    <row r="10" spans="1:16" s="16" customFormat="1" ht="12.75">
      <c r="A10" s="40" t="s">
        <v>66</v>
      </c>
      <c r="B10" s="39" t="s">
        <v>65</v>
      </c>
      <c r="C10" s="29">
        <v>2110</v>
      </c>
      <c r="D10" s="28">
        <v>5000</v>
      </c>
      <c r="E10" s="28">
        <f>F10+L10</f>
        <v>5000</v>
      </c>
      <c r="F10" s="28">
        <f>H10</f>
        <v>5000</v>
      </c>
      <c r="G10" s="27">
        <v>0</v>
      </c>
      <c r="H10" s="27">
        <v>5000</v>
      </c>
      <c r="I10" s="14">
        <v>0</v>
      </c>
      <c r="J10" s="14">
        <v>0</v>
      </c>
      <c r="K10" s="11">
        <f>-T10</f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s="16" customFormat="1" ht="12.75">
      <c r="A11" s="34">
        <v>600</v>
      </c>
      <c r="B11" s="36"/>
      <c r="C11" s="32"/>
      <c r="D11" s="35">
        <f>SUM(D12:D12)</f>
        <v>2300</v>
      </c>
      <c r="E11" s="35">
        <f>SUM(E12:E12)</f>
        <v>2300</v>
      </c>
      <c r="F11" s="35">
        <f>SUM(F12:F12)</f>
        <v>2300</v>
      </c>
      <c r="G11" s="35">
        <f>SUM(G12:G12)</f>
        <v>2300</v>
      </c>
      <c r="H11" s="35">
        <f>SUM(H12:H12)</f>
        <v>0</v>
      </c>
      <c r="I11" s="14">
        <v>0</v>
      </c>
      <c r="J11" s="14">
        <v>0</v>
      </c>
      <c r="K11" s="14">
        <f>SUM(K12:K12)</f>
        <v>0</v>
      </c>
      <c r="L11" s="14">
        <f>SUM(L12:L12)</f>
        <v>0</v>
      </c>
      <c r="M11" s="14">
        <f>SUM(M12:M12)</f>
        <v>0</v>
      </c>
      <c r="N11" s="14">
        <f>SUM(N12:N12)</f>
        <v>0</v>
      </c>
      <c r="O11" s="14">
        <f>O13+O15</f>
        <v>0</v>
      </c>
      <c r="P11" s="14">
        <f>P13+P15</f>
        <v>0</v>
      </c>
    </row>
    <row r="12" spans="1:16" s="16" customFormat="1" ht="12.75">
      <c r="A12" s="31">
        <v>600</v>
      </c>
      <c r="B12" s="30">
        <v>60095</v>
      </c>
      <c r="C12" s="29">
        <v>2110</v>
      </c>
      <c r="D12" s="28">
        <v>2300</v>
      </c>
      <c r="E12" s="28">
        <f>SUM(F12)</f>
        <v>2300</v>
      </c>
      <c r="F12" s="28">
        <f>SUM(G12:H12)</f>
        <v>2300</v>
      </c>
      <c r="G12" s="27">
        <v>2300</v>
      </c>
      <c r="H12" s="27">
        <v>0</v>
      </c>
      <c r="I12" s="14">
        <v>0</v>
      </c>
      <c r="J12" s="14">
        <v>0</v>
      </c>
      <c r="K12" s="11">
        <v>0</v>
      </c>
      <c r="L12" s="11">
        <v>0</v>
      </c>
      <c r="M12" s="11">
        <v>0</v>
      </c>
      <c r="N12" s="11">
        <f>SUM(O12+Q12+R12)</f>
        <v>0</v>
      </c>
      <c r="O12" s="11">
        <v>0</v>
      </c>
      <c r="P12" s="11">
        <v>0</v>
      </c>
    </row>
    <row r="13" spans="1:16" s="16" customFormat="1" ht="12.75">
      <c r="A13" s="38" t="s">
        <v>47</v>
      </c>
      <c r="B13" s="37"/>
      <c r="C13" s="32"/>
      <c r="D13" s="35">
        <f>SUM(D14)</f>
        <v>81000</v>
      </c>
      <c r="E13" s="35">
        <f>SUM(E14)</f>
        <v>81000</v>
      </c>
      <c r="F13" s="35">
        <f>SUM(F14)</f>
        <v>81000</v>
      </c>
      <c r="G13" s="35">
        <f>SUM(G14)</f>
        <v>71984</v>
      </c>
      <c r="H13" s="35">
        <f>SUM(H14)</f>
        <v>9016</v>
      </c>
      <c r="I13" s="14">
        <v>0</v>
      </c>
      <c r="J13" s="14">
        <v>0</v>
      </c>
      <c r="K13" s="14">
        <f>SUM(K14)</f>
        <v>0</v>
      </c>
      <c r="L13" s="14">
        <f>SUM(L14)</f>
        <v>0</v>
      </c>
      <c r="M13" s="14">
        <f>SUM(M14)</f>
        <v>0</v>
      </c>
      <c r="N13" s="14">
        <v>0</v>
      </c>
      <c r="O13" s="14">
        <f>SUM(O14)</f>
        <v>0</v>
      </c>
      <c r="P13" s="14">
        <f>SUM(P14)</f>
        <v>0</v>
      </c>
    </row>
    <row r="14" spans="1:18" s="16" customFormat="1" ht="12.75">
      <c r="A14" s="31">
        <v>700</v>
      </c>
      <c r="B14" s="30">
        <v>70005</v>
      </c>
      <c r="C14" s="29">
        <v>2110</v>
      </c>
      <c r="D14" s="28">
        <v>81000</v>
      </c>
      <c r="E14" s="28">
        <f>SUM(F14)</f>
        <v>81000</v>
      </c>
      <c r="F14" s="28">
        <f>SUM(G14:H14)</f>
        <v>81000</v>
      </c>
      <c r="G14" s="27">
        <v>71984</v>
      </c>
      <c r="H14" s="27">
        <v>9016</v>
      </c>
      <c r="I14" s="14">
        <v>0</v>
      </c>
      <c r="J14" s="14">
        <v>0</v>
      </c>
      <c r="K14" s="11">
        <v>0</v>
      </c>
      <c r="L14" s="11">
        <v>0</v>
      </c>
      <c r="M14" s="11">
        <v>0</v>
      </c>
      <c r="N14" s="11">
        <f>SUM(O14+Q14+R14)</f>
        <v>0</v>
      </c>
      <c r="O14" s="11">
        <v>0</v>
      </c>
      <c r="P14" s="11">
        <v>0</v>
      </c>
      <c r="Q14" s="13"/>
      <c r="R14" s="13"/>
    </row>
    <row r="15" spans="1:16" s="16" customFormat="1" ht="12.75">
      <c r="A15" s="34">
        <v>710</v>
      </c>
      <c r="B15" s="36"/>
      <c r="C15" s="32"/>
      <c r="D15" s="35">
        <f>SUM(D16:D17)</f>
        <v>1050000</v>
      </c>
      <c r="E15" s="35">
        <f>SUM(E16:E17)</f>
        <v>1050000</v>
      </c>
      <c r="F15" s="35">
        <f>SUM(F16:F17)</f>
        <v>1050000</v>
      </c>
      <c r="G15" s="35">
        <f>SUM(G16:G17)</f>
        <v>944581</v>
      </c>
      <c r="H15" s="35">
        <f>SUM(H16:H17)</f>
        <v>105419</v>
      </c>
      <c r="I15" s="14">
        <v>0</v>
      </c>
      <c r="J15" s="14">
        <v>0</v>
      </c>
      <c r="K15" s="14">
        <f aca="true" t="shared" si="0" ref="K15:P15">SUM(K16:K17)</f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0</v>
      </c>
    </row>
    <row r="16" spans="1:18" s="16" customFormat="1" ht="12.75">
      <c r="A16" s="31">
        <v>710</v>
      </c>
      <c r="B16" s="30">
        <v>71012</v>
      </c>
      <c r="C16" s="29">
        <v>2110</v>
      </c>
      <c r="D16" s="28">
        <v>370000</v>
      </c>
      <c r="E16" s="28">
        <f>SUM(N16+F16)</f>
        <v>370000</v>
      </c>
      <c r="F16" s="28">
        <f>SUM(G16:K16)</f>
        <v>370000</v>
      </c>
      <c r="G16" s="27">
        <v>370000</v>
      </c>
      <c r="H16" s="27">
        <v>0</v>
      </c>
      <c r="I16" s="14">
        <v>0</v>
      </c>
      <c r="J16" s="14">
        <v>0</v>
      </c>
      <c r="K16" s="11">
        <v>0</v>
      </c>
      <c r="L16" s="11">
        <v>0</v>
      </c>
      <c r="M16" s="11">
        <v>0</v>
      </c>
      <c r="N16" s="11">
        <f>SUM(O16+Q16+R16)</f>
        <v>0</v>
      </c>
      <c r="O16" s="11">
        <v>0</v>
      </c>
      <c r="P16" s="11">
        <v>0</v>
      </c>
      <c r="Q16" s="13"/>
      <c r="R16" s="13"/>
    </row>
    <row r="17" spans="1:16" s="16" customFormat="1" ht="12.75">
      <c r="A17" s="31">
        <v>710</v>
      </c>
      <c r="B17" s="30">
        <v>71015</v>
      </c>
      <c r="C17" s="29">
        <v>2110</v>
      </c>
      <c r="D17" s="28">
        <v>680000</v>
      </c>
      <c r="E17" s="28">
        <f>SUM(F17)</f>
        <v>680000</v>
      </c>
      <c r="F17" s="28">
        <f>SUM(G17:H17)</f>
        <v>680000</v>
      </c>
      <c r="G17" s="27">
        <v>574581</v>
      </c>
      <c r="H17" s="27">
        <v>105419</v>
      </c>
      <c r="I17" s="14">
        <v>0</v>
      </c>
      <c r="J17" s="14">
        <v>0</v>
      </c>
      <c r="K17" s="11">
        <v>0</v>
      </c>
      <c r="L17" s="11">
        <v>0</v>
      </c>
      <c r="M17" s="11">
        <v>0</v>
      </c>
      <c r="N17" s="11">
        <f>SUM(O17+Q17+R17)</f>
        <v>0</v>
      </c>
      <c r="O17" s="11">
        <v>0</v>
      </c>
      <c r="P17" s="11">
        <v>0</v>
      </c>
    </row>
    <row r="18" spans="1:16" s="16" customFormat="1" ht="12.75">
      <c r="A18" s="34">
        <v>752</v>
      </c>
      <c r="B18" s="36"/>
      <c r="C18" s="32"/>
      <c r="D18" s="35">
        <f>SUM(D19:D19)</f>
        <v>34711</v>
      </c>
      <c r="E18" s="35">
        <f>SUM(E19:E19)</f>
        <v>34711</v>
      </c>
      <c r="F18" s="35">
        <f>SUM(F19:F19)</f>
        <v>34711</v>
      </c>
      <c r="G18" s="35">
        <f>SUM(G19:G19)</f>
        <v>25300</v>
      </c>
      <c r="H18" s="35">
        <f>SUM(H19:H19)</f>
        <v>9411</v>
      </c>
      <c r="I18" s="14">
        <v>0</v>
      </c>
      <c r="J18" s="14">
        <v>0</v>
      </c>
      <c r="K18" s="14">
        <f aca="true" t="shared" si="1" ref="K18:P18">SUM(K19:K19)</f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4">
        <f t="shared" si="1"/>
        <v>0</v>
      </c>
      <c r="P18" s="14">
        <f t="shared" si="1"/>
        <v>0</v>
      </c>
    </row>
    <row r="19" spans="1:16" s="16" customFormat="1" ht="12.75">
      <c r="A19" s="31">
        <v>752</v>
      </c>
      <c r="B19" s="30">
        <v>75224</v>
      </c>
      <c r="C19" s="29">
        <v>2110</v>
      </c>
      <c r="D19" s="28">
        <v>34711</v>
      </c>
      <c r="E19" s="28">
        <f>SUM(F19)</f>
        <v>34711</v>
      </c>
      <c r="F19" s="28">
        <f>SUM(G19:H19)</f>
        <v>34711</v>
      </c>
      <c r="G19" s="27">
        <v>25300</v>
      </c>
      <c r="H19" s="27">
        <v>9411</v>
      </c>
      <c r="I19" s="14">
        <v>0</v>
      </c>
      <c r="J19" s="14">
        <v>0</v>
      </c>
      <c r="K19" s="11">
        <v>0</v>
      </c>
      <c r="L19" s="11">
        <v>0</v>
      </c>
      <c r="M19" s="11">
        <v>0</v>
      </c>
      <c r="N19" s="11">
        <f>SUM(O19+Q19+R19)</f>
        <v>0</v>
      </c>
      <c r="O19" s="11">
        <v>0</v>
      </c>
      <c r="P19" s="11">
        <v>0</v>
      </c>
    </row>
    <row r="20" spans="1:16" s="15" customFormat="1" ht="14.25" customHeight="1">
      <c r="A20" s="34">
        <v>754</v>
      </c>
      <c r="B20" s="36"/>
      <c r="C20" s="32"/>
      <c r="D20" s="35">
        <f>SUM(D21:D21)</f>
        <v>6378246</v>
      </c>
      <c r="E20" s="35">
        <f>E21</f>
        <v>6378246</v>
      </c>
      <c r="F20" s="35">
        <f>SUM(F21)</f>
        <v>6378246</v>
      </c>
      <c r="G20" s="35">
        <f>SUM(G21)</f>
        <v>5870912</v>
      </c>
      <c r="H20" s="35">
        <f>SUM(H21)</f>
        <v>281451</v>
      </c>
      <c r="I20" s="14">
        <v>0</v>
      </c>
      <c r="J20" s="35">
        <f>SUM(J21)</f>
        <v>225883</v>
      </c>
      <c r="K20" s="14">
        <f>SUM(K21)</f>
        <v>0</v>
      </c>
      <c r="L20" s="14">
        <f>SUM(L21:L21)</f>
        <v>0</v>
      </c>
      <c r="M20" s="14">
        <f>SUM(M21:M21)</f>
        <v>0</v>
      </c>
      <c r="N20" s="14">
        <f>SUM(N21)</f>
        <v>0</v>
      </c>
      <c r="O20" s="14">
        <f>SUM(O21)</f>
        <v>0</v>
      </c>
      <c r="P20" s="14">
        <f>SUM(P21)</f>
        <v>0</v>
      </c>
    </row>
    <row r="21" spans="1:16" ht="12.75" customHeight="1">
      <c r="A21" s="31">
        <v>754</v>
      </c>
      <c r="B21" s="30">
        <v>75411</v>
      </c>
      <c r="C21" s="29">
        <v>2110</v>
      </c>
      <c r="D21" s="28">
        <v>6378246</v>
      </c>
      <c r="E21" s="28">
        <f>SUM(F21)</f>
        <v>6378246</v>
      </c>
      <c r="F21" s="28">
        <f>SUM(G21:J21)</f>
        <v>6378246</v>
      </c>
      <c r="G21" s="27">
        <v>5870912</v>
      </c>
      <c r="H21" s="27">
        <v>281451</v>
      </c>
      <c r="I21" s="14">
        <v>0</v>
      </c>
      <c r="J21" s="27">
        <v>225883</v>
      </c>
      <c r="K21" s="11">
        <v>0</v>
      </c>
      <c r="L21" s="11">
        <v>0</v>
      </c>
      <c r="M21" s="11">
        <v>0</v>
      </c>
      <c r="N21" s="11">
        <f>SUM(O21+Q21+R21)</f>
        <v>0</v>
      </c>
      <c r="O21" s="11">
        <v>0</v>
      </c>
      <c r="P21" s="11"/>
    </row>
    <row r="22" spans="1:16" ht="12.75" customHeight="1">
      <c r="A22" s="34">
        <v>755</v>
      </c>
      <c r="B22" s="36"/>
      <c r="C22" s="32"/>
      <c r="D22" s="35">
        <f>SUM(D23:D23)</f>
        <v>140712</v>
      </c>
      <c r="E22" s="35">
        <f>E23</f>
        <v>140712</v>
      </c>
      <c r="F22" s="35">
        <f>SUM(F23)</f>
        <v>140712</v>
      </c>
      <c r="G22" s="14">
        <v>0</v>
      </c>
      <c r="H22" s="35">
        <f>SUM(H23)</f>
        <v>72466.68</v>
      </c>
      <c r="I22" s="35">
        <f>SUM(I23)</f>
        <v>68245.32</v>
      </c>
      <c r="J22" s="14">
        <v>0</v>
      </c>
      <c r="K22" s="14">
        <f>SUM(K23)</f>
        <v>0</v>
      </c>
      <c r="L22" s="14">
        <f>SUM(L23:L23)</f>
        <v>0</v>
      </c>
      <c r="M22" s="14">
        <f>SUM(M23:M23)</f>
        <v>0</v>
      </c>
      <c r="N22" s="14">
        <f>SUM(N23)</f>
        <v>0</v>
      </c>
      <c r="O22" s="14">
        <f>SUM(O23)</f>
        <v>0</v>
      </c>
      <c r="P22" s="14">
        <f>SUM(P23)</f>
        <v>0</v>
      </c>
    </row>
    <row r="23" spans="1:16" ht="17.25" customHeight="1">
      <c r="A23" s="31">
        <v>755</v>
      </c>
      <c r="B23" s="30">
        <v>75515</v>
      </c>
      <c r="C23" s="29">
        <v>2110</v>
      </c>
      <c r="D23" s="28">
        <v>140712</v>
      </c>
      <c r="E23" s="28">
        <f>SUM(F23)</f>
        <v>140712</v>
      </c>
      <c r="F23" s="28">
        <f>SUM(G23:J23)</f>
        <v>140712</v>
      </c>
      <c r="G23" s="14">
        <v>0</v>
      </c>
      <c r="H23" s="27">
        <v>72466.68</v>
      </c>
      <c r="I23" s="27">
        <v>68245.32</v>
      </c>
      <c r="J23" s="14">
        <v>0</v>
      </c>
      <c r="K23" s="11">
        <v>0</v>
      </c>
      <c r="L23" s="11">
        <v>0</v>
      </c>
      <c r="M23" s="11">
        <v>0</v>
      </c>
      <c r="N23" s="11">
        <f>SUM(O23+Q23+R23)</f>
        <v>0</v>
      </c>
      <c r="O23" s="11">
        <v>0</v>
      </c>
      <c r="P23" s="11"/>
    </row>
    <row r="24" spans="1:17" ht="12.75">
      <c r="A24" s="34">
        <v>852</v>
      </c>
      <c r="B24" s="33"/>
      <c r="C24" s="32"/>
      <c r="D24" s="35">
        <f>SUM(D25:D26)</f>
        <v>1640087</v>
      </c>
      <c r="E24" s="35">
        <f>SUM(E25:E26)</f>
        <v>1640087</v>
      </c>
      <c r="F24" s="35">
        <f>SUM(F25:F26)</f>
        <v>1640087</v>
      </c>
      <c r="G24" s="35">
        <f>SUM(G25:G26)</f>
        <v>971615</v>
      </c>
      <c r="H24" s="35">
        <f>SUM(H25:H26)</f>
        <v>666072</v>
      </c>
      <c r="I24" s="14">
        <v>0</v>
      </c>
      <c r="J24" s="35">
        <f aca="true" t="shared" si="2" ref="J24:P24">SUM(J25:J26)</f>
        <v>2400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3"/>
    </row>
    <row r="25" spans="1:17" ht="12.75">
      <c r="A25" s="42">
        <v>852</v>
      </c>
      <c r="B25" s="43">
        <v>85203</v>
      </c>
      <c r="C25" s="44">
        <v>2110</v>
      </c>
      <c r="D25" s="45">
        <v>1636491</v>
      </c>
      <c r="E25" s="46">
        <f>SUM(F25)</f>
        <v>1636491</v>
      </c>
      <c r="F25" s="46">
        <f>SUM(G25:J25)</f>
        <v>1636491</v>
      </c>
      <c r="G25" s="45">
        <v>971615</v>
      </c>
      <c r="H25" s="45">
        <v>662476</v>
      </c>
      <c r="I25" s="47">
        <v>0</v>
      </c>
      <c r="J25" s="45">
        <v>2400</v>
      </c>
      <c r="K25" s="11">
        <v>0</v>
      </c>
      <c r="L25" s="11">
        <v>0</v>
      </c>
      <c r="M25" s="11">
        <v>0</v>
      </c>
      <c r="N25" s="11">
        <f>SUM(O25+Q25+R25)</f>
        <v>0</v>
      </c>
      <c r="O25" s="11">
        <v>0</v>
      </c>
      <c r="P25" s="11">
        <v>0</v>
      </c>
      <c r="Q25" s="13"/>
    </row>
    <row r="26" spans="1:17" ht="12.75">
      <c r="A26" s="42">
        <v>852</v>
      </c>
      <c r="B26" s="43">
        <v>85295</v>
      </c>
      <c r="C26" s="44">
        <v>2110</v>
      </c>
      <c r="D26" s="45">
        <v>3596</v>
      </c>
      <c r="E26" s="46">
        <f>SUM(F26)</f>
        <v>3596</v>
      </c>
      <c r="F26" s="46">
        <f>SUM(G26:J26)</f>
        <v>3596</v>
      </c>
      <c r="G26" s="47">
        <v>0</v>
      </c>
      <c r="H26" s="45">
        <v>3596</v>
      </c>
      <c r="I26" s="47">
        <v>0</v>
      </c>
      <c r="J26" s="47">
        <v>0</v>
      </c>
      <c r="K26" s="11">
        <v>0</v>
      </c>
      <c r="L26" s="11">
        <v>0</v>
      </c>
      <c r="M26" s="11">
        <v>0</v>
      </c>
      <c r="N26" s="11">
        <f>SUM(O26+Q26+R26)</f>
        <v>0</v>
      </c>
      <c r="O26" s="11">
        <v>0</v>
      </c>
      <c r="P26" s="11">
        <v>0</v>
      </c>
      <c r="Q26" s="13"/>
    </row>
    <row r="27" spans="1:16" ht="12.75">
      <c r="A27" s="52">
        <v>853</v>
      </c>
      <c r="B27" s="53"/>
      <c r="C27" s="54"/>
      <c r="D27" s="55">
        <f>SUM(D28)</f>
        <v>944032</v>
      </c>
      <c r="E27" s="55">
        <f>E28</f>
        <v>944032</v>
      </c>
      <c r="F27" s="55">
        <f>F28</f>
        <v>944032</v>
      </c>
      <c r="G27" s="55">
        <f>G28</f>
        <v>809812</v>
      </c>
      <c r="H27" s="55">
        <f>H28</f>
        <v>133720</v>
      </c>
      <c r="I27" s="47">
        <v>0</v>
      </c>
      <c r="J27" s="55">
        <f aca="true" t="shared" si="3" ref="J27:P27">SUM(J28)</f>
        <v>500</v>
      </c>
      <c r="K27" s="12">
        <f t="shared" si="3"/>
        <v>0</v>
      </c>
      <c r="L27" s="12">
        <f t="shared" si="3"/>
        <v>0</v>
      </c>
      <c r="M27" s="12">
        <f t="shared" si="3"/>
        <v>0</v>
      </c>
      <c r="N27" s="12">
        <f t="shared" si="3"/>
        <v>0</v>
      </c>
      <c r="O27" s="12">
        <f t="shared" si="3"/>
        <v>0</v>
      </c>
      <c r="P27" s="12">
        <f t="shared" si="3"/>
        <v>0</v>
      </c>
    </row>
    <row r="28" spans="1:16" ht="12.75">
      <c r="A28" s="42">
        <v>853</v>
      </c>
      <c r="B28" s="43">
        <v>85321</v>
      </c>
      <c r="C28" s="44">
        <v>2110</v>
      </c>
      <c r="D28" s="45">
        <v>944032</v>
      </c>
      <c r="E28" s="46">
        <f>SUM(H28+G28+J28)</f>
        <v>944032</v>
      </c>
      <c r="F28" s="45">
        <f>SUM(G28:K28)</f>
        <v>944032</v>
      </c>
      <c r="G28" s="45">
        <v>809812</v>
      </c>
      <c r="H28" s="45">
        <v>133720</v>
      </c>
      <c r="I28" s="47">
        <v>0</v>
      </c>
      <c r="J28" s="45">
        <v>500</v>
      </c>
      <c r="K28" s="11">
        <v>0</v>
      </c>
      <c r="L28" s="11">
        <v>0</v>
      </c>
      <c r="M28" s="11">
        <f>SUM(N28+P28+Q28)</f>
        <v>0</v>
      </c>
      <c r="N28" s="11">
        <v>0</v>
      </c>
      <c r="O28" s="11">
        <v>0</v>
      </c>
      <c r="P28" s="11">
        <v>0</v>
      </c>
    </row>
    <row r="29" spans="1:16" ht="15" customHeight="1">
      <c r="A29" s="64" t="s">
        <v>49</v>
      </c>
      <c r="B29" s="64"/>
      <c r="C29" s="64"/>
      <c r="D29" s="24">
        <f aca="true" t="shared" si="4" ref="D29:P29">SUM(D9+D11+D13+D15+D18+D20+D22+D24+D27)</f>
        <v>10276088</v>
      </c>
      <c r="E29" s="24">
        <f t="shared" si="4"/>
        <v>10276088</v>
      </c>
      <c r="F29" s="24">
        <f t="shared" si="4"/>
        <v>10276088</v>
      </c>
      <c r="G29" s="24">
        <f t="shared" si="4"/>
        <v>8696504</v>
      </c>
      <c r="H29" s="24">
        <f t="shared" si="4"/>
        <v>1282555.68</v>
      </c>
      <c r="I29" s="24">
        <f t="shared" si="4"/>
        <v>68245.32</v>
      </c>
      <c r="J29" s="24">
        <f t="shared" si="4"/>
        <v>228783</v>
      </c>
      <c r="K29" s="26">
        <f t="shared" si="4"/>
        <v>0</v>
      </c>
      <c r="L29" s="26">
        <f t="shared" si="4"/>
        <v>0</v>
      </c>
      <c r="M29" s="26">
        <f t="shared" si="4"/>
        <v>0</v>
      </c>
      <c r="N29" s="26">
        <f t="shared" si="4"/>
        <v>0</v>
      </c>
      <c r="O29" s="26">
        <f t="shared" si="4"/>
        <v>0</v>
      </c>
      <c r="P29" s="26">
        <f t="shared" si="4"/>
        <v>0</v>
      </c>
    </row>
    <row r="30" spans="1:16" ht="12.75">
      <c r="A30" s="9"/>
      <c r="B30" s="9"/>
      <c r="C30" s="9"/>
      <c r="D30" s="9"/>
      <c r="E30" s="10"/>
      <c r="F30" s="9"/>
      <c r="G30" s="9"/>
      <c r="H30" s="9"/>
      <c r="I30" s="9"/>
      <c r="J30" s="9"/>
      <c r="K30" s="8"/>
      <c r="L30" s="8"/>
      <c r="M30" s="8"/>
      <c r="N30" s="8"/>
      <c r="O30" s="8"/>
      <c r="P30" s="8"/>
    </row>
    <row r="31" spans="1:1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8"/>
      <c r="L31" s="8"/>
      <c r="M31" s="8"/>
      <c r="N31" s="8"/>
      <c r="O31" s="8"/>
      <c r="P31" s="8"/>
    </row>
    <row r="32" spans="7:8" ht="12.75">
      <c r="G32" s="5"/>
      <c r="H32" s="5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6"/>
      <c r="L33" s="6"/>
      <c r="M33" s="6"/>
      <c r="N33" s="6"/>
      <c r="O33" s="6"/>
      <c r="P33" s="6"/>
    </row>
    <row r="36" ht="12.75">
      <c r="N36" s="3" t="s">
        <v>64</v>
      </c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5"/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9:C29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268.8.2024
z dnia 31 stycznia 2024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2024-01-30T13:07:28Z</cp:lastPrinted>
  <dcterms:modified xsi:type="dcterms:W3CDTF">2024-02-14T10:32:56Z</dcterms:modified>
  <cp:category/>
  <cp:version/>
  <cp:contentType/>
  <cp:contentStatus/>
</cp:coreProperties>
</file>