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2">'3'!$A$1:$O$162</definedName>
  </definedNames>
  <calcPr fullCalcOnLoad="1"/>
</workbook>
</file>

<file path=xl/sharedStrings.xml><?xml version="1.0" encoding="utf-8"?>
<sst xmlns="http://schemas.openxmlformats.org/spreadsheetml/2006/main" count="1133" uniqueCount="494">
  <si>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</si>
  <si>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</si>
  <si>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</si>
  <si>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</si>
  <si>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</si>
  <si>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</si>
  <si>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</si>
  <si>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</si>
  <si>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</si>
  <si>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</si>
  <si>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</si>
  <si>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</si>
  <si>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</si>
  <si>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</si>
  <si>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</si>
  <si>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</si>
  <si>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</si>
  <si>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</si>
  <si>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</si>
  <si>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</si>
  <si>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</si>
  <si>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</si>
  <si>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</si>
  <si>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</si>
  <si>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</si>
  <si>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</si>
  <si>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</si>
  <si>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</si>
  <si>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</si>
  <si>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</si>
  <si>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</si>
  <si>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</si>
  <si>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</si>
  <si>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</si>
  <si>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</si>
  <si>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</si>
  <si>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</si>
  <si>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</si>
  <si>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</si>
  <si>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</si>
  <si>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</si>
  <si>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</si>
  <si>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</si>
  <si>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</si>
  <si>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</si>
  <si>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</si>
  <si>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</si>
  <si>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</si>
  <si>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</si>
  <si>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</si>
  <si>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</si>
  <si>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</si>
  <si>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</si>
  <si>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</si>
  <si>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</si>
  <si>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</si>
  <si>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</si>
  <si>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</si>
  <si>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</si>
  <si>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</si>
  <si>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</si>
  <si>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</si>
  <si>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</si>
  <si>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</si>
  <si>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</si>
  <si>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</si>
  <si>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</si>
  <si>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</si>
  <si>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</si>
  <si>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</si>
  <si>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</si>
  <si>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</si>
  <si>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</si>
  <si>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</si>
  <si>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</si>
  <si>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</si>
  <si>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</si>
  <si>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</si>
  <si>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21.</t>
  </si>
  <si>
    <t>20.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</si>
  <si>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</si>
  <si>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</si>
  <si>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>18.</t>
  </si>
  <si>
    <t>Klub ,,Senior+'' w Ożarowie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</si>
  <si>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</si>
  <si>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</si>
  <si>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</si>
  <si>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</si>
  <si>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</si>
  <si>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</si>
  <si>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15.</t>
  </si>
  <si>
    <t xml:space="preserve">A.   
B.
C.
D. </t>
  </si>
  <si>
    <t>14.</t>
  </si>
  <si>
    <t>13.</t>
  </si>
  <si>
    <t>12.</t>
  </si>
  <si>
    <t>Specjalny Ośrodek Szkolno - Wychowawczy - Centrum Autyzmu i Całościowych Zaburzeń Rozwojowych w Niemienicach</t>
  </si>
  <si>
    <t>Program kompleksowego wsparcia dla rodzin ,,Za życiem'' (2022-2026)</t>
  </si>
  <si>
    <t>11.</t>
  </si>
  <si>
    <t xml:space="preserve">A.
B.
C.
D. </t>
  </si>
  <si>
    <t>10.</t>
  </si>
  <si>
    <t>9.</t>
  </si>
  <si>
    <t>8.</t>
  </si>
  <si>
    <t>7.</t>
  </si>
  <si>
    <t>Zarząd Dróg Powiatowych w Opatowie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</si>
  <si>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</si>
  <si>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</si>
  <si>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</si>
  <si>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</si>
  <si>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</si>
  <si>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</si>
  <si>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</si>
  <si>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</si>
  <si>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</si>
  <si>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</si>
  <si>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</si>
  <si>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</si>
  <si>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</si>
  <si>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Rozbudowa budynku użyteczności publicznej - budowa szybu windowego przy ul. Szpitalnej 4 (D) (2023-2024)</t>
  </si>
  <si>
    <t>25.</t>
  </si>
  <si>
    <t>Nazwa zadania inwestycyjnego</t>
  </si>
  <si>
    <t>niewykorzystane środki pieniężne na r-ku bieżącym budżetu określone w odrębnych ustawach     §905¹</t>
  </si>
  <si>
    <t>dotacje i środki pochodzące
z innych  źr.*</t>
  </si>
  <si>
    <t xml:space="preserve">A. 
B.
C. 
D. </t>
  </si>
  <si>
    <t>Zarząd Dróg Powiatowych  w Opatowie</t>
  </si>
  <si>
    <t>26.</t>
  </si>
  <si>
    <t>28.</t>
  </si>
  <si>
    <t>29.</t>
  </si>
  <si>
    <t>Dom Pomocy Społecznej w Sobowie</t>
  </si>
  <si>
    <t>30.</t>
  </si>
  <si>
    <t>Powiatowy Urząd  Pracy w Opatowie</t>
  </si>
  <si>
    <t>31.</t>
  </si>
  <si>
    <t>Razem</t>
  </si>
  <si>
    <t>* Wybrać odpowiednie oznaczenie źródła finansowania:</t>
  </si>
  <si>
    <t xml:space="preserve">C. Inne źródła 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</si>
  <si>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</si>
  <si>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</si>
  <si>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</si>
  <si>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</si>
  <si>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</si>
  <si>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</si>
  <si>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§</t>
  </si>
  <si>
    <t>w  złotych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</si>
  <si>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</si>
  <si>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</si>
  <si>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</si>
  <si>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</si>
  <si>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</si>
  <si>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</si>
  <si>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</si>
  <si>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</si>
  <si>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</si>
  <si>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</si>
  <si>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</si>
  <si>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</si>
  <si>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</si>
  <si>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</si>
  <si>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Pomoc społeczna</t>
  </si>
  <si>
    <t>852</t>
  </si>
  <si>
    <t>60014</t>
  </si>
  <si>
    <t>600</t>
  </si>
  <si>
    <t>Plan po zmianach 
(5+6+7)</t>
  </si>
  <si>
    <t>Zwiększenie</t>
  </si>
  <si>
    <t>Zmniejszenie</t>
  </si>
  <si>
    <t>Plan przed zmianą</t>
  </si>
  <si>
    <t>80115</t>
  </si>
  <si>
    <t>Technika</t>
  </si>
  <si>
    <t>80120</t>
  </si>
  <si>
    <t>Licea ogólnokształcące</t>
  </si>
  <si>
    <t>85410</t>
  </si>
  <si>
    <t>Internaty i bursy szkolne</t>
  </si>
  <si>
    <t>754</t>
  </si>
  <si>
    <t>Bezpieczeństwo publiczne i ochrona przeciwpożarowa</t>
  </si>
  <si>
    <t>80102</t>
  </si>
  <si>
    <t>Szkoły podstawowe specjalne</t>
  </si>
  <si>
    <t>80117</t>
  </si>
  <si>
    <t>Branżowe szkoły I i II stopnia</t>
  </si>
  <si>
    <t>27.</t>
  </si>
  <si>
    <t>32.</t>
  </si>
  <si>
    <t>Dom Pomocy Społecznej w Zochcinku</t>
  </si>
  <si>
    <t>Dom Pomocy Społecznej w Czachowie</t>
  </si>
  <si>
    <t>Powiatowy Środowiskowy Dom Samopomocy typu A, B, C, D  w Opatowie</t>
  </si>
  <si>
    <t>Przystosowanie ciągów komunikacyjnych do korzystania przez osoby niepełnosprawne z wymianą drzwi wewnętrznych (2023-2024)</t>
  </si>
  <si>
    <t>33.</t>
  </si>
  <si>
    <t>34.</t>
  </si>
  <si>
    <t>35.</t>
  </si>
  <si>
    <t>Zakup samochodu służbowego</t>
  </si>
  <si>
    <t>Projekt ,,Dziś uczeń - jutro student'' (2023-2027)</t>
  </si>
  <si>
    <t>Transport i łączność</t>
  </si>
  <si>
    <t>60095</t>
  </si>
  <si>
    <t>80105</t>
  </si>
  <si>
    <t>Przedszkola specjalne</t>
  </si>
  <si>
    <t>36.</t>
  </si>
  <si>
    <t>37.</t>
  </si>
  <si>
    <t>38.</t>
  </si>
  <si>
    <t>Modernizacja ewidencji gruntów i budynków obrębu Łopatno gm. Iwaniska, powiat opatowski (wraz z inspektorem nadzoru) (2023-2024)</t>
  </si>
  <si>
    <t>855</t>
  </si>
  <si>
    <t>Rodzina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</si>
  <si>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</si>
  <si>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</si>
  <si>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Remont drogi powiatowej nr 1576T (stary nr 0763T) gr. woj. świętokrzyskiego - Ciszyca Górna - Maruszów - Linów w m. Słupia Nadbrzeżna od km 12+101 do km 12+981 na odcinku o dł. 0,880 km (2023-2024)</t>
  </si>
  <si>
    <t>Zespół Szkół w Ożarowie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</si>
  <si>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</si>
  <si>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</si>
  <si>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</si>
  <si>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</si>
  <si>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</si>
  <si>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</si>
  <si>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</si>
  <si>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</si>
  <si>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</si>
  <si>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</si>
  <si>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</si>
  <si>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</si>
  <si>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</si>
  <si>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</si>
  <si>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</si>
  <si>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</si>
  <si>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</si>
  <si>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</si>
  <si>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</si>
  <si>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</si>
  <si>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</si>
  <si>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</si>
  <si>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</si>
  <si>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</si>
  <si>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</si>
  <si>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</si>
  <si>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</si>
  <si>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</si>
  <si>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</si>
  <si>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</si>
  <si>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</si>
  <si>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</si>
  <si>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</si>
  <si>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</si>
  <si>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</si>
  <si>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</si>
  <si>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</si>
  <si>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</si>
  <si>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</si>
  <si>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</si>
  <si>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</si>
  <si>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</si>
  <si>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</si>
  <si>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</si>
  <si>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</si>
  <si>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</si>
  <si>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</si>
  <si>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</si>
  <si>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</si>
  <si>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</si>
  <si>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</si>
  <si>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</si>
  <si>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</si>
  <si>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</si>
  <si>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</si>
  <si>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</si>
  <si>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</si>
  <si>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</si>
  <si>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Klasyfikacja §</t>
  </si>
  <si>
    <t>Treść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</si>
  <si>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</si>
  <si>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</si>
  <si>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</si>
  <si>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</si>
  <si>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</si>
  <si>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</si>
  <si>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</si>
  <si>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</si>
  <si>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853</t>
  </si>
  <si>
    <t>Projekt ,,Dziś uczeń - jutro student''</t>
  </si>
  <si>
    <t>Działanie 08.03 Wysoka jakośc edukacji ponadpodstawowej ogólnej</t>
  </si>
  <si>
    <t>Priorytet 8. Edukacja na wszystkich etapach życia</t>
  </si>
  <si>
    <t>2023-2027</t>
  </si>
  <si>
    <t>Program regionalny Fundusze Europejskie dla Świętokrzyskiego 2021 - 2027</t>
  </si>
  <si>
    <t>kwota</t>
  </si>
  <si>
    <t>źródło</t>
  </si>
  <si>
    <t>Przewidywane nakłady i źródła finansowania</t>
  </si>
  <si>
    <t>Okres realizacji zadania</t>
  </si>
  <si>
    <t>Projekt</t>
  </si>
  <si>
    <t>Lp</t>
  </si>
  <si>
    <t>750</t>
  </si>
  <si>
    <t>Administracja publiczna</t>
  </si>
  <si>
    <t>75020</t>
  </si>
  <si>
    <t>Starostwa powiatowe</t>
  </si>
  <si>
    <t>80148</t>
  </si>
  <si>
    <t>Stołówki szkolne i przedszkolne</t>
  </si>
  <si>
    <t>85202</t>
  </si>
  <si>
    <t>Domy pomocy społecznej</t>
  </si>
  <si>
    <t>Pozostałe zadania w zakresie polityki społecznej</t>
  </si>
  <si>
    <t>85510</t>
  </si>
  <si>
    <t>Działalność placówek opiekuńczo-wychowawczych</t>
  </si>
  <si>
    <t>39.</t>
  </si>
  <si>
    <t>40.</t>
  </si>
  <si>
    <t>41.</t>
  </si>
  <si>
    <t>Projekt ,,Mobilność zagraniczna oknem na świat'' (2023-2024)</t>
  </si>
  <si>
    <t>Program Fundusze Europejskie dla Rozwoju Społecznego 2021 - 2027</t>
  </si>
  <si>
    <t>2023-2024</t>
  </si>
  <si>
    <t>Projekt ,,Mobilność zagraniczna oknem na świat''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</si>
  <si>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</si>
  <si>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</si>
  <si>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</si>
  <si>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</si>
  <si>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</si>
  <si>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</si>
  <si>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</si>
  <si>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</si>
  <si>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</si>
  <si>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</si>
  <si>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</si>
  <si>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</si>
  <si>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Opracowanie dokumentacji projektowej wraz z opracowaniem map do celów projektowych „Przebudowa DP nr 1566T i 1588T w m. Usarzów na dł. ok. 1,800 km” (2023-2024)</t>
  </si>
  <si>
    <t>Opracowanie dokumentacji projektowej wraz z opracowaniem map do celów projektowych „Przebudowa DP nr 1551T w m. Borków, Mydłów na dł. ok. 2,095 km” (2023-2024)</t>
  </si>
  <si>
    <t>Budowa Świętokrzyskiego Centrum Przedsiębiorczości Rolniczej (2020-2025)</t>
  </si>
  <si>
    <t>758</t>
  </si>
  <si>
    <t>Różne rozliczenia</t>
  </si>
  <si>
    <t>75814</t>
  </si>
  <si>
    <t>Różne rozliczenia finansowe</t>
  </si>
  <si>
    <t>85311</t>
  </si>
  <si>
    <t>Drogi publiczne powiatowe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</si>
  <si>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</si>
  <si>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</si>
  <si>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85406</t>
  </si>
  <si>
    <t>Poradnie psychologiczno-pedagogiczne, w tym poradnie specjalistyczne</t>
  </si>
  <si>
    <t>42.</t>
  </si>
  <si>
    <t>43.</t>
  </si>
  <si>
    <t>44.</t>
  </si>
  <si>
    <t>45.</t>
  </si>
  <si>
    <t>46.</t>
  </si>
  <si>
    <t>Realizacja zadań w ramach nieodpłatnej pomocy prawnej</t>
  </si>
  <si>
    <t>Organizacja pożytku publicznego</t>
  </si>
  <si>
    <t>Bieżące utrzymanie wód i urządzeń wodnych</t>
  </si>
  <si>
    <t>Gminna spółka wodna</t>
  </si>
  <si>
    <t>01009</t>
  </si>
  <si>
    <t>010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</si>
  <si>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</si>
  <si>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</si>
  <si>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</si>
  <si>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</si>
  <si>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Ostrowiec Św. (WTZ Miłkowska Karczma)</t>
  </si>
  <si>
    <t>Przebudowa układu pomieszczeń budynku Starostwa Powiatowego w Opatowie oraz dostosowanie budynku do przepisów przeciwpożarowych (2020-2024)</t>
  </si>
  <si>
    <t>Wymiana drzwi wewnętrznych w budynku użyteczności publicznej Starostwa Powiatowego w Opatowie w celu dostosowania obiektu do potrzeb osób niepełnosprawnych – likwidacja barier architektonicznych w przestrzeni komunikacyjnej budynku (2023-2024)</t>
  </si>
  <si>
    <t>Przebudowa dróg powiatowych na terenie Powiatu Opatowskiego (2023-2024)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</si>
  <si>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</si>
  <si>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</si>
  <si>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</si>
  <si>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</si>
  <si>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</si>
  <si>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</si>
  <si>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</si>
  <si>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</si>
  <si>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</si>
  <si>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</si>
  <si>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</si>
  <si>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</si>
  <si>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</si>
  <si>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</si>
  <si>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</si>
  <si>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</si>
  <si>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Opracowanie Strategii Rozwoju Elektromobilności Powiatu Opatowskiego na lata 2023 - 2035 (2023 - 2024)</t>
  </si>
  <si>
    <t>Gmina Ożarów</t>
  </si>
  <si>
    <t>Zimowe utrzymanie dróg powiatowych na terenie gminy Ożarów</t>
  </si>
  <si>
    <t>Zimowe utrzymanie dróg powiatowych</t>
  </si>
  <si>
    <t>2100</t>
  </si>
  <si>
    <t>Środki z Funduszu Pomocy na finansowanie lub dofinansowanie zadań bieżących w zakresie pomocy obywatelom Ukrainy</t>
  </si>
  <si>
    <t>Dotacje podmiotowe w 2024 roku</t>
  </si>
  <si>
    <t xml:space="preserve">Zakup planu tyflograficznego (do zawieszenia na ścianie) na potrzeby zapewnienia dostępności osobom ze szczególnymi potrzebami </t>
  </si>
  <si>
    <t>Zakup pralnicowirówki wolnostojącej</t>
  </si>
  <si>
    <t>Przebudowa łazienek  oraz modernizacja ciągów komunikacyjnych na budynku mieszkalnym damskim</t>
  </si>
  <si>
    <t>Zakup licencji na program antywirusowy</t>
  </si>
  <si>
    <t>Zakup i montaż centrali telefonicznej</t>
  </si>
  <si>
    <t>Zakup plotera wieloformatowego ze skanerem A1 dla Wydziału Geodezji i Kartografii</t>
  </si>
  <si>
    <t>Zakup urządzenia wielofunkcyjnego dla Wydziału Geodezji i Kartografii</t>
  </si>
  <si>
    <t>Zakup traktora rolniczego z pługiem przednim odśnieżnym (nowy)</t>
  </si>
  <si>
    <t xml:space="preserve">Zakup piaskarki (nowej) </t>
  </si>
  <si>
    <t>rok budżetowy 2024 (7+8+9+10)</t>
  </si>
  <si>
    <t>Zadania inwestycyjne roczne w 2024 r.</t>
  </si>
  <si>
    <t>Zakup sublicencji do systemu eSesja</t>
  </si>
  <si>
    <t>Kwota 2024 r.</t>
  </si>
  <si>
    <t>Przychody i rozchody budżetu w 2024 r.</t>
  </si>
  <si>
    <t>Zakup samochodu osobowo - dostawczego (Obwód Drogowy Nr 2 w Smugach)</t>
  </si>
  <si>
    <t>Budowa wiaty garażowej wraz z opracowaniem projektu (Obwód Drogowy Nr 2 w Smugach)</t>
  </si>
  <si>
    <t>Historia ze smakiem – wzmocnienie i wykorzystanie potencjału  turystyczno - kulturalnego Powiatu Opatowskiego (2023 -2024)</t>
  </si>
  <si>
    <t>Termomodernizacja budynków Domu Pomocy Społecznej w Czachowie (2020-2024)</t>
  </si>
  <si>
    <t>Opracowanie ,,Programu Ochrony Środowiska dla Powiatu Opatowskiego na lata 2024 - 2027 z perspektywą do 2031 r.'' wraz z prognozą oddziaływania na środowisko (2023-2024)</t>
  </si>
  <si>
    <t xml:space="preserve">A. 1 690 449,00    
B.
C.
D. </t>
  </si>
  <si>
    <t xml:space="preserve">A. 1 864 986,00  
B.
C.
D. </t>
  </si>
  <si>
    <t>Przebudowa części parteru budynku Zespołu Szkół Nr 2 w Opatowie ze zmianą sposobu użytkowania na bursę szkolną (2023 - 2024)</t>
  </si>
  <si>
    <t xml:space="preserve">A. 76 800,00    
B.
C.
D. </t>
  </si>
  <si>
    <t xml:space="preserve">A. 247 810,00  
B.
C.
D. </t>
  </si>
  <si>
    <t>Przebudowa wraz ze zmianą sposobu użytkowania części pomieszczeń  zlokalizowanych na parterze Budynku C położonego przy ul. Szpitalnej 4 w Opatowie na potrzeby Zakładu Podstawowej Opieki Zdrowotnej (2021-2024)</t>
  </si>
  <si>
    <t>Dokończenie budowy w Szpitalu Św. Leona w Opatowie bud. A wraz z  dostosowaniem budynku do przepisów przeciwpożarowych (2020-2024)</t>
  </si>
  <si>
    <t xml:space="preserve">A. 216 480,00     
B.
C.
D. </t>
  </si>
  <si>
    <t>Projekt ,,Profesjonaliści z regionu opatowskiego - podniesienie jakości szkolnictwa branżowego'' (2024-2025)</t>
  </si>
  <si>
    <t>Usługi doradcze w zakresie przygotowania projektu realizowanego z konkursu grantowego Cyberbezpieczny Samorząd’’ (2023-2024)</t>
  </si>
  <si>
    <t xml:space="preserve">A. 22 052 468,00     
B.
C.
D. </t>
  </si>
  <si>
    <t>Umowa w zakresie przygotowania i złożenia projektu Strategicznego partnerstwa OSI Doliny Wisły oraz prowadzenia spraw bieżących Partnerstwa OSI Dolina Wisły, związanych z tym projektem (2023 - 2024)</t>
  </si>
  <si>
    <t xml:space="preserve">Wykonanie dokumentacji projektowej dla zadania pn. ,,Przebudowa obiektu mostowego w ciągu DP nr 1559T o nr ewid. (JNI): 30000606 w km 2+952 w m. Karwów wraz z dojazdami'' </t>
  </si>
  <si>
    <t>Wykonanie dokumentacji projektowej dla zadania pn. ,,Przebudowa obiektu mostowego o nr ewid. 30000612 położonego w m. Łężyce w ciągu drogi powiatowej nr 1535T Opatów - Jałowęsy - Niemienice w km 5+262'' (2023-2024)</t>
  </si>
  <si>
    <t>Wykonanie dokumentacji projektowej dla zadania pn. ,,Przebudowa DP nr 1537T gr. pow. opatowskiego - Wszachów - Iwaniska w m. Wszachów od km 1+740 do km 2+160 odc. dł. ok. 0,420 km'' (2023-2024)</t>
  </si>
  <si>
    <t>Wykonanie dokumentacji projektowej dla zadania pn. ,,Przebudowa drogi powiatowej nr 1574T w m. Karsy polegająca na budowie chodnika  o dł. ok. 1,100 km, oraz regulacji stanu prawnego pasa drogowego'' (2023-2024)</t>
  </si>
  <si>
    <t xml:space="preserve">A. 922 434,00 RFRD
B.
C.
D. </t>
  </si>
  <si>
    <t>Budowa przejścia dla pieszych wraz z budową chodników w obrębie oddział. przejścia dla pieszych w ciągu dróg powiatowych nr 1520T (0686T)  i 1576T (0763T) w m. Ciszyca Górna na odc. o łącz. dł. 0,332 km (2022-2024)</t>
  </si>
  <si>
    <t xml:space="preserve">A. 379 049,00 RFRD
B.
C.
D. </t>
  </si>
  <si>
    <t>Budowa przejścia dla pieszych wraz z budową chodników w obrębie oddział. przejścia dla pieszych w ciągu drogi powiatowej nr 1520T (0686T) w m. Ciszyca Górna na odc. o dł. 0,200 km (2022-2024)</t>
  </si>
  <si>
    <t xml:space="preserve">A. 386 134,00 RFRD
B.
C.
D. </t>
  </si>
  <si>
    <t>Przebudowa drogi powiatowej nr 1533T w m. Sadowie na odc. o dł.0,200 km polegająca na budowie przejścia dla pieszych na wysokości szkoły podstawowej oraz budowa chodnika w obrębie oddział. przejścia dla pieszych (2022-2024)</t>
  </si>
  <si>
    <t xml:space="preserve">A. 377 239,00 RFRD
B.
C.
D. </t>
  </si>
  <si>
    <t>Przebudowa drogi powiatowej nr 1533T w m. Sadowie na odc. o dł.0,200 km polegająca na budowie przejścia dla pieszych na wysokości ośrodka zdrowia NFZ oraz budowa chodnika w obrębie oddział. przejścia dla pieszych (2022-2024)</t>
  </si>
  <si>
    <t xml:space="preserve">A. 387 741,00 RFRD
B.
C.
D. </t>
  </si>
  <si>
    <t>Budowa przejścia dla pieszych wraz z budową chodników w obrębie oddział. przejścia dla pieszych w ciągu drogi powiatowej nr 1519T (0685T) w m. Jakubowice na odc. o dł. 0,200 (2022-2024)</t>
  </si>
  <si>
    <t xml:space="preserve">A. 274 024,00 RFRD
B.
C.
D. </t>
  </si>
  <si>
    <t>Budowa przejścia dla pieszych wraz z budową chodników w obrębie oddział. przejścia dla pieszych w ciągu drogi powiatowej nr 1519T (0685T) w m. Jakubowice na odc. o dł. 0,119 km (2022-2024)</t>
  </si>
  <si>
    <t xml:space="preserve">A. 761 185,00 RFRD
B.
C.
D. </t>
  </si>
  <si>
    <t>Przebudowa przejść dla pieszych wraz z budową chodników w obrębie oddz. przejść dla pieszych w ciągu drogi powiatowej nr 1549T (0720T) i 1551T (0722T) w m. Mydłów (2022-2024)</t>
  </si>
  <si>
    <t xml:space="preserve">A. 445 368,00
B.
C.
D. </t>
  </si>
  <si>
    <t>Przebudowa przejść dla pieszych wraz z budową chodników w obrębie oddział. przejść dla pieszych w ciągu dróg powiatowych nr 1549T (0720T) i 1554T (0725T) w m. Włostów na odc. o dł. 0,200 km (2022-2024)</t>
  </si>
  <si>
    <t xml:space="preserve">A. 215 555,00 RFRD
B.
C.
D. </t>
  </si>
  <si>
    <t>Przebudowa przejścia dla pieszych wraz z budową chodnika w obrębie oddział. przejścia dla pieszych w ciągu drogi powiatowej nr 1545T (0716T) w m. Baćkowice na odc. o dł.0,079 km (2022-2024)</t>
  </si>
  <si>
    <t xml:space="preserve">A. 339 690,00 RFRD
B.
C.
D. </t>
  </si>
  <si>
    <t>Budowa przejścia dla pieszych wraz z budową chodników w obrębie oddział. przejścia dla pieszych w ciągu drogi powiatowej nr 1587T (0776T) w m. Ujazd na odc. o dł. 0,146 km (2022-2024)</t>
  </si>
  <si>
    <t xml:space="preserve">A. 827 927,00 RFRD
B.
C.
D. </t>
  </si>
  <si>
    <t xml:space="preserve">A. 414 876,00 RFRD
B.
C.
D. </t>
  </si>
  <si>
    <t xml:space="preserve">A. 207 503,00 RFRD
B.
C.
D. </t>
  </si>
  <si>
    <t xml:space="preserve">A. 7 972 891,00 PŁ
B.
C.
D. </t>
  </si>
  <si>
    <t>rok budżetowy 2024 (8+9+10+11)</t>
  </si>
  <si>
    <t>Limity wydatków na wieloletnie przedsięwzięcia planowane do poniesienia w 2024 roku</t>
  </si>
  <si>
    <t>Prace konserwatorskie obiektów zabytkowych</t>
  </si>
  <si>
    <t>Parafia rzymsko - katolicka</t>
  </si>
  <si>
    <t>Powiat Sandomierz (WTZ Piotrowice)</t>
  </si>
  <si>
    <t>Dotacje celowe w 2024 roku</t>
  </si>
  <si>
    <t>Dochody i wydatki związane z realizacją zadań realizowanych na podstawie porozumień (umów) między jednostkami samorządu terytorialnego w 2024 r.</t>
  </si>
  <si>
    <t>Zakup samochodu do przewozu osób niepełnosprawnych</t>
  </si>
  <si>
    <t>Placówka Opiekuńczo – Wychowawcza typu Specjalistyczno – Terapeutycznego ,,Mój dom’’ im. Św. Jana Pawła II w Opatowie</t>
  </si>
  <si>
    <t xml:space="preserve">A. 435 470,00  
B.
C.
D. </t>
  </si>
  <si>
    <t>Działalność oświatowa, związana z kształceniem, wychowaniem i opieką nad dziećmi i uczniami będącymi obywatelami Ukrainy</t>
  </si>
  <si>
    <t>Projekt ,,Profesjonaliści z regionu opatowskiego - podniesienie jakości szkolnictwa branżowego''</t>
  </si>
  <si>
    <t>Działanie 08.04 Rozwój szkolnictwa branżowego</t>
  </si>
  <si>
    <t>2024-2025</t>
  </si>
  <si>
    <t>Wydatki w roku budżetowym 2024</t>
  </si>
  <si>
    <t>Wydatki na programy i projekty realizowane ze środków pochodzących z budżetu Unii Europejskiej oraz innych źródeł zagranicznych, niepodlegających zwrotowi na 2024 rok</t>
  </si>
  <si>
    <t xml:space="preserve">A. 60 438,57      
B.
C.
D. </t>
  </si>
  <si>
    <t>75 084 141,00</t>
  </si>
  <si>
    <t>165 664,00</t>
  </si>
  <si>
    <t>75 249 805,00</t>
  </si>
  <si>
    <t>500 000,00</t>
  </si>
  <si>
    <t>665 664,00</t>
  </si>
  <si>
    <t>2 122 715,74</t>
  </si>
  <si>
    <t>-267 867,17</t>
  </si>
  <si>
    <t>1 854 848,57</t>
  </si>
  <si>
    <t>1 906 235,74</t>
  </si>
  <si>
    <t>1 638 368,57</t>
  </si>
  <si>
    <t>1 356 502,74</t>
  </si>
  <si>
    <t>1 088 635,57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</si>
  <si>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</si>
  <si>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</si>
  <si>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1 153 027,33</t>
  </si>
  <si>
    <t>-124 830,33</t>
  </si>
  <si>
    <t>1 028 197,00</t>
  </si>
  <si>
    <t>2059</t>
  </si>
  <si>
    <t>203 475,41</t>
  </si>
  <si>
    <t>-143 036,84</t>
  </si>
  <si>
    <t>60 438,57</t>
  </si>
  <si>
    <t>34 849 206,00</t>
  </si>
  <si>
    <t>64 774,00</t>
  </si>
  <si>
    <t>34 913 980,00</t>
  </si>
  <si>
    <t>32 820 369,00</t>
  </si>
  <si>
    <t>32 885 143,00</t>
  </si>
  <si>
    <t>28 513,00</t>
  </si>
  <si>
    <t>93 287,00</t>
  </si>
  <si>
    <t>147 230 804,74</t>
  </si>
  <si>
    <t>230 438,00</t>
  </si>
  <si>
    <t>147 193 375,57</t>
  </si>
  <si>
    <t>40 557 796,00</t>
  </si>
  <si>
    <t>187 788 600,74</t>
  </si>
  <si>
    <t>187 751 171,57</t>
  </si>
  <si>
    <t>Dochody budżetu powiatu na 2024 rok</t>
  </si>
  <si>
    <t>75019</t>
  </si>
  <si>
    <t>Rady powiatów</t>
  </si>
  <si>
    <t>75095</t>
  </si>
  <si>
    <t>75405</t>
  </si>
  <si>
    <t>Komendy powiatowe Policji</t>
  </si>
  <si>
    <t>85203</t>
  </si>
  <si>
    <t>Ośrodki wsparcia</t>
  </si>
  <si>
    <t>921</t>
  </si>
  <si>
    <t>Kultura i ochrona dziedzictwa narodowego</t>
  </si>
  <si>
    <t>92113</t>
  </si>
  <si>
    <t>Centra kultury i sztuki</t>
  </si>
  <si>
    <t>Wydatki budżetu powiatu na 2024 rok</t>
  </si>
  <si>
    <t xml:space="preserve">Specjalny Ośrodek Szkolno - Wychowawczy w Sulejowie </t>
  </si>
  <si>
    <t>Załącznik Nr 1                                                                                                          do uchwały Rady Powiatu w Opatowie Nr LXXXIX.2.2024                                                                           z dnia 31 stycznia 2024 r.</t>
  </si>
  <si>
    <t xml:space="preserve">                          Załącznik Nr 2                                                                                                      do uchwały Rady Powiatu w Opatowie Nr LXXXIX.2.2024                                                z dnia 31 stycznia 2024 r.</t>
  </si>
  <si>
    <t>Załącznik Nr 3                                                                                                                                do uchwały Rady Powiatu w Opatowie nr LXXXIX.2.2024                                                     z dnia 31 stycznia 2024 r.</t>
  </si>
  <si>
    <t xml:space="preserve">Załącznik nr 5                                                                                                        do uchwały Rady Powiatu w Opatowie nr LXXXIX.2.2024                                                     z dnia 31 stycznia 2024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</si>
</sst>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86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1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10"/>
      <name val="Arial CE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1" fillId="0" borderId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276">
    <xf numFmtId="0" fontId="0" fillId="0" borderId="0" xfId="0" applyAlignment="1">
      <alignment vertical="top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3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3" fontId="7" fillId="34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14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15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15" fillId="36" borderId="10" xfId="54" applyFont="1" applyFill="1" applyBorder="1" applyAlignment="1">
      <alignment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15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15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166" fontId="15" fillId="36" borderId="10" xfId="54" applyNumberFormat="1" applyFont="1" applyFill="1" applyBorder="1" applyAlignment="1">
      <alignment horizontal="center" vertical="center" wrapText="1"/>
      <protection/>
    </xf>
    <xf numFmtId="167" fontId="16" fillId="36" borderId="10" xfId="54" applyNumberFormat="1" applyFont="1" applyFill="1" applyBorder="1" applyAlignment="1">
      <alignment horizontal="left" vertical="center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4" applyFont="1" applyFill="1" applyAlignment="1">
      <alignment vertical="center" wrapText="1"/>
      <protection/>
    </xf>
    <xf numFmtId="0" fontId="6" fillId="34" borderId="0" xfId="52" applyNumberFormat="1" applyFont="1" applyFill="1" applyBorder="1" applyAlignment="1" applyProtection="1">
      <alignment horizontal="left"/>
      <protection locked="0"/>
    </xf>
    <xf numFmtId="0" fontId="2" fillId="34" borderId="0" xfId="54" applyFill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21" fillId="33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3" borderId="0" xfId="53" applyNumberFormat="1" applyFont="1" applyFill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2" fillId="0" borderId="0" xfId="54">
      <alignment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23" fillId="0" borderId="0" xfId="54" applyFont="1">
      <alignment/>
      <protection/>
    </xf>
    <xf numFmtId="0" fontId="6" fillId="0" borderId="0" xfId="54" applyFont="1" applyAlignment="1">
      <alignment vertical="center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4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24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24" fillId="34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0" fontId="24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vertical="center"/>
      <protection/>
    </xf>
    <xf numFmtId="0" fontId="27" fillId="0" borderId="0" xfId="54" applyFont="1">
      <alignment/>
      <protection/>
    </xf>
    <xf numFmtId="0" fontId="28" fillId="34" borderId="0" xfId="54" applyFont="1" applyFill="1" applyAlignment="1">
      <alignment horizontal="right" vertical="top"/>
      <protection/>
    </xf>
    <xf numFmtId="0" fontId="6" fillId="34" borderId="0" xfId="54" applyFont="1" applyFill="1" applyAlignment="1">
      <alignment vertical="center"/>
      <protection/>
    </xf>
    <xf numFmtId="0" fontId="10" fillId="34" borderId="0" xfId="54" applyFont="1" applyFill="1" applyAlignment="1">
      <alignment horizontal="left" vertical="center"/>
      <protection/>
    </xf>
    <xf numFmtId="0" fontId="2" fillId="34" borderId="0" xfId="54" applyFill="1">
      <alignment/>
      <protection/>
    </xf>
    <xf numFmtId="0" fontId="30" fillId="0" borderId="0" xfId="54" applyFont="1" applyAlignment="1">
      <alignment horizontal="right" vertical="top"/>
      <protection/>
    </xf>
    <xf numFmtId="0" fontId="29" fillId="0" borderId="0" xfId="54" applyFont="1">
      <alignment/>
      <protection/>
    </xf>
    <xf numFmtId="0" fontId="7" fillId="35" borderId="10" xfId="54" applyFont="1" applyFill="1" applyBorder="1" applyAlignment="1">
      <alignment wrapText="1"/>
      <protection/>
    </xf>
    <xf numFmtId="0" fontId="7" fillId="35" borderId="10" xfId="54" applyFont="1" applyFill="1" applyBorder="1">
      <alignment/>
      <protection/>
    </xf>
    <xf numFmtId="0" fontId="8" fillId="35" borderId="10" xfId="54" applyFont="1" applyFill="1" applyBorder="1">
      <alignment/>
      <protection/>
    </xf>
    <xf numFmtId="0" fontId="7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horizontal="center" vertical="top"/>
      <protection/>
    </xf>
    <xf numFmtId="0" fontId="7" fillId="36" borderId="10" xfId="54" applyFont="1" applyFill="1" applyBorder="1" applyAlignment="1">
      <alignment vertical="top" wrapText="1"/>
      <protection/>
    </xf>
    <xf numFmtId="0" fontId="7" fillId="36" borderId="15" xfId="54" applyFont="1" applyFill="1" applyBorder="1" applyAlignment="1">
      <alignment horizontal="center" vertical="top"/>
      <protection/>
    </xf>
    <xf numFmtId="0" fontId="7" fillId="36" borderId="15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center" vertical="top"/>
      <protection/>
    </xf>
    <xf numFmtId="0" fontId="7" fillId="36" borderId="16" xfId="54" applyFont="1" applyFill="1" applyBorder="1" applyAlignment="1">
      <alignment vertical="top" wrapText="1"/>
      <protection/>
    </xf>
    <xf numFmtId="0" fontId="7" fillId="36" borderId="10" xfId="54" applyFont="1" applyFill="1" applyBorder="1" applyAlignment="1">
      <alignment vertical="top"/>
      <protection/>
    </xf>
    <xf numFmtId="0" fontId="8" fillId="36" borderId="10" xfId="54" applyFont="1" applyFill="1" applyBorder="1" applyAlignment="1">
      <alignment vertical="top"/>
      <protection/>
    </xf>
    <xf numFmtId="49" fontId="7" fillId="36" borderId="17" xfId="54" applyNumberFormat="1" applyFont="1" applyFill="1" applyBorder="1" applyAlignment="1">
      <alignment horizontal="center" vertical="top" wrapText="1"/>
      <protection/>
    </xf>
    <xf numFmtId="0" fontId="7" fillId="36" borderId="17" xfId="54" applyFont="1" applyFill="1" applyBorder="1" applyAlignment="1">
      <alignment vertical="top" wrapText="1"/>
      <protection/>
    </xf>
    <xf numFmtId="0" fontId="7" fillId="36" borderId="17" xfId="54" applyFont="1" applyFill="1" applyBorder="1" applyAlignment="1">
      <alignment horizontal="center" vertical="top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 applyProtection="1">
      <alignment horizontal="left"/>
      <protection locked="0"/>
    </xf>
    <xf numFmtId="4" fontId="8" fillId="36" borderId="10" xfId="54" applyNumberFormat="1" applyFont="1" applyFill="1" applyBorder="1" applyAlignment="1">
      <alignment horizontal="right" vertical="top" wrapText="1"/>
      <protection/>
    </xf>
    <xf numFmtId="4" fontId="7" fillId="36" borderId="10" xfId="54" applyNumberFormat="1" applyFont="1" applyFill="1" applyBorder="1" applyAlignment="1">
      <alignment horizontal="right" vertical="top" wrapText="1"/>
      <protection/>
    </xf>
    <xf numFmtId="4" fontId="8" fillId="35" borderId="10" xfId="54" applyNumberFormat="1" applyFont="1" applyFill="1" applyBorder="1" applyAlignment="1">
      <alignment horizontal="right" vertical="top" wrapText="1"/>
      <protection/>
    </xf>
    <xf numFmtId="4" fontId="7" fillId="35" borderId="10" xfId="54" applyNumberFormat="1" applyFont="1" applyFill="1" applyBorder="1" applyAlignment="1">
      <alignment horizontal="right" vertical="top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0" fontId="6" fillId="34" borderId="10" xfId="54" applyFont="1" applyFill="1" applyBorder="1" applyAlignment="1">
      <alignment vertical="center"/>
      <protection/>
    </xf>
    <xf numFmtId="0" fontId="6" fillId="34" borderId="10" xfId="54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167" fontId="6" fillId="36" borderId="10" xfId="54" applyNumberFormat="1" applyFont="1" applyFill="1" applyBorder="1" applyAlignment="1">
      <alignment horizontal="right" vertical="center" wrapText="1"/>
      <protection/>
    </xf>
    <xf numFmtId="0" fontId="6" fillId="36" borderId="10" xfId="54" applyFont="1" applyFill="1" applyBorder="1" applyAlignment="1">
      <alignment horizontal="left" vertical="center" wrapText="1"/>
      <protection/>
    </xf>
    <xf numFmtId="49" fontId="6" fillId="36" borderId="10" xfId="54" applyNumberFormat="1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3" fontId="6" fillId="36" borderId="10" xfId="54" applyNumberFormat="1" applyFont="1" applyFill="1" applyBorder="1" applyAlignment="1">
      <alignment vertical="center"/>
      <protection/>
    </xf>
    <xf numFmtId="0" fontId="6" fillId="36" borderId="10" xfId="54" applyFont="1" applyFill="1" applyBorder="1" applyAlignment="1">
      <alignment horizontal="center" vertical="center"/>
      <protection/>
    </xf>
    <xf numFmtId="0" fontId="18" fillId="34" borderId="10" xfId="54" applyFont="1" applyFill="1" applyBorder="1" applyAlignment="1">
      <alignment horizontal="center" vertical="center" wrapText="1"/>
      <protection/>
    </xf>
    <xf numFmtId="0" fontId="18" fillId="34" borderId="10" xfId="54" applyFont="1" applyFill="1" applyBorder="1" applyAlignment="1">
      <alignment horizontal="center" vertical="center"/>
      <protection/>
    </xf>
    <xf numFmtId="0" fontId="7" fillId="34" borderId="0" xfId="54" applyFont="1" applyFill="1" applyAlignment="1">
      <alignment horizontal="right" vertical="center"/>
      <protection/>
    </xf>
    <xf numFmtId="0" fontId="6" fillId="34" borderId="0" xfId="54" applyFont="1" applyFill="1">
      <alignment/>
      <protection/>
    </xf>
    <xf numFmtId="0" fontId="32" fillId="0" borderId="0" xfId="54" applyFont="1">
      <alignment/>
      <protection/>
    </xf>
    <xf numFmtId="0" fontId="32" fillId="0" borderId="0" xfId="54" applyFont="1" applyAlignment="1">
      <alignment vertical="center"/>
      <protection/>
    </xf>
    <xf numFmtId="167" fontId="32" fillId="0" borderId="0" xfId="54" applyNumberFormat="1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167" fontId="23" fillId="0" borderId="0" xfId="54" applyNumberFormat="1" applyFont="1" applyAlignment="1">
      <alignment vertical="center"/>
      <protection/>
    </xf>
    <xf numFmtId="167" fontId="6" fillId="0" borderId="10" xfId="54" applyNumberFormat="1" applyFont="1" applyBorder="1" applyAlignment="1">
      <alignment horizontal="right" vertical="center"/>
      <protection/>
    </xf>
    <xf numFmtId="0" fontId="32" fillId="0" borderId="0" xfId="54" applyFont="1" applyAlignment="1">
      <alignment horizontal="center" vertical="center"/>
      <protection/>
    </xf>
    <xf numFmtId="167" fontId="32" fillId="0" borderId="0" xfId="54" applyNumberFormat="1" applyFont="1">
      <alignment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0" fontId="19" fillId="0" borderId="15" xfId="54" applyFont="1" applyBorder="1" applyAlignment="1">
      <alignment horizontal="center" vertical="center" wrapText="1"/>
      <protection/>
    </xf>
    <xf numFmtId="0" fontId="33" fillId="0" borderId="0" xfId="54" applyFont="1">
      <alignment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0" fontId="7" fillId="34" borderId="0" xfId="54" applyFont="1" applyFill="1" applyAlignment="1">
      <alignment vertical="center" wrapText="1"/>
      <protection/>
    </xf>
    <xf numFmtId="3" fontId="18" fillId="34" borderId="10" xfId="54" applyNumberFormat="1" applyFont="1" applyFill="1" applyBorder="1" applyAlignment="1">
      <alignment vertical="center"/>
      <protection/>
    </xf>
    <xf numFmtId="0" fontId="17" fillId="34" borderId="18" xfId="54" applyFont="1" applyFill="1" applyBorder="1" applyAlignment="1">
      <alignment horizontal="center" vertical="center"/>
      <protection/>
    </xf>
    <xf numFmtId="3" fontId="10" fillId="34" borderId="17" xfId="54" applyNumberFormat="1" applyFont="1" applyFill="1" applyBorder="1">
      <alignment/>
      <protection/>
    </xf>
    <xf numFmtId="0" fontId="81" fillId="0" borderId="0" xfId="54" applyFont="1">
      <alignment/>
      <protection/>
    </xf>
    <xf numFmtId="0" fontId="2" fillId="0" borderId="0" xfId="54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6" fillId="0" borderId="0" xfId="54" applyFont="1" applyAlignment="1">
      <alignment vertical="center"/>
      <protection/>
    </xf>
    <xf numFmtId="167" fontId="7" fillId="0" borderId="0" xfId="54" applyNumberFormat="1" applyFont="1" applyAlignment="1">
      <alignment vertical="center"/>
      <protection/>
    </xf>
    <xf numFmtId="0" fontId="14" fillId="36" borderId="10" xfId="54" applyFont="1" applyFill="1" applyBorder="1" applyAlignment="1">
      <alignment horizontal="center" vertical="center"/>
      <protection/>
    </xf>
    <xf numFmtId="167" fontId="14" fillId="36" borderId="10" xfId="54" applyNumberFormat="1" applyFont="1" applyFill="1" applyBorder="1" applyAlignment="1">
      <alignment vertical="center"/>
      <protection/>
    </xf>
    <xf numFmtId="167" fontId="14" fillId="36" borderId="10" xfId="54" applyNumberFormat="1" applyFont="1" applyFill="1" applyBorder="1" applyAlignment="1">
      <alignment vertical="center" wrapText="1"/>
      <protection/>
    </xf>
    <xf numFmtId="167" fontId="8" fillId="36" borderId="10" xfId="54" applyNumberFormat="1" applyFont="1" applyFill="1" applyBorder="1" applyAlignment="1">
      <alignment vertical="center"/>
      <protection/>
    </xf>
    <xf numFmtId="167" fontId="15" fillId="36" borderId="10" xfId="54" applyNumberFormat="1" applyFont="1" applyFill="1" applyBorder="1" applyAlignment="1">
      <alignment horizontal="left" vertical="center" wrapText="1"/>
      <protection/>
    </xf>
    <xf numFmtId="167" fontId="15" fillId="36" borderId="10" xfId="54" applyNumberFormat="1" applyFont="1" applyFill="1" applyBorder="1" applyAlignment="1">
      <alignment vertical="center" wrapText="1"/>
      <protection/>
    </xf>
    <xf numFmtId="167" fontId="15" fillId="36" borderId="10" xfId="54" applyNumberFormat="1" applyFont="1" applyFill="1" applyBorder="1" applyAlignment="1">
      <alignment vertical="center"/>
      <protection/>
    </xf>
    <xf numFmtId="167" fontId="7" fillId="36" borderId="10" xfId="54" applyNumberFormat="1" applyFont="1" applyFill="1" applyBorder="1" applyAlignment="1">
      <alignment vertical="center"/>
      <protection/>
    </xf>
    <xf numFmtId="3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 wrapText="1"/>
    </xf>
    <xf numFmtId="3" fontId="7" fillId="35" borderId="21" xfId="0" applyNumberFormat="1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vertical="center" wrapText="1"/>
    </xf>
    <xf numFmtId="0" fontId="16" fillId="34" borderId="10" xfId="54" applyFont="1" applyFill="1" applyBorder="1" applyAlignment="1">
      <alignment horizontal="center" vertical="center"/>
      <protection/>
    </xf>
    <xf numFmtId="0" fontId="8" fillId="34" borderId="18" xfId="54" applyFont="1" applyFill="1" applyBorder="1" applyAlignment="1">
      <alignment horizontal="center" vertical="center" wrapText="1"/>
      <protection/>
    </xf>
    <xf numFmtId="0" fontId="9" fillId="34" borderId="0" xfId="54" applyFont="1" applyFill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/>
      <protection/>
    </xf>
    <xf numFmtId="0" fontId="15" fillId="35" borderId="20" xfId="58" applyFont="1" applyFill="1" applyBorder="1" applyAlignment="1">
      <alignment vertical="center" wrapText="1"/>
      <protection/>
    </xf>
    <xf numFmtId="4" fontId="10" fillId="34" borderId="10" xfId="54" applyNumberFormat="1" applyFont="1" applyFill="1" applyBorder="1" applyAlignment="1">
      <alignment horizontal="right" vertical="center" wrapText="1"/>
      <protection/>
    </xf>
    <xf numFmtId="4" fontId="6" fillId="36" borderId="10" xfId="54" applyNumberFormat="1" applyFont="1" applyFill="1" applyBorder="1" applyAlignment="1">
      <alignment horizontal="right" vertical="center" wrapText="1"/>
      <protection/>
    </xf>
    <xf numFmtId="4" fontId="10" fillId="34" borderId="17" xfId="54" applyNumberFormat="1" applyFont="1" applyFill="1" applyBorder="1" applyAlignment="1">
      <alignment horizontal="right" vertical="center" wrapText="1"/>
      <protection/>
    </xf>
    <xf numFmtId="167" fontId="10" fillId="0" borderId="10" xfId="54" applyNumberFormat="1" applyFont="1" applyBorder="1" applyAlignment="1">
      <alignment horizontal="center" vertical="center" wrapText="1"/>
      <protection/>
    </xf>
    <xf numFmtId="167" fontId="6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167" fontId="6" fillId="34" borderId="10" xfId="54" applyNumberFormat="1" applyFont="1" applyFill="1" applyBorder="1" applyAlignment="1">
      <alignment horizontal="center" vertical="center" wrapText="1"/>
      <protection/>
    </xf>
    <xf numFmtId="49" fontId="7" fillId="34" borderId="10" xfId="54" applyNumberFormat="1" applyFont="1" applyFill="1" applyBorder="1" applyAlignment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vertical="center" wrapText="1"/>
      <protection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82" fillId="38" borderId="23" xfId="0" applyFont="1" applyFill="1" applyBorder="1" applyAlignment="1">
      <alignment horizontal="center" vertical="center" wrapText="1"/>
    </xf>
    <xf numFmtId="0" fontId="83" fillId="38" borderId="23" xfId="0" applyFont="1" applyFill="1" applyBorder="1" applyAlignment="1">
      <alignment horizontal="center" vertical="center" wrapText="1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vertical="top"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4" fillId="36" borderId="10" xfId="54" applyFont="1" applyFill="1" applyBorder="1" applyAlignment="1">
      <alignment horizontal="center" vertical="center" wrapText="1"/>
      <protection/>
    </xf>
    <xf numFmtId="49" fontId="3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18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38" fillId="38" borderId="0" xfId="0" applyFont="1" applyFill="1" applyAlignment="1">
      <alignment horizontal="left" vertical="top" wrapText="1"/>
    </xf>
    <xf numFmtId="39" fontId="83" fillId="38" borderId="23" xfId="0" applyNumberFormat="1" applyFont="1" applyFill="1" applyBorder="1" applyAlignment="1">
      <alignment horizontal="left" vertical="center" wrapText="1"/>
    </xf>
    <xf numFmtId="39" fontId="84" fillId="38" borderId="23" xfId="0" applyNumberFormat="1" applyFont="1" applyFill="1" applyBorder="1" applyAlignment="1">
      <alignment horizontal="left" vertical="center" wrapText="1"/>
    </xf>
    <xf numFmtId="165" fontId="7" fillId="36" borderId="10" xfId="54" applyNumberFormat="1" applyFont="1" applyFill="1" applyBorder="1" applyAlignment="1">
      <alignment horizontal="center" vertical="center" wrapText="1"/>
      <protection/>
    </xf>
    <xf numFmtId="0" fontId="7" fillId="35" borderId="22" xfId="58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vertical="center" wrapText="1"/>
      <protection/>
    </xf>
    <xf numFmtId="167" fontId="24" fillId="36" borderId="10" xfId="54" applyNumberFormat="1" applyFont="1" applyFill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49" fontId="7" fillId="36" borderId="10" xfId="54" applyNumberFormat="1" applyFont="1" applyFill="1" applyBorder="1" applyAlignment="1">
      <alignment horizontal="center" vertical="center" wrapText="1"/>
      <protection/>
    </xf>
    <xf numFmtId="167" fontId="11" fillId="36" borderId="10" xfId="54" applyNumberFormat="1" applyFont="1" applyFill="1" applyBorder="1" applyAlignment="1">
      <alignment horizontal="center" vertical="center" wrapText="1"/>
      <protection/>
    </xf>
    <xf numFmtId="167" fontId="11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vertical="center" wrapText="1"/>
      <protection/>
    </xf>
    <xf numFmtId="0" fontId="7" fillId="35" borderId="10" xfId="54" applyFont="1" applyFill="1" applyBorder="1" applyAlignment="1">
      <alignment horizontal="center" vertical="center"/>
      <protection/>
    </xf>
    <xf numFmtId="49" fontId="7" fillId="35" borderId="10" xfId="54" applyNumberFormat="1" applyFont="1" applyFill="1" applyBorder="1" applyAlignment="1">
      <alignment horizontal="center" vertical="center" wrapText="1"/>
      <protection/>
    </xf>
    <xf numFmtId="167" fontId="6" fillId="36" borderId="10" xfId="54" applyNumberFormat="1" applyFont="1" applyFill="1" applyBorder="1" applyAlignment="1">
      <alignment horizontal="center" vertical="center" wrapText="1"/>
      <protection/>
    </xf>
    <xf numFmtId="167" fontId="6" fillId="35" borderId="10" xfId="54" applyNumberFormat="1" applyFont="1" applyFill="1" applyBorder="1" applyAlignment="1">
      <alignment horizontal="center" vertical="center" wrapText="1"/>
      <protection/>
    </xf>
    <xf numFmtId="0" fontId="11" fillId="36" borderId="10" xfId="54" applyFont="1" applyFill="1" applyBorder="1" applyAlignment="1">
      <alignment horizontal="left" vertical="center" wrapText="1"/>
      <protection/>
    </xf>
    <xf numFmtId="3" fontId="10" fillId="36" borderId="17" xfId="54" applyNumberFormat="1" applyFont="1" applyFill="1" applyBorder="1">
      <alignment/>
      <protection/>
    </xf>
    <xf numFmtId="0" fontId="6" fillId="36" borderId="10" xfId="55" applyFont="1" applyFill="1" applyBorder="1" applyAlignment="1">
      <alignment horizontal="center" vertical="center"/>
      <protection/>
    </xf>
    <xf numFmtId="0" fontId="6" fillId="36" borderId="10" xfId="55" applyFont="1" applyFill="1" applyBorder="1" applyAlignment="1">
      <alignment horizontal="left" vertical="center" wrapText="1"/>
      <protection/>
    </xf>
    <xf numFmtId="0" fontId="15" fillId="36" borderId="10" xfId="55" applyFont="1" applyFill="1" applyBorder="1" applyAlignment="1">
      <alignment horizontal="left" vertical="center" wrapText="1"/>
      <protection/>
    </xf>
    <xf numFmtId="4" fontId="6" fillId="36" borderId="10" xfId="55" applyNumberFormat="1" applyFont="1" applyFill="1" applyBorder="1" applyAlignment="1">
      <alignment vertical="center"/>
      <protection/>
    </xf>
    <xf numFmtId="4" fontId="6" fillId="36" borderId="10" xfId="54" applyNumberFormat="1" applyFont="1" applyFill="1" applyBorder="1" applyAlignment="1">
      <alignment vertical="center"/>
      <protection/>
    </xf>
    <xf numFmtId="49" fontId="3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22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35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7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49" fontId="35" fillId="37" borderId="24" xfId="0" applyNumberFormat="1" applyFont="1" applyFill="1" applyBorder="1" applyAlignment="1" applyProtection="1">
      <alignment horizontal="right" vertical="center" wrapText="1"/>
      <protection locked="0"/>
    </xf>
    <xf numFmtId="39" fontId="83" fillId="38" borderId="23" xfId="0" applyNumberFormat="1" applyFont="1" applyFill="1" applyBorder="1" applyAlignment="1">
      <alignment horizontal="left" vertical="center" wrapText="1"/>
    </xf>
    <xf numFmtId="0" fontId="82" fillId="38" borderId="23" xfId="0" applyFont="1" applyFill="1" applyBorder="1" applyAlignment="1">
      <alignment horizontal="left" vertical="center" wrapText="1"/>
    </xf>
    <xf numFmtId="0" fontId="82" fillId="38" borderId="23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3" fillId="33" borderId="0" xfId="53" applyFont="1" applyFill="1" applyAlignment="1" applyProtection="1">
      <alignment horizontal="center" vertical="center" wrapText="1" shrinkToFit="1"/>
      <protection locked="0"/>
    </xf>
    <xf numFmtId="0" fontId="83" fillId="38" borderId="23" xfId="0" applyFont="1" applyFill="1" applyBorder="1" applyAlignment="1">
      <alignment horizontal="center" vertical="center" wrapText="1"/>
    </xf>
    <xf numFmtId="39" fontId="84" fillId="38" borderId="23" xfId="0" applyNumberFormat="1" applyFont="1" applyFill="1" applyBorder="1" applyAlignment="1">
      <alignment horizontal="left" vertical="center" wrapText="1"/>
    </xf>
    <xf numFmtId="0" fontId="85" fillId="38" borderId="23" xfId="0" applyFont="1" applyFill="1" applyBorder="1" applyAlignment="1">
      <alignment horizontal="center" vertical="center" wrapText="1"/>
    </xf>
    <xf numFmtId="0" fontId="7" fillId="36" borderId="10" xfId="54" applyFont="1" applyFill="1" applyBorder="1" applyAlignment="1">
      <alignment horizontal="left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  <xf numFmtId="0" fontId="7" fillId="34" borderId="25" xfId="54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165" fontId="7" fillId="35" borderId="26" xfId="54" applyNumberFormat="1" applyFont="1" applyFill="1" applyBorder="1" applyAlignment="1">
      <alignment horizontal="center" vertical="center" wrapText="1"/>
      <protection/>
    </xf>
    <xf numFmtId="165" fontId="7" fillId="35" borderId="27" xfId="54" applyNumberFormat="1" applyFont="1" applyFill="1" applyBorder="1" applyAlignment="1">
      <alignment horizontal="center" vertical="center" wrapText="1"/>
      <protection/>
    </xf>
    <xf numFmtId="165" fontId="7" fillId="35" borderId="13" xfId="54" applyNumberFormat="1" applyFont="1" applyFill="1" applyBorder="1" applyAlignment="1">
      <alignment horizontal="center" vertical="center" wrapText="1"/>
      <protection/>
    </xf>
    <xf numFmtId="165" fontId="7" fillId="35" borderId="12" xfId="54" applyNumberFormat="1" applyFont="1" applyFill="1" applyBorder="1" applyAlignment="1">
      <alignment horizontal="center" vertical="center" wrapText="1"/>
      <protection/>
    </xf>
    <xf numFmtId="0" fontId="7" fillId="36" borderId="24" xfId="54" applyFont="1" applyFill="1" applyBorder="1" applyAlignment="1">
      <alignment horizontal="left" vertical="center" wrapText="1"/>
      <protection/>
    </xf>
    <xf numFmtId="0" fontId="7" fillId="36" borderId="18" xfId="54" applyFont="1" applyFill="1" applyBorder="1" applyAlignment="1">
      <alignment horizontal="left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4" fillId="36" borderId="10" xfId="54" applyFont="1" applyFill="1" applyBorder="1" applyAlignment="1">
      <alignment horizontal="center" vertical="center" wrapText="1"/>
      <protection/>
    </xf>
    <xf numFmtId="0" fontId="61" fillId="36" borderId="10" xfId="54" applyFont="1" applyFill="1" applyBorder="1" applyAlignment="1">
      <alignment horizontal="center" vertical="center" wrapText="1"/>
      <protection/>
    </xf>
    <xf numFmtId="0" fontId="61" fillId="36" borderId="10" xfId="54" applyFont="1" applyFill="1" applyBorder="1" applyAlignment="1">
      <alignment vertical="center" wrapText="1"/>
      <protection/>
    </xf>
    <xf numFmtId="0" fontId="7" fillId="34" borderId="0" xfId="52" applyNumberFormat="1" applyFont="1" applyFill="1" applyBorder="1" applyAlignment="1" applyProtection="1">
      <alignment horizontal="right" vertical="top" wrapText="1"/>
      <protection locked="0"/>
    </xf>
    <xf numFmtId="0" fontId="17" fillId="34" borderId="0" xfId="54" applyFont="1" applyFill="1" applyAlignment="1">
      <alignment horizontal="center" vertical="center" wrapText="1"/>
      <protection/>
    </xf>
    <xf numFmtId="0" fontId="7" fillId="34" borderId="28" xfId="54" applyFont="1" applyFill="1" applyBorder="1" applyAlignment="1">
      <alignment horizontal="center" vertical="center" wrapText="1"/>
      <protection/>
    </xf>
    <xf numFmtId="0" fontId="9" fillId="34" borderId="0" xfId="54" applyFont="1" applyFill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horizontal="center" vertical="center"/>
      <protection/>
    </xf>
    <xf numFmtId="0" fontId="14" fillId="34" borderId="10" xfId="54" applyFont="1" applyFill="1" applyBorder="1" applyAlignment="1">
      <alignment horizontal="center" vertical="center" wrapText="1"/>
      <protection/>
    </xf>
    <xf numFmtId="0" fontId="8" fillId="34" borderId="24" xfId="54" applyFont="1" applyFill="1" applyBorder="1" applyAlignment="1">
      <alignment horizontal="center" vertical="center" wrapText="1"/>
      <protection/>
    </xf>
    <xf numFmtId="0" fontId="61" fillId="34" borderId="10" xfId="54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vertical="top" wrapText="1"/>
      <protection/>
    </xf>
    <xf numFmtId="0" fontId="29" fillId="0" borderId="0" xfId="54" applyFont="1" applyAlignment="1">
      <alignment horizontal="left" wrapText="1"/>
      <protection/>
    </xf>
    <xf numFmtId="0" fontId="30" fillId="34" borderId="0" xfId="54" applyFont="1" applyFill="1" applyAlignment="1">
      <alignment horizontal="right" vertical="top"/>
      <protection/>
    </xf>
    <xf numFmtId="0" fontId="29" fillId="34" borderId="0" xfId="54" applyFont="1" applyFill="1" applyAlignment="1">
      <alignment horizontal="left" wrapText="1"/>
      <protection/>
    </xf>
    <xf numFmtId="0" fontId="8" fillId="35" borderId="10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left" vertical="top" wrapText="1"/>
      <protection/>
    </xf>
    <xf numFmtId="0" fontId="7" fillId="36" borderId="15" xfId="54" applyFont="1" applyFill="1" applyBorder="1" applyAlignment="1">
      <alignment horizontal="left" vertical="top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left" vertical="top" wrapText="1"/>
      <protection/>
    </xf>
    <xf numFmtId="0" fontId="7" fillId="36" borderId="17" xfId="54" applyFont="1" applyFill="1" applyBorder="1" applyAlignment="1">
      <alignment horizontal="left" vertical="top" wrapText="1"/>
      <protection/>
    </xf>
    <xf numFmtId="0" fontId="15" fillId="0" borderId="0" xfId="54" applyFont="1" applyAlignment="1">
      <alignment horizontal="right" wrapText="1"/>
      <protection/>
    </xf>
    <xf numFmtId="0" fontId="10" fillId="0" borderId="0" xfId="54" applyFont="1" applyAlignment="1" applyProtection="1">
      <alignment horizontal="center" wrapText="1"/>
      <protection locked="0"/>
    </xf>
    <xf numFmtId="0" fontId="8" fillId="0" borderId="10" xfId="54" applyFont="1" applyBorder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24" fillId="0" borderId="10" xfId="54" applyFont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9" fillId="34" borderId="0" xfId="54" applyFont="1" applyFill="1" applyAlignment="1">
      <alignment horizontal="center" vertical="center" wrapText="1"/>
      <protection/>
    </xf>
    <xf numFmtId="0" fontId="31" fillId="34" borderId="10" xfId="54" applyFont="1" applyFill="1" applyBorder="1" applyAlignment="1">
      <alignment horizontal="left" vertical="center"/>
      <protection/>
    </xf>
    <xf numFmtId="0" fontId="31" fillId="36" borderId="10" xfId="54" applyFont="1" applyFill="1" applyBorder="1" applyAlignment="1">
      <alignment horizontal="left" vertical="center"/>
      <protection/>
    </xf>
    <xf numFmtId="0" fontId="18" fillId="34" borderId="10" xfId="54" applyFont="1" applyFill="1" applyBorder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132</xdr:row>
      <xdr:rowOff>0</xdr:rowOff>
    </xdr:from>
    <xdr:to>
      <xdr:col>8</xdr:col>
      <xdr:colOff>476250</xdr:colOff>
      <xdr:row>132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49555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476250</xdr:colOff>
      <xdr:row>132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49555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476250</xdr:colOff>
      <xdr:row>135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55174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476250</xdr:colOff>
      <xdr:row>135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55174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showGridLines="0" tabSelected="1" zoomScalePageLayoutView="0" workbookViewId="0" topLeftCell="A1">
      <selection activeCell="Y7" sqref="Y7"/>
    </sheetView>
  </sheetViews>
  <sheetFormatPr defaultColWidth="9.33203125" defaultRowHeight="11.25"/>
  <cols>
    <col min="1" max="1" width="7.33203125" style="30" customWidth="1"/>
    <col min="2" max="2" width="6.66015625" style="30" customWidth="1"/>
    <col min="3" max="3" width="9.83203125" style="30" customWidth="1"/>
    <col min="4" max="4" width="5" style="30" customWidth="1"/>
    <col min="5" max="5" width="4.33203125" style="30" customWidth="1"/>
    <col min="6" max="6" width="21" style="30" customWidth="1"/>
    <col min="7" max="7" width="9.33203125" style="30" customWidth="1"/>
    <col min="8" max="8" width="9.66015625" style="30" customWidth="1"/>
    <col min="9" max="9" width="12.16015625" style="30" customWidth="1"/>
    <col min="10" max="10" width="8.16015625" style="30" customWidth="1"/>
    <col min="11" max="11" width="19.16015625" style="30" customWidth="1"/>
    <col min="12" max="12" width="20.5" style="30" customWidth="1"/>
    <col min="13" max="13" width="5.66015625" style="30" customWidth="1"/>
    <col min="14" max="14" width="9" style="30" customWidth="1"/>
    <col min="15" max="15" width="2.66015625" style="30" customWidth="1"/>
    <col min="16" max="16" width="4.66015625" style="30" customWidth="1"/>
    <col min="17" max="17" width="0.65625" style="30" customWidth="1"/>
    <col min="18" max="16384" width="9.33203125" style="30" customWidth="1"/>
  </cols>
  <sheetData>
    <row r="1" spans="1:17" ht="36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201" t="s">
        <v>490</v>
      </c>
      <c r="L1" s="201"/>
      <c r="M1" s="201"/>
      <c r="N1" s="201"/>
      <c r="O1" s="201"/>
      <c r="P1" s="201"/>
      <c r="Q1" s="32"/>
    </row>
    <row r="2" spans="1:17" ht="16.5" customHeight="1">
      <c r="A2" s="202" t="s">
        <v>476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32"/>
    </row>
    <row r="3" spans="1:17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0</v>
      </c>
      <c r="O3" s="204"/>
      <c r="P3" s="204"/>
      <c r="Q3" s="32"/>
    </row>
    <row r="4" spans="1:17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2"/>
    </row>
    <row r="5" spans="1:17" ht="34.5" customHeight="1">
      <c r="A5" s="31"/>
      <c r="B5" s="151" t="s">
        <v>1</v>
      </c>
      <c r="C5" s="151" t="s">
        <v>2</v>
      </c>
      <c r="D5" s="203" t="s">
        <v>140</v>
      </c>
      <c r="E5" s="203"/>
      <c r="F5" s="203" t="s">
        <v>3</v>
      </c>
      <c r="G5" s="203"/>
      <c r="H5" s="203"/>
      <c r="I5" s="203" t="s">
        <v>163</v>
      </c>
      <c r="J5" s="203"/>
      <c r="K5" s="151" t="s">
        <v>162</v>
      </c>
      <c r="L5" s="151" t="s">
        <v>161</v>
      </c>
      <c r="M5" s="203" t="s">
        <v>160</v>
      </c>
      <c r="N5" s="203"/>
      <c r="O5" s="203"/>
      <c r="P5" s="203"/>
      <c r="Q5" s="203"/>
    </row>
    <row r="6" spans="1:17" ht="11.25" customHeight="1">
      <c r="A6" s="31"/>
      <c r="B6" s="163" t="s">
        <v>4</v>
      </c>
      <c r="C6" s="163" t="s">
        <v>5</v>
      </c>
      <c r="D6" s="200" t="s">
        <v>6</v>
      </c>
      <c r="E6" s="200"/>
      <c r="F6" s="200" t="s">
        <v>7</v>
      </c>
      <c r="G6" s="200"/>
      <c r="H6" s="200"/>
      <c r="I6" s="200" t="s">
        <v>8</v>
      </c>
      <c r="J6" s="200"/>
      <c r="K6" s="163" t="s">
        <v>35</v>
      </c>
      <c r="L6" s="163" t="s">
        <v>36</v>
      </c>
      <c r="M6" s="200" t="s">
        <v>37</v>
      </c>
      <c r="N6" s="200"/>
      <c r="O6" s="200"/>
      <c r="P6" s="200"/>
      <c r="Q6" s="200"/>
    </row>
    <row r="7" spans="1:17" ht="18.75" customHeight="1">
      <c r="A7" s="31"/>
      <c r="B7" s="205" t="s">
        <v>149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7" ht="19.5" customHeight="1">
      <c r="A8" s="31"/>
      <c r="B8" s="163" t="s">
        <v>314</v>
      </c>
      <c r="C8" s="164"/>
      <c r="D8" s="198"/>
      <c r="E8" s="198"/>
      <c r="F8" s="199" t="s">
        <v>315</v>
      </c>
      <c r="G8" s="199"/>
      <c r="H8" s="199"/>
      <c r="I8" s="196" t="s">
        <v>442</v>
      </c>
      <c r="J8" s="196"/>
      <c r="K8" s="165" t="s">
        <v>144</v>
      </c>
      <c r="L8" s="165" t="s">
        <v>443</v>
      </c>
      <c r="M8" s="196" t="s">
        <v>444</v>
      </c>
      <c r="N8" s="196"/>
      <c r="O8" s="196"/>
      <c r="P8" s="196"/>
      <c r="Q8" s="196"/>
    </row>
    <row r="9" spans="1:17" ht="27.75" customHeight="1">
      <c r="A9" s="31"/>
      <c r="B9" s="151"/>
      <c r="C9" s="164"/>
      <c r="D9" s="198"/>
      <c r="E9" s="198"/>
      <c r="F9" s="199" t="s">
        <v>145</v>
      </c>
      <c r="G9" s="199"/>
      <c r="H9" s="199"/>
      <c r="I9" s="196" t="s">
        <v>144</v>
      </c>
      <c r="J9" s="196"/>
      <c r="K9" s="165" t="s">
        <v>144</v>
      </c>
      <c r="L9" s="165" t="s">
        <v>144</v>
      </c>
      <c r="M9" s="196" t="s">
        <v>144</v>
      </c>
      <c r="N9" s="196"/>
      <c r="O9" s="196"/>
      <c r="P9" s="196"/>
      <c r="Q9" s="196"/>
    </row>
    <row r="10" spans="1:17" ht="21" customHeight="1">
      <c r="A10" s="31"/>
      <c r="B10" s="164"/>
      <c r="C10" s="163" t="s">
        <v>316</v>
      </c>
      <c r="D10" s="198"/>
      <c r="E10" s="198"/>
      <c r="F10" s="199" t="s">
        <v>317</v>
      </c>
      <c r="G10" s="199"/>
      <c r="H10" s="199"/>
      <c r="I10" s="196" t="s">
        <v>445</v>
      </c>
      <c r="J10" s="196"/>
      <c r="K10" s="165" t="s">
        <v>144</v>
      </c>
      <c r="L10" s="165" t="s">
        <v>443</v>
      </c>
      <c r="M10" s="196" t="s">
        <v>446</v>
      </c>
      <c r="N10" s="196"/>
      <c r="O10" s="196"/>
      <c r="P10" s="196"/>
      <c r="Q10" s="196"/>
    </row>
    <row r="11" spans="1:17" ht="28.5" customHeight="1">
      <c r="A11" s="31"/>
      <c r="B11" s="164"/>
      <c r="C11" s="151"/>
      <c r="D11" s="198"/>
      <c r="E11" s="198"/>
      <c r="F11" s="199" t="s">
        <v>145</v>
      </c>
      <c r="G11" s="199"/>
      <c r="H11" s="199"/>
      <c r="I11" s="196" t="s">
        <v>144</v>
      </c>
      <c r="J11" s="196"/>
      <c r="K11" s="165" t="s">
        <v>144</v>
      </c>
      <c r="L11" s="165" t="s">
        <v>144</v>
      </c>
      <c r="M11" s="196" t="s">
        <v>144</v>
      </c>
      <c r="N11" s="196"/>
      <c r="O11" s="196"/>
      <c r="P11" s="196"/>
      <c r="Q11" s="196"/>
    </row>
    <row r="12" spans="1:17" ht="33" customHeight="1">
      <c r="A12" s="31"/>
      <c r="B12" s="164"/>
      <c r="C12" s="164"/>
      <c r="D12" s="200" t="s">
        <v>363</v>
      </c>
      <c r="E12" s="200"/>
      <c r="F12" s="199" t="s">
        <v>364</v>
      </c>
      <c r="G12" s="199"/>
      <c r="H12" s="199"/>
      <c r="I12" s="196" t="s">
        <v>144</v>
      </c>
      <c r="J12" s="196"/>
      <c r="K12" s="165" t="s">
        <v>144</v>
      </c>
      <c r="L12" s="165" t="s">
        <v>443</v>
      </c>
      <c r="M12" s="196" t="s">
        <v>443</v>
      </c>
      <c r="N12" s="196"/>
      <c r="O12" s="196"/>
      <c r="P12" s="196"/>
      <c r="Q12" s="196"/>
    </row>
    <row r="13" spans="1:17" ht="21" customHeight="1">
      <c r="A13" s="31"/>
      <c r="B13" s="163" t="s">
        <v>57</v>
      </c>
      <c r="C13" s="164"/>
      <c r="D13" s="198"/>
      <c r="E13" s="198"/>
      <c r="F13" s="199" t="s">
        <v>56</v>
      </c>
      <c r="G13" s="199"/>
      <c r="H13" s="199"/>
      <c r="I13" s="196" t="s">
        <v>447</v>
      </c>
      <c r="J13" s="196"/>
      <c r="K13" s="165" t="s">
        <v>448</v>
      </c>
      <c r="L13" s="165" t="s">
        <v>144</v>
      </c>
      <c r="M13" s="196" t="s">
        <v>449</v>
      </c>
      <c r="N13" s="196"/>
      <c r="O13" s="196"/>
      <c r="P13" s="196"/>
      <c r="Q13" s="196"/>
    </row>
    <row r="14" spans="1:17" ht="27.75" customHeight="1">
      <c r="A14" s="31"/>
      <c r="B14" s="151"/>
      <c r="C14" s="164"/>
      <c r="D14" s="198"/>
      <c r="E14" s="198"/>
      <c r="F14" s="199" t="s">
        <v>145</v>
      </c>
      <c r="G14" s="199"/>
      <c r="H14" s="199"/>
      <c r="I14" s="196" t="s">
        <v>450</v>
      </c>
      <c r="J14" s="196"/>
      <c r="K14" s="165" t="s">
        <v>448</v>
      </c>
      <c r="L14" s="165" t="s">
        <v>144</v>
      </c>
      <c r="M14" s="196" t="s">
        <v>451</v>
      </c>
      <c r="N14" s="196"/>
      <c r="O14" s="196"/>
      <c r="P14" s="196"/>
      <c r="Q14" s="196"/>
    </row>
    <row r="15" spans="1:17" ht="17.25" customHeight="1">
      <c r="A15" s="31"/>
      <c r="B15" s="164"/>
      <c r="C15" s="163" t="s">
        <v>164</v>
      </c>
      <c r="D15" s="198"/>
      <c r="E15" s="198"/>
      <c r="F15" s="199" t="s">
        <v>165</v>
      </c>
      <c r="G15" s="199"/>
      <c r="H15" s="199"/>
      <c r="I15" s="196" t="s">
        <v>452</v>
      </c>
      <c r="J15" s="196"/>
      <c r="K15" s="165" t="s">
        <v>448</v>
      </c>
      <c r="L15" s="165" t="s">
        <v>144</v>
      </c>
      <c r="M15" s="196" t="s">
        <v>453</v>
      </c>
      <c r="N15" s="196"/>
      <c r="O15" s="196"/>
      <c r="P15" s="196"/>
      <c r="Q15" s="196"/>
    </row>
    <row r="16" spans="1:17" ht="27.75" customHeight="1">
      <c r="A16" s="31"/>
      <c r="B16" s="164"/>
      <c r="C16" s="151"/>
      <c r="D16" s="198"/>
      <c r="E16" s="198"/>
      <c r="F16" s="199" t="s">
        <v>145</v>
      </c>
      <c r="G16" s="199"/>
      <c r="H16" s="199"/>
      <c r="I16" s="196" t="s">
        <v>452</v>
      </c>
      <c r="J16" s="196"/>
      <c r="K16" s="165" t="s">
        <v>448</v>
      </c>
      <c r="L16" s="165" t="s">
        <v>144</v>
      </c>
      <c r="M16" s="196" t="s">
        <v>453</v>
      </c>
      <c r="N16" s="196"/>
      <c r="O16" s="196"/>
      <c r="P16" s="196"/>
      <c r="Q16" s="196"/>
    </row>
    <row r="17" spans="1:17" ht="56.25" customHeight="1">
      <c r="A17" s="31"/>
      <c r="B17" s="164"/>
      <c r="C17" s="164"/>
      <c r="D17" s="200" t="s">
        <v>454</v>
      </c>
      <c r="E17" s="200"/>
      <c r="F17" s="199" t="s">
        <v>455</v>
      </c>
      <c r="G17" s="199"/>
      <c r="H17" s="199"/>
      <c r="I17" s="196" t="s">
        <v>456</v>
      </c>
      <c r="J17" s="196"/>
      <c r="K17" s="165" t="s">
        <v>457</v>
      </c>
      <c r="L17" s="165" t="s">
        <v>144</v>
      </c>
      <c r="M17" s="196" t="s">
        <v>458</v>
      </c>
      <c r="N17" s="196"/>
      <c r="O17" s="196"/>
      <c r="P17" s="196"/>
      <c r="Q17" s="196"/>
    </row>
    <row r="18" spans="1:17" ht="54" customHeight="1">
      <c r="A18" s="31"/>
      <c r="B18" s="164"/>
      <c r="C18" s="164"/>
      <c r="D18" s="200" t="s">
        <v>459</v>
      </c>
      <c r="E18" s="200"/>
      <c r="F18" s="199" t="s">
        <v>455</v>
      </c>
      <c r="G18" s="199"/>
      <c r="H18" s="199"/>
      <c r="I18" s="196" t="s">
        <v>460</v>
      </c>
      <c r="J18" s="196"/>
      <c r="K18" s="165" t="s">
        <v>461</v>
      </c>
      <c r="L18" s="165" t="s">
        <v>144</v>
      </c>
      <c r="M18" s="196" t="s">
        <v>462</v>
      </c>
      <c r="N18" s="196"/>
      <c r="O18" s="196"/>
      <c r="P18" s="196"/>
      <c r="Q18" s="196"/>
    </row>
    <row r="19" spans="1:17" ht="18" customHeight="1">
      <c r="A19" s="31"/>
      <c r="B19" s="163" t="s">
        <v>157</v>
      </c>
      <c r="C19" s="164"/>
      <c r="D19" s="198"/>
      <c r="E19" s="198"/>
      <c r="F19" s="199" t="s">
        <v>156</v>
      </c>
      <c r="G19" s="199"/>
      <c r="H19" s="199"/>
      <c r="I19" s="196" t="s">
        <v>463</v>
      </c>
      <c r="J19" s="196"/>
      <c r="K19" s="165" t="s">
        <v>144</v>
      </c>
      <c r="L19" s="165" t="s">
        <v>464</v>
      </c>
      <c r="M19" s="196" t="s">
        <v>465</v>
      </c>
      <c r="N19" s="196"/>
      <c r="O19" s="196"/>
      <c r="P19" s="196"/>
      <c r="Q19" s="196"/>
    </row>
    <row r="20" spans="1:17" ht="30" customHeight="1">
      <c r="A20" s="31"/>
      <c r="B20" s="151"/>
      <c r="C20" s="164"/>
      <c r="D20" s="198"/>
      <c r="E20" s="198"/>
      <c r="F20" s="199" t="s">
        <v>145</v>
      </c>
      <c r="G20" s="199"/>
      <c r="H20" s="199"/>
      <c r="I20" s="196" t="s">
        <v>144</v>
      </c>
      <c r="J20" s="196"/>
      <c r="K20" s="165" t="s">
        <v>144</v>
      </c>
      <c r="L20" s="165" t="s">
        <v>144</v>
      </c>
      <c r="M20" s="196" t="s">
        <v>144</v>
      </c>
      <c r="N20" s="196"/>
      <c r="O20" s="196"/>
      <c r="P20" s="196"/>
      <c r="Q20" s="196"/>
    </row>
    <row r="21" spans="1:17" ht="21" customHeight="1">
      <c r="A21" s="31"/>
      <c r="B21" s="164"/>
      <c r="C21" s="163" t="s">
        <v>287</v>
      </c>
      <c r="D21" s="198"/>
      <c r="E21" s="198"/>
      <c r="F21" s="199" t="s">
        <v>288</v>
      </c>
      <c r="G21" s="199"/>
      <c r="H21" s="199"/>
      <c r="I21" s="196" t="s">
        <v>466</v>
      </c>
      <c r="J21" s="196"/>
      <c r="K21" s="165" t="s">
        <v>144</v>
      </c>
      <c r="L21" s="165" t="s">
        <v>464</v>
      </c>
      <c r="M21" s="196" t="s">
        <v>467</v>
      </c>
      <c r="N21" s="196"/>
      <c r="O21" s="196"/>
      <c r="P21" s="196"/>
      <c r="Q21" s="196"/>
    </row>
    <row r="22" spans="2:17" ht="29.25" customHeight="1">
      <c r="B22" s="164"/>
      <c r="C22" s="151"/>
      <c r="D22" s="198"/>
      <c r="E22" s="198"/>
      <c r="F22" s="199" t="s">
        <v>145</v>
      </c>
      <c r="G22" s="199"/>
      <c r="H22" s="199"/>
      <c r="I22" s="196" t="s">
        <v>144</v>
      </c>
      <c r="J22" s="196"/>
      <c r="K22" s="165" t="s">
        <v>144</v>
      </c>
      <c r="L22" s="165" t="s">
        <v>144</v>
      </c>
      <c r="M22" s="196" t="s">
        <v>144</v>
      </c>
      <c r="N22" s="196"/>
      <c r="O22" s="196"/>
      <c r="P22" s="196"/>
      <c r="Q22" s="196"/>
    </row>
    <row r="23" spans="2:17" ht="19.5" customHeight="1">
      <c r="B23" s="164"/>
      <c r="C23" s="164"/>
      <c r="D23" s="200" t="s">
        <v>151</v>
      </c>
      <c r="E23" s="200"/>
      <c r="F23" s="199" t="s">
        <v>150</v>
      </c>
      <c r="G23" s="199"/>
      <c r="H23" s="199"/>
      <c r="I23" s="196" t="s">
        <v>468</v>
      </c>
      <c r="J23" s="196"/>
      <c r="K23" s="165" t="s">
        <v>144</v>
      </c>
      <c r="L23" s="165" t="s">
        <v>464</v>
      </c>
      <c r="M23" s="196" t="s">
        <v>469</v>
      </c>
      <c r="N23" s="196"/>
      <c r="O23" s="196"/>
      <c r="P23" s="196"/>
      <c r="Q23" s="196"/>
    </row>
    <row r="24" spans="2:17" ht="20.25" customHeight="1">
      <c r="B24" s="208" t="s">
        <v>149</v>
      </c>
      <c r="C24" s="208"/>
      <c r="D24" s="208"/>
      <c r="E24" s="208"/>
      <c r="F24" s="208"/>
      <c r="G24" s="208"/>
      <c r="H24" s="166" t="s">
        <v>147</v>
      </c>
      <c r="I24" s="194" t="s">
        <v>470</v>
      </c>
      <c r="J24" s="194"/>
      <c r="K24" s="167" t="s">
        <v>448</v>
      </c>
      <c r="L24" s="167" t="s">
        <v>471</v>
      </c>
      <c r="M24" s="194" t="s">
        <v>472</v>
      </c>
      <c r="N24" s="194"/>
      <c r="O24" s="194"/>
      <c r="P24" s="194"/>
      <c r="Q24" s="194"/>
    </row>
    <row r="25" spans="2:17" ht="27.75" customHeight="1">
      <c r="B25" s="198"/>
      <c r="C25" s="198"/>
      <c r="D25" s="198"/>
      <c r="E25" s="198"/>
      <c r="F25" s="199" t="s">
        <v>145</v>
      </c>
      <c r="G25" s="199"/>
      <c r="H25" s="199"/>
      <c r="I25" s="196" t="s">
        <v>450</v>
      </c>
      <c r="J25" s="196"/>
      <c r="K25" s="165" t="s">
        <v>448</v>
      </c>
      <c r="L25" s="165" t="s">
        <v>144</v>
      </c>
      <c r="M25" s="196" t="s">
        <v>451</v>
      </c>
      <c r="N25" s="196"/>
      <c r="O25" s="196"/>
      <c r="P25" s="196"/>
      <c r="Q25" s="196"/>
    </row>
    <row r="26" spans="2:17" ht="18.75" customHeight="1">
      <c r="B26" s="205" t="s">
        <v>148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</row>
    <row r="27" spans="2:17" ht="18.75" customHeight="1">
      <c r="B27" s="208" t="s">
        <v>148</v>
      </c>
      <c r="C27" s="208"/>
      <c r="D27" s="208"/>
      <c r="E27" s="208"/>
      <c r="F27" s="208"/>
      <c r="G27" s="208"/>
      <c r="H27" s="166" t="s">
        <v>147</v>
      </c>
      <c r="I27" s="194" t="s">
        <v>473</v>
      </c>
      <c r="J27" s="194"/>
      <c r="K27" s="167" t="s">
        <v>144</v>
      </c>
      <c r="L27" s="167" t="s">
        <v>144</v>
      </c>
      <c r="M27" s="194" t="s">
        <v>473</v>
      </c>
      <c r="N27" s="194"/>
      <c r="O27" s="194"/>
      <c r="P27" s="194"/>
      <c r="Q27" s="194"/>
    </row>
    <row r="28" spans="2:17" ht="30" customHeight="1">
      <c r="B28" s="198"/>
      <c r="C28" s="198"/>
      <c r="D28" s="198"/>
      <c r="E28" s="198"/>
      <c r="F28" s="199" t="s">
        <v>145</v>
      </c>
      <c r="G28" s="199"/>
      <c r="H28" s="199"/>
      <c r="I28" s="196" t="s">
        <v>144</v>
      </c>
      <c r="J28" s="196"/>
      <c r="K28" s="165" t="s">
        <v>144</v>
      </c>
      <c r="L28" s="165" t="s">
        <v>144</v>
      </c>
      <c r="M28" s="196" t="s">
        <v>144</v>
      </c>
      <c r="N28" s="196"/>
      <c r="O28" s="196"/>
      <c r="P28" s="196"/>
      <c r="Q28" s="196"/>
    </row>
    <row r="29" spans="2:17" ht="19.5" customHeight="1">
      <c r="B29" s="205" t="s">
        <v>146</v>
      </c>
      <c r="C29" s="205"/>
      <c r="D29" s="205"/>
      <c r="E29" s="205"/>
      <c r="F29" s="205"/>
      <c r="G29" s="205"/>
      <c r="H29" s="205"/>
      <c r="I29" s="194" t="s">
        <v>474</v>
      </c>
      <c r="J29" s="194"/>
      <c r="K29" s="167" t="s">
        <v>448</v>
      </c>
      <c r="L29" s="167" t="s">
        <v>471</v>
      </c>
      <c r="M29" s="194" t="s">
        <v>475</v>
      </c>
      <c r="N29" s="194"/>
      <c r="O29" s="194"/>
      <c r="P29" s="194"/>
      <c r="Q29" s="194"/>
    </row>
    <row r="30" spans="2:17" ht="36" customHeight="1">
      <c r="B30" s="205"/>
      <c r="C30" s="205"/>
      <c r="D30" s="205"/>
      <c r="E30" s="205"/>
      <c r="F30" s="195" t="s">
        <v>145</v>
      </c>
      <c r="G30" s="195"/>
      <c r="H30" s="195"/>
      <c r="I30" s="197" t="s">
        <v>450</v>
      </c>
      <c r="J30" s="197"/>
      <c r="K30" s="168" t="s">
        <v>448</v>
      </c>
      <c r="L30" s="168" t="s">
        <v>144</v>
      </c>
      <c r="M30" s="197" t="s">
        <v>451</v>
      </c>
      <c r="N30" s="197"/>
      <c r="O30" s="197"/>
      <c r="P30" s="197"/>
      <c r="Q30" s="197"/>
    </row>
    <row r="31" spans="2:17" ht="27" customHeight="1">
      <c r="B31" s="206" t="s">
        <v>143</v>
      </c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</sheetData>
  <sheetProtection/>
  <mergeCells count="100">
    <mergeCell ref="B29:H29"/>
    <mergeCell ref="F28:H28"/>
    <mergeCell ref="M23:Q23"/>
    <mergeCell ref="I25:J25"/>
    <mergeCell ref="I24:J24"/>
    <mergeCell ref="M24:Q24"/>
    <mergeCell ref="B30:E30"/>
    <mergeCell ref="B31:F31"/>
    <mergeCell ref="G31:Q31"/>
    <mergeCell ref="B24:G24"/>
    <mergeCell ref="B25:E25"/>
    <mergeCell ref="B26:Q26"/>
    <mergeCell ref="I6:J6"/>
    <mergeCell ref="M6:Q6"/>
    <mergeCell ref="F6:H6"/>
    <mergeCell ref="B7:Q7"/>
    <mergeCell ref="M9:Q9"/>
    <mergeCell ref="I10:J10"/>
    <mergeCell ref="F9:H9"/>
    <mergeCell ref="M10:Q10"/>
    <mergeCell ref="I8:J8"/>
    <mergeCell ref="D10:E10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I9:J9"/>
    <mergeCell ref="F8:H8"/>
    <mergeCell ref="F10:H10"/>
    <mergeCell ref="M8:Q8"/>
    <mergeCell ref="D8:E8"/>
    <mergeCell ref="F11:H11"/>
    <mergeCell ref="F12:H12"/>
    <mergeCell ref="I11:J11"/>
    <mergeCell ref="D11:E11"/>
    <mergeCell ref="D12:E12"/>
    <mergeCell ref="D13:E13"/>
    <mergeCell ref="F13:H13"/>
    <mergeCell ref="M13:Q13"/>
    <mergeCell ref="M20:Q20"/>
    <mergeCell ref="I20:J20"/>
    <mergeCell ref="M11:Q11"/>
    <mergeCell ref="I16:J16"/>
    <mergeCell ref="I17:J17"/>
    <mergeCell ref="M14:Q14"/>
    <mergeCell ref="M16:Q16"/>
    <mergeCell ref="I12:J12"/>
    <mergeCell ref="I13:J13"/>
    <mergeCell ref="D14:E14"/>
    <mergeCell ref="D15:E15"/>
    <mergeCell ref="F15:H15"/>
    <mergeCell ref="D17:E17"/>
    <mergeCell ref="F17:H17"/>
    <mergeCell ref="M17:Q17"/>
    <mergeCell ref="M15:Q15"/>
    <mergeCell ref="I15:J15"/>
    <mergeCell ref="D16:E16"/>
    <mergeCell ref="F16:H16"/>
    <mergeCell ref="F14:H14"/>
    <mergeCell ref="I14:J14"/>
    <mergeCell ref="F20:H20"/>
    <mergeCell ref="M18:Q18"/>
    <mergeCell ref="I18:J18"/>
    <mergeCell ref="I19:J19"/>
    <mergeCell ref="M19:Q19"/>
    <mergeCell ref="D18:E18"/>
    <mergeCell ref="D19:E19"/>
    <mergeCell ref="F19:H19"/>
    <mergeCell ref="F18:H18"/>
    <mergeCell ref="F25:H25"/>
    <mergeCell ref="D22:E22"/>
    <mergeCell ref="F22:H22"/>
    <mergeCell ref="D23:E23"/>
    <mergeCell ref="F23:H23"/>
    <mergeCell ref="D20:E20"/>
    <mergeCell ref="D21:E21"/>
    <mergeCell ref="F21:H21"/>
    <mergeCell ref="I21:J21"/>
    <mergeCell ref="M21:Q21"/>
    <mergeCell ref="M30:Q30"/>
    <mergeCell ref="I22:J22"/>
    <mergeCell ref="M22:Q22"/>
    <mergeCell ref="M25:Q25"/>
    <mergeCell ref="I23:J23"/>
    <mergeCell ref="I29:J29"/>
    <mergeCell ref="I27:J27"/>
    <mergeCell ref="M27:Q27"/>
    <mergeCell ref="F30:H30"/>
    <mergeCell ref="I28:J28"/>
    <mergeCell ref="M28:Q28"/>
    <mergeCell ref="I30:J30"/>
    <mergeCell ref="M29:Q29"/>
    <mergeCell ref="B27:G27"/>
    <mergeCell ref="B28:E2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6"/>
  <sheetViews>
    <sheetView showGridLines="0" zoomScalePageLayoutView="0" workbookViewId="0" topLeftCell="A1">
      <selection activeCell="X22" sqref="X22"/>
    </sheetView>
  </sheetViews>
  <sheetFormatPr defaultColWidth="9.33203125" defaultRowHeight="11.2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2" t="s">
        <v>491</v>
      </c>
      <c r="O1" s="212"/>
      <c r="P1" s="212"/>
      <c r="Q1" s="212"/>
      <c r="R1" s="212"/>
      <c r="S1" s="212"/>
      <c r="T1" s="212"/>
      <c r="U1" s="3"/>
      <c r="V1" s="3"/>
      <c r="W1" s="2"/>
    </row>
    <row r="2" spans="1:23" ht="21.75" customHeight="1">
      <c r="A2" s="213" t="s">
        <v>488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"/>
    </row>
    <row r="3" ht="6.75" customHeight="1"/>
    <row r="4" spans="1:23" ht="12.75" customHeight="1">
      <c r="A4" s="211" t="s">
        <v>1</v>
      </c>
      <c r="B4" s="211" t="s">
        <v>2</v>
      </c>
      <c r="C4" s="211" t="s">
        <v>58</v>
      </c>
      <c r="D4" s="211" t="s">
        <v>3</v>
      </c>
      <c r="E4" s="211"/>
      <c r="F4" s="211"/>
      <c r="G4" s="211"/>
      <c r="H4" s="211" t="s">
        <v>10</v>
      </c>
      <c r="I4" s="211" t="s">
        <v>11</v>
      </c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</row>
    <row r="5" spans="1:23" ht="12.75" customHeight="1">
      <c r="A5" s="211"/>
      <c r="B5" s="211"/>
      <c r="C5" s="211"/>
      <c r="D5" s="211"/>
      <c r="E5" s="211"/>
      <c r="F5" s="211"/>
      <c r="G5" s="211"/>
      <c r="H5" s="211"/>
      <c r="I5" s="211" t="s">
        <v>12</v>
      </c>
      <c r="J5" s="211" t="s">
        <v>13</v>
      </c>
      <c r="K5" s="211"/>
      <c r="L5" s="211"/>
      <c r="M5" s="211"/>
      <c r="N5" s="211"/>
      <c r="O5" s="211"/>
      <c r="P5" s="211"/>
      <c r="Q5" s="211"/>
      <c r="R5" s="211" t="s">
        <v>14</v>
      </c>
      <c r="S5" s="211" t="s">
        <v>13</v>
      </c>
      <c r="T5" s="211"/>
      <c r="U5" s="211"/>
      <c r="V5" s="211"/>
      <c r="W5" s="211"/>
    </row>
    <row r="6" spans="1:23" ht="12.75" customHeight="1">
      <c r="A6" s="211"/>
      <c r="B6" s="211"/>
      <c r="C6" s="211"/>
      <c r="D6" s="211"/>
      <c r="E6" s="211"/>
      <c r="F6" s="211"/>
      <c r="G6" s="211"/>
      <c r="H6" s="211"/>
      <c r="I6" s="211"/>
      <c r="J6" s="211" t="s">
        <v>54</v>
      </c>
      <c r="K6" s="211" t="s">
        <v>13</v>
      </c>
      <c r="L6" s="211"/>
      <c r="M6" s="211" t="s">
        <v>15</v>
      </c>
      <c r="N6" s="211" t="s">
        <v>16</v>
      </c>
      <c r="O6" s="211" t="s">
        <v>17</v>
      </c>
      <c r="P6" s="211" t="s">
        <v>18</v>
      </c>
      <c r="Q6" s="211" t="s">
        <v>19</v>
      </c>
      <c r="R6" s="211"/>
      <c r="S6" s="211" t="s">
        <v>20</v>
      </c>
      <c r="T6" s="211" t="s">
        <v>21</v>
      </c>
      <c r="U6" s="211"/>
      <c r="V6" s="211" t="s">
        <v>22</v>
      </c>
      <c r="W6" s="211" t="s">
        <v>23</v>
      </c>
    </row>
    <row r="7" spans="1:23" ht="61.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152" t="s">
        <v>24</v>
      </c>
      <c r="L7" s="152" t="s">
        <v>55</v>
      </c>
      <c r="M7" s="211"/>
      <c r="N7" s="211"/>
      <c r="O7" s="211"/>
      <c r="P7" s="211"/>
      <c r="Q7" s="211"/>
      <c r="R7" s="211"/>
      <c r="S7" s="211"/>
      <c r="T7" s="211" t="s">
        <v>25</v>
      </c>
      <c r="U7" s="211"/>
      <c r="V7" s="211"/>
      <c r="W7" s="211"/>
    </row>
    <row r="8" spans="1:23" ht="8.25">
      <c r="A8" s="153" t="s">
        <v>4</v>
      </c>
      <c r="B8" s="153" t="s">
        <v>5</v>
      </c>
      <c r="C8" s="153" t="s">
        <v>6</v>
      </c>
      <c r="D8" s="214" t="s">
        <v>7</v>
      </c>
      <c r="E8" s="214"/>
      <c r="F8" s="214"/>
      <c r="G8" s="214"/>
      <c r="H8" s="153" t="s">
        <v>8</v>
      </c>
      <c r="I8" s="153" t="s">
        <v>35</v>
      </c>
      <c r="J8" s="153" t="s">
        <v>36</v>
      </c>
      <c r="K8" s="153" t="s">
        <v>37</v>
      </c>
      <c r="L8" s="153" t="s">
        <v>38</v>
      </c>
      <c r="M8" s="153" t="s">
        <v>39</v>
      </c>
      <c r="N8" s="153" t="s">
        <v>40</v>
      </c>
      <c r="O8" s="153" t="s">
        <v>41</v>
      </c>
      <c r="P8" s="153" t="s">
        <v>42</v>
      </c>
      <c r="Q8" s="153" t="s">
        <v>43</v>
      </c>
      <c r="R8" s="153" t="s">
        <v>44</v>
      </c>
      <c r="S8" s="153" t="s">
        <v>45</v>
      </c>
      <c r="T8" s="214" t="s">
        <v>46</v>
      </c>
      <c r="U8" s="214"/>
      <c r="V8" s="153" t="s">
        <v>47</v>
      </c>
      <c r="W8" s="153" t="s">
        <v>48</v>
      </c>
    </row>
    <row r="9" spans="1:23" ht="12.75" customHeight="1">
      <c r="A9" s="211" t="s">
        <v>159</v>
      </c>
      <c r="B9" s="211" t="s">
        <v>34</v>
      </c>
      <c r="C9" s="211" t="s">
        <v>34</v>
      </c>
      <c r="D9" s="210" t="s">
        <v>187</v>
      </c>
      <c r="E9" s="210"/>
      <c r="F9" s="210" t="s">
        <v>49</v>
      </c>
      <c r="G9" s="210"/>
      <c r="H9" s="170">
        <v>23730135</v>
      </c>
      <c r="I9" s="170">
        <v>8950420</v>
      </c>
      <c r="J9" s="170">
        <v>8450420</v>
      </c>
      <c r="K9" s="170">
        <v>2300</v>
      </c>
      <c r="L9" s="170">
        <v>8448120</v>
      </c>
      <c r="M9" s="170">
        <v>500000</v>
      </c>
      <c r="N9" s="170">
        <v>0</v>
      </c>
      <c r="O9" s="170">
        <v>0</v>
      </c>
      <c r="P9" s="170">
        <v>0</v>
      </c>
      <c r="Q9" s="170">
        <v>0</v>
      </c>
      <c r="R9" s="170">
        <v>14779715</v>
      </c>
      <c r="S9" s="170">
        <v>14779715</v>
      </c>
      <c r="T9" s="209">
        <v>0</v>
      </c>
      <c r="U9" s="209"/>
      <c r="V9" s="170">
        <v>0</v>
      </c>
      <c r="W9" s="170">
        <v>0</v>
      </c>
    </row>
    <row r="10" spans="1:23" ht="12.75" customHeight="1">
      <c r="A10" s="211"/>
      <c r="B10" s="211"/>
      <c r="C10" s="211"/>
      <c r="D10" s="210"/>
      <c r="E10" s="210"/>
      <c r="F10" s="210" t="s">
        <v>50</v>
      </c>
      <c r="G10" s="210"/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209">
        <v>0</v>
      </c>
      <c r="U10" s="209"/>
      <c r="V10" s="170">
        <v>0</v>
      </c>
      <c r="W10" s="170">
        <v>0</v>
      </c>
    </row>
    <row r="11" spans="1:23" ht="12.75" customHeight="1">
      <c r="A11" s="211"/>
      <c r="B11" s="211"/>
      <c r="C11" s="211"/>
      <c r="D11" s="210"/>
      <c r="E11" s="210"/>
      <c r="F11" s="210" t="s">
        <v>51</v>
      </c>
      <c r="G11" s="210"/>
      <c r="H11" s="170">
        <v>306000</v>
      </c>
      <c r="I11" s="170">
        <v>56000</v>
      </c>
      <c r="J11" s="170">
        <v>4000</v>
      </c>
      <c r="K11" s="170">
        <v>0</v>
      </c>
      <c r="L11" s="170">
        <v>4000</v>
      </c>
      <c r="M11" s="170">
        <v>52000</v>
      </c>
      <c r="N11" s="170">
        <v>0</v>
      </c>
      <c r="O11" s="170">
        <v>0</v>
      </c>
      <c r="P11" s="170">
        <v>0</v>
      </c>
      <c r="Q11" s="170">
        <v>0</v>
      </c>
      <c r="R11" s="170">
        <v>250000</v>
      </c>
      <c r="S11" s="170">
        <v>250000</v>
      </c>
      <c r="T11" s="209">
        <v>0</v>
      </c>
      <c r="U11" s="209"/>
      <c r="V11" s="170">
        <v>0</v>
      </c>
      <c r="W11" s="170">
        <v>0</v>
      </c>
    </row>
    <row r="12" spans="1:23" ht="12.75" customHeight="1">
      <c r="A12" s="211"/>
      <c r="B12" s="211"/>
      <c r="C12" s="211"/>
      <c r="D12" s="210"/>
      <c r="E12" s="210"/>
      <c r="F12" s="210" t="s">
        <v>52</v>
      </c>
      <c r="G12" s="210"/>
      <c r="H12" s="170">
        <v>24036135</v>
      </c>
      <c r="I12" s="170">
        <v>9006420</v>
      </c>
      <c r="J12" s="170">
        <v>8454420</v>
      </c>
      <c r="K12" s="170">
        <v>2300</v>
      </c>
      <c r="L12" s="170">
        <v>8452120</v>
      </c>
      <c r="M12" s="170">
        <v>552000</v>
      </c>
      <c r="N12" s="170">
        <v>0</v>
      </c>
      <c r="O12" s="170">
        <v>0</v>
      </c>
      <c r="P12" s="170">
        <v>0</v>
      </c>
      <c r="Q12" s="170">
        <v>0</v>
      </c>
      <c r="R12" s="170">
        <v>15029715</v>
      </c>
      <c r="S12" s="170">
        <v>15029715</v>
      </c>
      <c r="T12" s="209">
        <v>0</v>
      </c>
      <c r="U12" s="209"/>
      <c r="V12" s="170">
        <v>0</v>
      </c>
      <c r="W12" s="170">
        <v>0</v>
      </c>
    </row>
    <row r="13" spans="1:23" ht="12.75" customHeight="1">
      <c r="A13" s="211" t="s">
        <v>34</v>
      </c>
      <c r="B13" s="211" t="s">
        <v>158</v>
      </c>
      <c r="C13" s="211" t="s">
        <v>34</v>
      </c>
      <c r="D13" s="210" t="s">
        <v>319</v>
      </c>
      <c r="E13" s="210"/>
      <c r="F13" s="210" t="s">
        <v>49</v>
      </c>
      <c r="G13" s="210"/>
      <c r="H13" s="170">
        <v>20661422</v>
      </c>
      <c r="I13" s="170">
        <v>5881707</v>
      </c>
      <c r="J13" s="170">
        <v>5881707</v>
      </c>
      <c r="K13" s="170">
        <v>0</v>
      </c>
      <c r="L13" s="170">
        <v>5881707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14779715</v>
      </c>
      <c r="S13" s="170">
        <v>14779715</v>
      </c>
      <c r="T13" s="209">
        <v>0</v>
      </c>
      <c r="U13" s="209"/>
      <c r="V13" s="170">
        <v>0</v>
      </c>
      <c r="W13" s="170">
        <v>0</v>
      </c>
    </row>
    <row r="14" spans="1:23" ht="12.75" customHeight="1">
      <c r="A14" s="211"/>
      <c r="B14" s="211"/>
      <c r="C14" s="211"/>
      <c r="D14" s="210"/>
      <c r="E14" s="210"/>
      <c r="F14" s="210" t="s">
        <v>50</v>
      </c>
      <c r="G14" s="210"/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209">
        <v>0</v>
      </c>
      <c r="U14" s="209"/>
      <c r="V14" s="170">
        <v>0</v>
      </c>
      <c r="W14" s="170">
        <v>0</v>
      </c>
    </row>
    <row r="15" spans="1:23" ht="12.75" customHeight="1">
      <c r="A15" s="211"/>
      <c r="B15" s="211"/>
      <c r="C15" s="211"/>
      <c r="D15" s="210"/>
      <c r="E15" s="210"/>
      <c r="F15" s="210" t="s">
        <v>51</v>
      </c>
      <c r="G15" s="210"/>
      <c r="H15" s="170">
        <v>302000</v>
      </c>
      <c r="I15" s="170">
        <v>52000</v>
      </c>
      <c r="J15" s="170">
        <v>0</v>
      </c>
      <c r="K15" s="170">
        <v>0</v>
      </c>
      <c r="L15" s="170">
        <v>0</v>
      </c>
      <c r="M15" s="170">
        <v>52000</v>
      </c>
      <c r="N15" s="170">
        <v>0</v>
      </c>
      <c r="O15" s="170">
        <v>0</v>
      </c>
      <c r="P15" s="170">
        <v>0</v>
      </c>
      <c r="Q15" s="170">
        <v>0</v>
      </c>
      <c r="R15" s="170">
        <v>250000</v>
      </c>
      <c r="S15" s="170">
        <v>250000</v>
      </c>
      <c r="T15" s="209">
        <v>0</v>
      </c>
      <c r="U15" s="209"/>
      <c r="V15" s="170">
        <v>0</v>
      </c>
      <c r="W15" s="170">
        <v>0</v>
      </c>
    </row>
    <row r="16" spans="1:23" ht="12.75" customHeight="1">
      <c r="A16" s="211"/>
      <c r="B16" s="211"/>
      <c r="C16" s="211"/>
      <c r="D16" s="210"/>
      <c r="E16" s="210"/>
      <c r="F16" s="210" t="s">
        <v>52</v>
      </c>
      <c r="G16" s="210"/>
      <c r="H16" s="170">
        <v>20963422</v>
      </c>
      <c r="I16" s="170">
        <v>5933707</v>
      </c>
      <c r="J16" s="170">
        <v>5881707</v>
      </c>
      <c r="K16" s="170">
        <v>0</v>
      </c>
      <c r="L16" s="170">
        <v>5881707</v>
      </c>
      <c r="M16" s="170">
        <v>52000</v>
      </c>
      <c r="N16" s="170">
        <v>0</v>
      </c>
      <c r="O16" s="170">
        <v>0</v>
      </c>
      <c r="P16" s="170">
        <v>0</v>
      </c>
      <c r="Q16" s="170">
        <v>0</v>
      </c>
      <c r="R16" s="170">
        <v>15029715</v>
      </c>
      <c r="S16" s="170">
        <v>15029715</v>
      </c>
      <c r="T16" s="209">
        <v>0</v>
      </c>
      <c r="U16" s="209"/>
      <c r="V16" s="170">
        <v>0</v>
      </c>
      <c r="W16" s="170">
        <v>0</v>
      </c>
    </row>
    <row r="17" spans="1:23" ht="12.75" customHeight="1">
      <c r="A17" s="211" t="s">
        <v>34</v>
      </c>
      <c r="B17" s="211" t="s">
        <v>188</v>
      </c>
      <c r="C17" s="211" t="s">
        <v>34</v>
      </c>
      <c r="D17" s="210" t="s">
        <v>9</v>
      </c>
      <c r="E17" s="210"/>
      <c r="F17" s="210" t="s">
        <v>49</v>
      </c>
      <c r="G17" s="210"/>
      <c r="H17" s="170">
        <v>10250</v>
      </c>
      <c r="I17" s="170">
        <v>10250</v>
      </c>
      <c r="J17" s="170">
        <v>10250</v>
      </c>
      <c r="K17" s="170">
        <v>2300</v>
      </c>
      <c r="L17" s="170">
        <v>7950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209">
        <v>0</v>
      </c>
      <c r="U17" s="209"/>
      <c r="V17" s="170">
        <v>0</v>
      </c>
      <c r="W17" s="170">
        <v>0</v>
      </c>
    </row>
    <row r="18" spans="1:23" ht="12.75" customHeight="1">
      <c r="A18" s="211"/>
      <c r="B18" s="211"/>
      <c r="C18" s="211"/>
      <c r="D18" s="210"/>
      <c r="E18" s="210"/>
      <c r="F18" s="210" t="s">
        <v>50</v>
      </c>
      <c r="G18" s="210"/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209">
        <v>0</v>
      </c>
      <c r="U18" s="209"/>
      <c r="V18" s="170">
        <v>0</v>
      </c>
      <c r="W18" s="170">
        <v>0</v>
      </c>
    </row>
    <row r="19" spans="1:23" ht="12.75" customHeight="1">
      <c r="A19" s="211"/>
      <c r="B19" s="211"/>
      <c r="C19" s="211"/>
      <c r="D19" s="210"/>
      <c r="E19" s="210"/>
      <c r="F19" s="210" t="s">
        <v>51</v>
      </c>
      <c r="G19" s="210"/>
      <c r="H19" s="170">
        <v>4000</v>
      </c>
      <c r="I19" s="170">
        <v>4000</v>
      </c>
      <c r="J19" s="170">
        <v>4000</v>
      </c>
      <c r="K19" s="170">
        <v>0</v>
      </c>
      <c r="L19" s="170">
        <v>4000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209">
        <v>0</v>
      </c>
      <c r="U19" s="209"/>
      <c r="V19" s="170">
        <v>0</v>
      </c>
      <c r="W19" s="170">
        <v>0</v>
      </c>
    </row>
    <row r="20" spans="1:23" ht="12.75" customHeight="1">
      <c r="A20" s="211"/>
      <c r="B20" s="211"/>
      <c r="C20" s="211"/>
      <c r="D20" s="210"/>
      <c r="E20" s="210"/>
      <c r="F20" s="210" t="s">
        <v>52</v>
      </c>
      <c r="G20" s="210"/>
      <c r="H20" s="170">
        <v>14250</v>
      </c>
      <c r="I20" s="170">
        <v>14250</v>
      </c>
      <c r="J20" s="170">
        <v>14250</v>
      </c>
      <c r="K20" s="170">
        <v>2300</v>
      </c>
      <c r="L20" s="170">
        <v>11950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209">
        <v>0</v>
      </c>
      <c r="U20" s="209"/>
      <c r="V20" s="170">
        <v>0</v>
      </c>
      <c r="W20" s="170">
        <v>0</v>
      </c>
    </row>
    <row r="21" spans="1:23" ht="12.75" customHeight="1">
      <c r="A21" s="211" t="s">
        <v>281</v>
      </c>
      <c r="B21" s="211" t="s">
        <v>34</v>
      </c>
      <c r="C21" s="211" t="s">
        <v>34</v>
      </c>
      <c r="D21" s="210" t="s">
        <v>282</v>
      </c>
      <c r="E21" s="210"/>
      <c r="F21" s="210" t="s">
        <v>49</v>
      </c>
      <c r="G21" s="210"/>
      <c r="H21" s="170">
        <v>17772025</v>
      </c>
      <c r="I21" s="170">
        <v>17620185</v>
      </c>
      <c r="J21" s="170">
        <v>17063685</v>
      </c>
      <c r="K21" s="170">
        <v>12746036</v>
      </c>
      <c r="L21" s="170">
        <v>4317649</v>
      </c>
      <c r="M21" s="170">
        <v>0</v>
      </c>
      <c r="N21" s="170">
        <v>556500</v>
      </c>
      <c r="O21" s="170">
        <v>0</v>
      </c>
      <c r="P21" s="170">
        <v>0</v>
      </c>
      <c r="Q21" s="170">
        <v>0</v>
      </c>
      <c r="R21" s="170">
        <v>151840</v>
      </c>
      <c r="S21" s="170">
        <v>151840</v>
      </c>
      <c r="T21" s="209">
        <v>0</v>
      </c>
      <c r="U21" s="209"/>
      <c r="V21" s="170">
        <v>0</v>
      </c>
      <c r="W21" s="170">
        <v>0</v>
      </c>
    </row>
    <row r="22" spans="1:23" ht="12.75" customHeight="1">
      <c r="A22" s="211"/>
      <c r="B22" s="211"/>
      <c r="C22" s="211"/>
      <c r="D22" s="210"/>
      <c r="E22" s="210"/>
      <c r="F22" s="210" t="s">
        <v>50</v>
      </c>
      <c r="G22" s="210"/>
      <c r="H22" s="170">
        <v>-99926</v>
      </c>
      <c r="I22" s="170">
        <v>-99926</v>
      </c>
      <c r="J22" s="170">
        <v>-99926</v>
      </c>
      <c r="K22" s="170">
        <v>0</v>
      </c>
      <c r="L22" s="170">
        <v>-99926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209">
        <v>0</v>
      </c>
      <c r="U22" s="209"/>
      <c r="V22" s="170">
        <v>0</v>
      </c>
      <c r="W22" s="170">
        <v>0</v>
      </c>
    </row>
    <row r="23" spans="1:23" ht="12.75" customHeight="1">
      <c r="A23" s="211"/>
      <c r="B23" s="211"/>
      <c r="C23" s="211"/>
      <c r="D23" s="210"/>
      <c r="E23" s="210"/>
      <c r="F23" s="210" t="s">
        <v>51</v>
      </c>
      <c r="G23" s="210"/>
      <c r="H23" s="170">
        <v>105796</v>
      </c>
      <c r="I23" s="170">
        <v>85000</v>
      </c>
      <c r="J23" s="170">
        <v>85000</v>
      </c>
      <c r="K23" s="170">
        <v>0</v>
      </c>
      <c r="L23" s="170">
        <v>85000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20796</v>
      </c>
      <c r="S23" s="170">
        <v>20796</v>
      </c>
      <c r="T23" s="209">
        <v>0</v>
      </c>
      <c r="U23" s="209"/>
      <c r="V23" s="170">
        <v>0</v>
      </c>
      <c r="W23" s="170">
        <v>0</v>
      </c>
    </row>
    <row r="24" spans="1:23" ht="12.75" customHeight="1">
      <c r="A24" s="211"/>
      <c r="B24" s="211"/>
      <c r="C24" s="211"/>
      <c r="D24" s="210"/>
      <c r="E24" s="210"/>
      <c r="F24" s="210" t="s">
        <v>52</v>
      </c>
      <c r="G24" s="210"/>
      <c r="H24" s="170">
        <v>17777895</v>
      </c>
      <c r="I24" s="170">
        <v>17605259</v>
      </c>
      <c r="J24" s="170">
        <v>17048759</v>
      </c>
      <c r="K24" s="170">
        <v>12746036</v>
      </c>
      <c r="L24" s="170">
        <v>4302723</v>
      </c>
      <c r="M24" s="170">
        <v>0</v>
      </c>
      <c r="N24" s="170">
        <v>556500</v>
      </c>
      <c r="O24" s="170">
        <v>0</v>
      </c>
      <c r="P24" s="170">
        <v>0</v>
      </c>
      <c r="Q24" s="170">
        <v>0</v>
      </c>
      <c r="R24" s="170">
        <v>172636</v>
      </c>
      <c r="S24" s="170">
        <v>172636</v>
      </c>
      <c r="T24" s="209">
        <v>0</v>
      </c>
      <c r="U24" s="209"/>
      <c r="V24" s="170">
        <v>0</v>
      </c>
      <c r="W24" s="170">
        <v>0</v>
      </c>
    </row>
    <row r="25" spans="1:23" ht="12.75" customHeight="1">
      <c r="A25" s="211" t="s">
        <v>34</v>
      </c>
      <c r="B25" s="211" t="s">
        <v>477</v>
      </c>
      <c r="C25" s="211" t="s">
        <v>34</v>
      </c>
      <c r="D25" s="210" t="s">
        <v>478</v>
      </c>
      <c r="E25" s="210"/>
      <c r="F25" s="210" t="s">
        <v>49</v>
      </c>
      <c r="G25" s="210"/>
      <c r="H25" s="170">
        <v>616100</v>
      </c>
      <c r="I25" s="170">
        <v>616100</v>
      </c>
      <c r="J25" s="170">
        <v>116100</v>
      </c>
      <c r="K25" s="170">
        <v>0</v>
      </c>
      <c r="L25" s="170">
        <v>116100</v>
      </c>
      <c r="M25" s="170">
        <v>0</v>
      </c>
      <c r="N25" s="170">
        <v>500000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209">
        <v>0</v>
      </c>
      <c r="U25" s="209"/>
      <c r="V25" s="170">
        <v>0</v>
      </c>
      <c r="W25" s="170">
        <v>0</v>
      </c>
    </row>
    <row r="26" spans="1:23" ht="12.75" customHeight="1">
      <c r="A26" s="211"/>
      <c r="B26" s="211"/>
      <c r="C26" s="211"/>
      <c r="D26" s="210"/>
      <c r="E26" s="210"/>
      <c r="F26" s="210" t="s">
        <v>50</v>
      </c>
      <c r="G26" s="210"/>
      <c r="H26" s="170">
        <v>-10926</v>
      </c>
      <c r="I26" s="170">
        <v>-10926</v>
      </c>
      <c r="J26" s="170">
        <v>-10926</v>
      </c>
      <c r="K26" s="170">
        <v>0</v>
      </c>
      <c r="L26" s="170">
        <v>-10926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209">
        <v>0</v>
      </c>
      <c r="U26" s="209"/>
      <c r="V26" s="170">
        <v>0</v>
      </c>
      <c r="W26" s="170">
        <v>0</v>
      </c>
    </row>
    <row r="27" spans="1:23" ht="12.75" customHeight="1">
      <c r="A27" s="211"/>
      <c r="B27" s="211"/>
      <c r="C27" s="211"/>
      <c r="D27" s="210"/>
      <c r="E27" s="210"/>
      <c r="F27" s="210" t="s">
        <v>51</v>
      </c>
      <c r="G27" s="210"/>
      <c r="H27" s="170">
        <v>10926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10926</v>
      </c>
      <c r="S27" s="170">
        <v>10926</v>
      </c>
      <c r="T27" s="209">
        <v>0</v>
      </c>
      <c r="U27" s="209"/>
      <c r="V27" s="170">
        <v>0</v>
      </c>
      <c r="W27" s="170">
        <v>0</v>
      </c>
    </row>
    <row r="28" spans="1:23" ht="12.75" customHeight="1">
      <c r="A28" s="211"/>
      <c r="B28" s="211"/>
      <c r="C28" s="211"/>
      <c r="D28" s="210"/>
      <c r="E28" s="210"/>
      <c r="F28" s="210" t="s">
        <v>52</v>
      </c>
      <c r="G28" s="210"/>
      <c r="H28" s="170">
        <v>616100</v>
      </c>
      <c r="I28" s="170">
        <v>605174</v>
      </c>
      <c r="J28" s="170">
        <v>105174</v>
      </c>
      <c r="K28" s="170">
        <v>0</v>
      </c>
      <c r="L28" s="170">
        <v>105174</v>
      </c>
      <c r="M28" s="170">
        <v>0</v>
      </c>
      <c r="N28" s="170">
        <v>500000</v>
      </c>
      <c r="O28" s="170">
        <v>0</v>
      </c>
      <c r="P28" s="170">
        <v>0</v>
      </c>
      <c r="Q28" s="170">
        <v>0</v>
      </c>
      <c r="R28" s="170">
        <v>10926</v>
      </c>
      <c r="S28" s="170">
        <v>10926</v>
      </c>
      <c r="T28" s="209">
        <v>0</v>
      </c>
      <c r="U28" s="209"/>
      <c r="V28" s="170">
        <v>0</v>
      </c>
      <c r="W28" s="170">
        <v>0</v>
      </c>
    </row>
    <row r="29" spans="1:23" ht="12.75" customHeight="1">
      <c r="A29" s="211" t="s">
        <v>34</v>
      </c>
      <c r="B29" s="211" t="s">
        <v>283</v>
      </c>
      <c r="C29" s="211" t="s">
        <v>34</v>
      </c>
      <c r="D29" s="210" t="s">
        <v>284</v>
      </c>
      <c r="E29" s="210"/>
      <c r="F29" s="210" t="s">
        <v>49</v>
      </c>
      <c r="G29" s="210"/>
      <c r="H29" s="170">
        <v>15533736</v>
      </c>
      <c r="I29" s="170">
        <v>15381896</v>
      </c>
      <c r="J29" s="170">
        <v>15325396</v>
      </c>
      <c r="K29" s="170">
        <v>12746036</v>
      </c>
      <c r="L29" s="170">
        <v>2579360</v>
      </c>
      <c r="M29" s="170">
        <v>0</v>
      </c>
      <c r="N29" s="170">
        <v>56500</v>
      </c>
      <c r="O29" s="170">
        <v>0</v>
      </c>
      <c r="P29" s="170">
        <v>0</v>
      </c>
      <c r="Q29" s="170">
        <v>0</v>
      </c>
      <c r="R29" s="170">
        <v>151840</v>
      </c>
      <c r="S29" s="170">
        <v>151840</v>
      </c>
      <c r="T29" s="209">
        <v>0</v>
      </c>
      <c r="U29" s="209"/>
      <c r="V29" s="170">
        <v>0</v>
      </c>
      <c r="W29" s="170">
        <v>0</v>
      </c>
    </row>
    <row r="30" spans="1:23" ht="12.75" customHeight="1">
      <c r="A30" s="211"/>
      <c r="B30" s="211"/>
      <c r="C30" s="211"/>
      <c r="D30" s="210"/>
      <c r="E30" s="210"/>
      <c r="F30" s="210" t="s">
        <v>50</v>
      </c>
      <c r="G30" s="210"/>
      <c r="H30" s="170">
        <v>-89000</v>
      </c>
      <c r="I30" s="170">
        <v>-89000</v>
      </c>
      <c r="J30" s="170">
        <v>-89000</v>
      </c>
      <c r="K30" s="170">
        <v>0</v>
      </c>
      <c r="L30" s="170">
        <v>-89000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209">
        <v>0</v>
      </c>
      <c r="U30" s="209"/>
      <c r="V30" s="170">
        <v>0</v>
      </c>
      <c r="W30" s="170">
        <v>0</v>
      </c>
    </row>
    <row r="31" spans="1:23" ht="12.75" customHeight="1">
      <c r="A31" s="211"/>
      <c r="B31" s="211"/>
      <c r="C31" s="211"/>
      <c r="D31" s="210"/>
      <c r="E31" s="210"/>
      <c r="F31" s="210" t="s">
        <v>51</v>
      </c>
      <c r="G31" s="210"/>
      <c r="H31" s="170">
        <v>9870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9870</v>
      </c>
      <c r="S31" s="170">
        <v>9870</v>
      </c>
      <c r="T31" s="209">
        <v>0</v>
      </c>
      <c r="U31" s="209"/>
      <c r="V31" s="170">
        <v>0</v>
      </c>
      <c r="W31" s="170">
        <v>0</v>
      </c>
    </row>
    <row r="32" spans="1:23" ht="12.75" customHeight="1">
      <c r="A32" s="211"/>
      <c r="B32" s="211"/>
      <c r="C32" s="211"/>
      <c r="D32" s="210"/>
      <c r="E32" s="210"/>
      <c r="F32" s="210" t="s">
        <v>52</v>
      </c>
      <c r="G32" s="210"/>
      <c r="H32" s="170">
        <v>15454606</v>
      </c>
      <c r="I32" s="170">
        <v>15292896</v>
      </c>
      <c r="J32" s="170">
        <v>15236396</v>
      </c>
      <c r="K32" s="170">
        <v>12746036</v>
      </c>
      <c r="L32" s="170">
        <v>2490360</v>
      </c>
      <c r="M32" s="170">
        <v>0</v>
      </c>
      <c r="N32" s="170">
        <v>56500</v>
      </c>
      <c r="O32" s="170">
        <v>0</v>
      </c>
      <c r="P32" s="170">
        <v>0</v>
      </c>
      <c r="Q32" s="170">
        <v>0</v>
      </c>
      <c r="R32" s="170">
        <v>161710</v>
      </c>
      <c r="S32" s="170">
        <v>161710</v>
      </c>
      <c r="T32" s="209">
        <v>0</v>
      </c>
      <c r="U32" s="209"/>
      <c r="V32" s="170">
        <v>0</v>
      </c>
      <c r="W32" s="170">
        <v>0</v>
      </c>
    </row>
    <row r="33" spans="1:23" ht="12.75" customHeight="1">
      <c r="A33" s="211" t="s">
        <v>34</v>
      </c>
      <c r="B33" s="211" t="s">
        <v>479</v>
      </c>
      <c r="C33" s="211" t="s">
        <v>34</v>
      </c>
      <c r="D33" s="210" t="s">
        <v>9</v>
      </c>
      <c r="E33" s="210"/>
      <c r="F33" s="210" t="s">
        <v>49</v>
      </c>
      <c r="G33" s="210"/>
      <c r="H33" s="170">
        <v>1532189</v>
      </c>
      <c r="I33" s="170">
        <v>1532189</v>
      </c>
      <c r="J33" s="170">
        <v>1532189</v>
      </c>
      <c r="K33" s="170">
        <v>0</v>
      </c>
      <c r="L33" s="170">
        <v>1532189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70">
        <v>0</v>
      </c>
      <c r="T33" s="209">
        <v>0</v>
      </c>
      <c r="U33" s="209"/>
      <c r="V33" s="170">
        <v>0</v>
      </c>
      <c r="W33" s="170">
        <v>0</v>
      </c>
    </row>
    <row r="34" spans="1:23" ht="12.75" customHeight="1">
      <c r="A34" s="211"/>
      <c r="B34" s="211"/>
      <c r="C34" s="211"/>
      <c r="D34" s="210"/>
      <c r="E34" s="210"/>
      <c r="F34" s="210" t="s">
        <v>50</v>
      </c>
      <c r="G34" s="210"/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70">
        <v>0</v>
      </c>
      <c r="T34" s="209">
        <v>0</v>
      </c>
      <c r="U34" s="209"/>
      <c r="V34" s="170">
        <v>0</v>
      </c>
      <c r="W34" s="170">
        <v>0</v>
      </c>
    </row>
    <row r="35" spans="1:23" ht="12.75" customHeight="1">
      <c r="A35" s="211"/>
      <c r="B35" s="211"/>
      <c r="C35" s="211"/>
      <c r="D35" s="210"/>
      <c r="E35" s="210"/>
      <c r="F35" s="210" t="s">
        <v>51</v>
      </c>
      <c r="G35" s="210"/>
      <c r="H35" s="170">
        <v>85000</v>
      </c>
      <c r="I35" s="170">
        <v>85000</v>
      </c>
      <c r="J35" s="170">
        <v>85000</v>
      </c>
      <c r="K35" s="170">
        <v>0</v>
      </c>
      <c r="L35" s="170">
        <v>85000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0">
        <v>0</v>
      </c>
      <c r="T35" s="209">
        <v>0</v>
      </c>
      <c r="U35" s="209"/>
      <c r="V35" s="170">
        <v>0</v>
      </c>
      <c r="W35" s="170">
        <v>0</v>
      </c>
    </row>
    <row r="36" spans="1:23" ht="12.75" customHeight="1">
      <c r="A36" s="211"/>
      <c r="B36" s="211"/>
      <c r="C36" s="211"/>
      <c r="D36" s="210"/>
      <c r="E36" s="210"/>
      <c r="F36" s="210" t="s">
        <v>52</v>
      </c>
      <c r="G36" s="210"/>
      <c r="H36" s="170">
        <v>1617189</v>
      </c>
      <c r="I36" s="170">
        <v>1617189</v>
      </c>
      <c r="J36" s="170">
        <v>1617189</v>
      </c>
      <c r="K36" s="170">
        <v>0</v>
      </c>
      <c r="L36" s="170">
        <v>1617189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70">
        <v>0</v>
      </c>
      <c r="T36" s="209">
        <v>0</v>
      </c>
      <c r="U36" s="209"/>
      <c r="V36" s="170">
        <v>0</v>
      </c>
      <c r="W36" s="170">
        <v>0</v>
      </c>
    </row>
    <row r="37" spans="1:23" ht="12.75" customHeight="1">
      <c r="A37" s="211" t="s">
        <v>170</v>
      </c>
      <c r="B37" s="211" t="s">
        <v>34</v>
      </c>
      <c r="C37" s="211" t="s">
        <v>34</v>
      </c>
      <c r="D37" s="210" t="s">
        <v>171</v>
      </c>
      <c r="E37" s="210"/>
      <c r="F37" s="210" t="s">
        <v>49</v>
      </c>
      <c r="G37" s="210"/>
      <c r="H37" s="170">
        <v>6666246</v>
      </c>
      <c r="I37" s="170">
        <v>6666246</v>
      </c>
      <c r="J37" s="170">
        <v>6430363</v>
      </c>
      <c r="K37" s="170">
        <v>5870912</v>
      </c>
      <c r="L37" s="170">
        <v>559451</v>
      </c>
      <c r="M37" s="170">
        <v>0</v>
      </c>
      <c r="N37" s="170">
        <v>235883</v>
      </c>
      <c r="O37" s="170">
        <v>0</v>
      </c>
      <c r="P37" s="170">
        <v>0</v>
      </c>
      <c r="Q37" s="170">
        <v>0</v>
      </c>
      <c r="R37" s="170">
        <v>0</v>
      </c>
      <c r="S37" s="170">
        <v>0</v>
      </c>
      <c r="T37" s="209">
        <v>0</v>
      </c>
      <c r="U37" s="209"/>
      <c r="V37" s="170">
        <v>0</v>
      </c>
      <c r="W37" s="170">
        <v>0</v>
      </c>
    </row>
    <row r="38" spans="1:23" ht="13.5" customHeight="1">
      <c r="A38" s="211"/>
      <c r="B38" s="211"/>
      <c r="C38" s="211"/>
      <c r="D38" s="210"/>
      <c r="E38" s="210"/>
      <c r="F38" s="210" t="s">
        <v>50</v>
      </c>
      <c r="G38" s="210"/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70">
        <v>0</v>
      </c>
      <c r="T38" s="209">
        <v>0</v>
      </c>
      <c r="U38" s="209"/>
      <c r="V38" s="170">
        <v>0</v>
      </c>
      <c r="W38" s="170">
        <v>0</v>
      </c>
    </row>
    <row r="39" spans="1:23" ht="12" customHeight="1">
      <c r="A39" s="211"/>
      <c r="B39" s="211"/>
      <c r="C39" s="211"/>
      <c r="D39" s="210"/>
      <c r="E39" s="210"/>
      <c r="F39" s="210" t="s">
        <v>51</v>
      </c>
      <c r="G39" s="210"/>
      <c r="H39" s="170">
        <v>25000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25000</v>
      </c>
      <c r="S39" s="170">
        <v>25000</v>
      </c>
      <c r="T39" s="209">
        <v>0</v>
      </c>
      <c r="U39" s="209"/>
      <c r="V39" s="170">
        <v>0</v>
      </c>
      <c r="W39" s="170">
        <v>0</v>
      </c>
    </row>
    <row r="40" spans="1:23" ht="14.25" customHeight="1">
      <c r="A40" s="211"/>
      <c r="B40" s="211"/>
      <c r="C40" s="211"/>
      <c r="D40" s="210"/>
      <c r="E40" s="210"/>
      <c r="F40" s="210" t="s">
        <v>52</v>
      </c>
      <c r="G40" s="210"/>
      <c r="H40" s="170">
        <v>6691246</v>
      </c>
      <c r="I40" s="170">
        <v>6666246</v>
      </c>
      <c r="J40" s="170">
        <v>6430363</v>
      </c>
      <c r="K40" s="170">
        <v>5870912</v>
      </c>
      <c r="L40" s="170">
        <v>559451</v>
      </c>
      <c r="M40" s="170">
        <v>0</v>
      </c>
      <c r="N40" s="170">
        <v>235883</v>
      </c>
      <c r="O40" s="170">
        <v>0</v>
      </c>
      <c r="P40" s="170">
        <v>0</v>
      </c>
      <c r="Q40" s="170">
        <v>0</v>
      </c>
      <c r="R40" s="170">
        <v>25000</v>
      </c>
      <c r="S40" s="170">
        <v>25000</v>
      </c>
      <c r="T40" s="209">
        <v>0</v>
      </c>
      <c r="U40" s="209"/>
      <c r="V40" s="170">
        <v>0</v>
      </c>
      <c r="W40" s="170">
        <v>0</v>
      </c>
    </row>
    <row r="41" spans="1:23" ht="15.75" customHeight="1">
      <c r="A41" s="211" t="s">
        <v>34</v>
      </c>
      <c r="B41" s="211" t="s">
        <v>480</v>
      </c>
      <c r="C41" s="211" t="s">
        <v>34</v>
      </c>
      <c r="D41" s="210" t="s">
        <v>481</v>
      </c>
      <c r="E41" s="210"/>
      <c r="F41" s="210" t="s">
        <v>49</v>
      </c>
      <c r="G41" s="210"/>
      <c r="H41" s="170">
        <v>5000</v>
      </c>
      <c r="I41" s="170">
        <v>5000</v>
      </c>
      <c r="J41" s="170">
        <v>5000</v>
      </c>
      <c r="K41" s="170">
        <v>0</v>
      </c>
      <c r="L41" s="170">
        <v>5000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70">
        <v>0</v>
      </c>
      <c r="T41" s="209">
        <v>0</v>
      </c>
      <c r="U41" s="209"/>
      <c r="V41" s="170">
        <v>0</v>
      </c>
      <c r="W41" s="170">
        <v>0</v>
      </c>
    </row>
    <row r="42" spans="1:23" ht="16.5" customHeight="1">
      <c r="A42" s="211"/>
      <c r="B42" s="211"/>
      <c r="C42" s="211"/>
      <c r="D42" s="210"/>
      <c r="E42" s="210"/>
      <c r="F42" s="210" t="s">
        <v>50</v>
      </c>
      <c r="G42" s="210"/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0">
        <v>0</v>
      </c>
      <c r="S42" s="170">
        <v>0</v>
      </c>
      <c r="T42" s="209">
        <v>0</v>
      </c>
      <c r="U42" s="209"/>
      <c r="V42" s="170">
        <v>0</v>
      </c>
      <c r="W42" s="170">
        <v>0</v>
      </c>
    </row>
    <row r="43" spans="1:23" ht="12" customHeight="1">
      <c r="A43" s="211"/>
      <c r="B43" s="211"/>
      <c r="C43" s="211"/>
      <c r="D43" s="210"/>
      <c r="E43" s="210"/>
      <c r="F43" s="210" t="s">
        <v>51</v>
      </c>
      <c r="G43" s="210"/>
      <c r="H43" s="170">
        <v>25000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25000</v>
      </c>
      <c r="S43" s="170">
        <v>25000</v>
      </c>
      <c r="T43" s="209">
        <v>0</v>
      </c>
      <c r="U43" s="209"/>
      <c r="V43" s="170">
        <v>0</v>
      </c>
      <c r="W43" s="170">
        <v>0</v>
      </c>
    </row>
    <row r="44" spans="1:23" ht="15.75" customHeight="1">
      <c r="A44" s="211"/>
      <c r="B44" s="211"/>
      <c r="C44" s="211"/>
      <c r="D44" s="210"/>
      <c r="E44" s="210"/>
      <c r="F44" s="210" t="s">
        <v>52</v>
      </c>
      <c r="G44" s="210"/>
      <c r="H44" s="170">
        <v>30000</v>
      </c>
      <c r="I44" s="170">
        <v>5000</v>
      </c>
      <c r="J44" s="170">
        <v>5000</v>
      </c>
      <c r="K44" s="170">
        <v>0</v>
      </c>
      <c r="L44" s="170">
        <v>5000</v>
      </c>
      <c r="M44" s="170">
        <v>0</v>
      </c>
      <c r="N44" s="170">
        <v>0</v>
      </c>
      <c r="O44" s="170">
        <v>0</v>
      </c>
      <c r="P44" s="170">
        <v>0</v>
      </c>
      <c r="Q44" s="170">
        <v>0</v>
      </c>
      <c r="R44" s="170">
        <v>25000</v>
      </c>
      <c r="S44" s="170">
        <v>25000</v>
      </c>
      <c r="T44" s="209">
        <v>0</v>
      </c>
      <c r="U44" s="209"/>
      <c r="V44" s="170">
        <v>0</v>
      </c>
      <c r="W44" s="170">
        <v>0</v>
      </c>
    </row>
    <row r="45" spans="1:23" ht="13.5" customHeight="1">
      <c r="A45" s="211" t="s">
        <v>57</v>
      </c>
      <c r="B45" s="211" t="s">
        <v>34</v>
      </c>
      <c r="C45" s="211" t="s">
        <v>34</v>
      </c>
      <c r="D45" s="210" t="s">
        <v>56</v>
      </c>
      <c r="E45" s="210"/>
      <c r="F45" s="210" t="s">
        <v>49</v>
      </c>
      <c r="G45" s="210"/>
      <c r="H45" s="170">
        <v>36524132.74</v>
      </c>
      <c r="I45" s="170">
        <v>36524132.74</v>
      </c>
      <c r="J45" s="170">
        <v>30926954</v>
      </c>
      <c r="K45" s="170">
        <v>27748480</v>
      </c>
      <c r="L45" s="170">
        <v>3178474</v>
      </c>
      <c r="M45" s="170">
        <v>2974644</v>
      </c>
      <c r="N45" s="170">
        <v>602010</v>
      </c>
      <c r="O45" s="170">
        <v>2020524.74</v>
      </c>
      <c r="P45" s="170">
        <v>0</v>
      </c>
      <c r="Q45" s="170">
        <v>0</v>
      </c>
      <c r="R45" s="170">
        <v>0</v>
      </c>
      <c r="S45" s="170">
        <v>0</v>
      </c>
      <c r="T45" s="209">
        <v>0</v>
      </c>
      <c r="U45" s="209"/>
      <c r="V45" s="170">
        <v>0</v>
      </c>
      <c r="W45" s="170">
        <v>0</v>
      </c>
    </row>
    <row r="46" spans="1:23" ht="15" customHeight="1">
      <c r="A46" s="211"/>
      <c r="B46" s="211"/>
      <c r="C46" s="211"/>
      <c r="D46" s="210"/>
      <c r="E46" s="210"/>
      <c r="F46" s="210" t="s">
        <v>50</v>
      </c>
      <c r="G46" s="210"/>
      <c r="H46" s="170">
        <v>-339967.17</v>
      </c>
      <c r="I46" s="170">
        <v>-339967.17</v>
      </c>
      <c r="J46" s="170">
        <v>-72100</v>
      </c>
      <c r="K46" s="170">
        <v>-13500</v>
      </c>
      <c r="L46" s="170">
        <v>-58600</v>
      </c>
      <c r="M46" s="170">
        <v>0</v>
      </c>
      <c r="N46" s="170">
        <v>0</v>
      </c>
      <c r="O46" s="170">
        <v>-267867.17</v>
      </c>
      <c r="P46" s="170">
        <v>0</v>
      </c>
      <c r="Q46" s="170">
        <v>0</v>
      </c>
      <c r="R46" s="170">
        <v>0</v>
      </c>
      <c r="S46" s="170">
        <v>0</v>
      </c>
      <c r="T46" s="209">
        <v>0</v>
      </c>
      <c r="U46" s="209"/>
      <c r="V46" s="170">
        <v>0</v>
      </c>
      <c r="W46" s="170">
        <v>0</v>
      </c>
    </row>
    <row r="47" spans="1:23" ht="18" customHeight="1">
      <c r="A47" s="211"/>
      <c r="B47" s="211"/>
      <c r="C47" s="211"/>
      <c r="D47" s="210"/>
      <c r="E47" s="210"/>
      <c r="F47" s="210" t="s">
        <v>51</v>
      </c>
      <c r="G47" s="210"/>
      <c r="H47" s="170">
        <v>102963</v>
      </c>
      <c r="I47" s="170">
        <v>102963</v>
      </c>
      <c r="J47" s="170">
        <v>101135</v>
      </c>
      <c r="K47" s="170">
        <v>79865</v>
      </c>
      <c r="L47" s="170">
        <v>21270</v>
      </c>
      <c r="M47" s="170">
        <v>1828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70">
        <v>0</v>
      </c>
      <c r="T47" s="209">
        <v>0</v>
      </c>
      <c r="U47" s="209"/>
      <c r="V47" s="170">
        <v>0</v>
      </c>
      <c r="W47" s="170">
        <v>0</v>
      </c>
    </row>
    <row r="48" spans="1:23" ht="16.5" customHeight="1">
      <c r="A48" s="211"/>
      <c r="B48" s="211"/>
      <c r="C48" s="211"/>
      <c r="D48" s="210"/>
      <c r="E48" s="210"/>
      <c r="F48" s="210" t="s">
        <v>52</v>
      </c>
      <c r="G48" s="210"/>
      <c r="H48" s="170">
        <v>36287128.57</v>
      </c>
      <c r="I48" s="170">
        <v>36287128.57</v>
      </c>
      <c r="J48" s="170">
        <v>30955989</v>
      </c>
      <c r="K48" s="170">
        <v>27814845</v>
      </c>
      <c r="L48" s="170">
        <v>3141144</v>
      </c>
      <c r="M48" s="170">
        <v>2976472</v>
      </c>
      <c r="N48" s="170">
        <v>602010</v>
      </c>
      <c r="O48" s="170">
        <v>1752657.57</v>
      </c>
      <c r="P48" s="170">
        <v>0</v>
      </c>
      <c r="Q48" s="170">
        <v>0</v>
      </c>
      <c r="R48" s="170">
        <v>0</v>
      </c>
      <c r="S48" s="170">
        <v>0</v>
      </c>
      <c r="T48" s="209">
        <v>0</v>
      </c>
      <c r="U48" s="209"/>
      <c r="V48" s="170">
        <v>0</v>
      </c>
      <c r="W48" s="170">
        <v>0</v>
      </c>
    </row>
    <row r="49" spans="1:23" ht="12" customHeight="1">
      <c r="A49" s="211" t="s">
        <v>34</v>
      </c>
      <c r="B49" s="211" t="s">
        <v>172</v>
      </c>
      <c r="C49" s="211" t="s">
        <v>34</v>
      </c>
      <c r="D49" s="210" t="s">
        <v>173</v>
      </c>
      <c r="E49" s="210"/>
      <c r="F49" s="210" t="s">
        <v>49</v>
      </c>
      <c r="G49" s="210"/>
      <c r="H49" s="170">
        <v>4940000</v>
      </c>
      <c r="I49" s="170">
        <v>4940000</v>
      </c>
      <c r="J49" s="170">
        <v>4708400</v>
      </c>
      <c r="K49" s="170">
        <v>4522400</v>
      </c>
      <c r="L49" s="170">
        <v>186000</v>
      </c>
      <c r="M49" s="170">
        <v>0</v>
      </c>
      <c r="N49" s="170">
        <v>231600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209">
        <v>0</v>
      </c>
      <c r="U49" s="209"/>
      <c r="V49" s="170">
        <v>0</v>
      </c>
      <c r="W49" s="170">
        <v>0</v>
      </c>
    </row>
    <row r="50" spans="1:23" ht="12.75" customHeight="1">
      <c r="A50" s="211"/>
      <c r="B50" s="211"/>
      <c r="C50" s="211"/>
      <c r="D50" s="210"/>
      <c r="E50" s="210"/>
      <c r="F50" s="210" t="s">
        <v>50</v>
      </c>
      <c r="G50" s="210"/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209">
        <v>0</v>
      </c>
      <c r="U50" s="209"/>
      <c r="V50" s="170">
        <v>0</v>
      </c>
      <c r="W50" s="170">
        <v>0</v>
      </c>
    </row>
    <row r="51" spans="1:23" ht="12" customHeight="1">
      <c r="A51" s="211"/>
      <c r="B51" s="211"/>
      <c r="C51" s="211"/>
      <c r="D51" s="210"/>
      <c r="E51" s="210"/>
      <c r="F51" s="210" t="s">
        <v>51</v>
      </c>
      <c r="G51" s="210"/>
      <c r="H51" s="170">
        <v>4607</v>
      </c>
      <c r="I51" s="170">
        <v>4607</v>
      </c>
      <c r="J51" s="170">
        <v>4607</v>
      </c>
      <c r="K51" s="170">
        <v>0</v>
      </c>
      <c r="L51" s="170">
        <v>4607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209">
        <v>0</v>
      </c>
      <c r="U51" s="209"/>
      <c r="V51" s="170">
        <v>0</v>
      </c>
      <c r="W51" s="170">
        <v>0</v>
      </c>
    </row>
    <row r="52" spans="1:23" ht="14.25" customHeight="1">
      <c r="A52" s="211"/>
      <c r="B52" s="211"/>
      <c r="C52" s="211"/>
      <c r="D52" s="210"/>
      <c r="E52" s="210"/>
      <c r="F52" s="210" t="s">
        <v>52</v>
      </c>
      <c r="G52" s="210"/>
      <c r="H52" s="170">
        <v>4944607</v>
      </c>
      <c r="I52" s="170">
        <v>4944607</v>
      </c>
      <c r="J52" s="170">
        <v>4713007</v>
      </c>
      <c r="K52" s="170">
        <v>4522400</v>
      </c>
      <c r="L52" s="170">
        <v>190607</v>
      </c>
      <c r="M52" s="170">
        <v>0</v>
      </c>
      <c r="N52" s="170">
        <v>231600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209">
        <v>0</v>
      </c>
      <c r="U52" s="209"/>
      <c r="V52" s="170">
        <v>0</v>
      </c>
      <c r="W52" s="170">
        <v>0</v>
      </c>
    </row>
    <row r="53" spans="1:23" ht="14.25" customHeight="1">
      <c r="A53" s="211" t="s">
        <v>34</v>
      </c>
      <c r="B53" s="211" t="s">
        <v>189</v>
      </c>
      <c r="C53" s="211" t="s">
        <v>34</v>
      </c>
      <c r="D53" s="210" t="s">
        <v>190</v>
      </c>
      <c r="E53" s="210"/>
      <c r="F53" s="210" t="s">
        <v>49</v>
      </c>
      <c r="G53" s="210"/>
      <c r="H53" s="170">
        <v>626810</v>
      </c>
      <c r="I53" s="170">
        <v>626810</v>
      </c>
      <c r="J53" s="170">
        <v>598400</v>
      </c>
      <c r="K53" s="170">
        <v>546500</v>
      </c>
      <c r="L53" s="170">
        <v>51900</v>
      </c>
      <c r="M53" s="170">
        <v>0</v>
      </c>
      <c r="N53" s="170">
        <v>28410</v>
      </c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209">
        <v>0</v>
      </c>
      <c r="U53" s="209"/>
      <c r="V53" s="170">
        <v>0</v>
      </c>
      <c r="W53" s="170">
        <v>0</v>
      </c>
    </row>
    <row r="54" spans="1:23" ht="12.75" customHeight="1">
      <c r="A54" s="211"/>
      <c r="B54" s="211"/>
      <c r="C54" s="211"/>
      <c r="D54" s="210"/>
      <c r="E54" s="210"/>
      <c r="F54" s="210" t="s">
        <v>50</v>
      </c>
      <c r="G54" s="210"/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70">
        <v>0</v>
      </c>
      <c r="T54" s="209">
        <v>0</v>
      </c>
      <c r="U54" s="209"/>
      <c r="V54" s="170">
        <v>0</v>
      </c>
      <c r="W54" s="170">
        <v>0</v>
      </c>
    </row>
    <row r="55" spans="1:23" ht="12" customHeight="1">
      <c r="A55" s="211"/>
      <c r="B55" s="211"/>
      <c r="C55" s="211"/>
      <c r="D55" s="210"/>
      <c r="E55" s="210"/>
      <c r="F55" s="210" t="s">
        <v>51</v>
      </c>
      <c r="G55" s="210"/>
      <c r="H55" s="170">
        <v>4274</v>
      </c>
      <c r="I55" s="170">
        <v>4274</v>
      </c>
      <c r="J55" s="170">
        <v>4274</v>
      </c>
      <c r="K55" s="170">
        <v>0</v>
      </c>
      <c r="L55" s="170">
        <v>4274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70">
        <v>0</v>
      </c>
      <c r="T55" s="209">
        <v>0</v>
      </c>
      <c r="U55" s="209"/>
      <c r="V55" s="170">
        <v>0</v>
      </c>
      <c r="W55" s="170">
        <v>0</v>
      </c>
    </row>
    <row r="56" spans="1:23" ht="12.75" customHeight="1">
      <c r="A56" s="211"/>
      <c r="B56" s="211"/>
      <c r="C56" s="211"/>
      <c r="D56" s="210"/>
      <c r="E56" s="210"/>
      <c r="F56" s="210" t="s">
        <v>52</v>
      </c>
      <c r="G56" s="210"/>
      <c r="H56" s="170">
        <v>631084</v>
      </c>
      <c r="I56" s="170">
        <v>631084</v>
      </c>
      <c r="J56" s="170">
        <v>602674</v>
      </c>
      <c r="K56" s="170">
        <v>546500</v>
      </c>
      <c r="L56" s="170">
        <v>56174</v>
      </c>
      <c r="M56" s="170">
        <v>0</v>
      </c>
      <c r="N56" s="170">
        <v>28410</v>
      </c>
      <c r="O56" s="170">
        <v>0</v>
      </c>
      <c r="P56" s="170">
        <v>0</v>
      </c>
      <c r="Q56" s="170">
        <v>0</v>
      </c>
      <c r="R56" s="170">
        <v>0</v>
      </c>
      <c r="S56" s="170">
        <v>0</v>
      </c>
      <c r="T56" s="209">
        <v>0</v>
      </c>
      <c r="U56" s="209"/>
      <c r="V56" s="170">
        <v>0</v>
      </c>
      <c r="W56" s="170">
        <v>0</v>
      </c>
    </row>
    <row r="57" spans="1:23" ht="14.25" customHeight="1">
      <c r="A57" s="211" t="s">
        <v>34</v>
      </c>
      <c r="B57" s="211" t="s">
        <v>164</v>
      </c>
      <c r="C57" s="211" t="s">
        <v>34</v>
      </c>
      <c r="D57" s="210" t="s">
        <v>165</v>
      </c>
      <c r="E57" s="210"/>
      <c r="F57" s="210" t="s">
        <v>49</v>
      </c>
      <c r="G57" s="210"/>
      <c r="H57" s="170">
        <v>15385278.74</v>
      </c>
      <c r="I57" s="170">
        <v>15385278.74</v>
      </c>
      <c r="J57" s="170">
        <v>12183400</v>
      </c>
      <c r="K57" s="170">
        <v>11115100</v>
      </c>
      <c r="L57" s="170">
        <v>1068300</v>
      </c>
      <c r="M57" s="170">
        <v>1737576</v>
      </c>
      <c r="N57" s="170">
        <v>107800</v>
      </c>
      <c r="O57" s="170">
        <v>1356502.74</v>
      </c>
      <c r="P57" s="170">
        <v>0</v>
      </c>
      <c r="Q57" s="170">
        <v>0</v>
      </c>
      <c r="R57" s="170">
        <v>0</v>
      </c>
      <c r="S57" s="170">
        <v>0</v>
      </c>
      <c r="T57" s="209">
        <v>0</v>
      </c>
      <c r="U57" s="209"/>
      <c r="V57" s="170">
        <v>0</v>
      </c>
      <c r="W57" s="170">
        <v>0</v>
      </c>
    </row>
    <row r="58" spans="1:23" ht="15.75" customHeight="1">
      <c r="A58" s="211"/>
      <c r="B58" s="211"/>
      <c r="C58" s="211"/>
      <c r="D58" s="210"/>
      <c r="E58" s="210"/>
      <c r="F58" s="210" t="s">
        <v>50</v>
      </c>
      <c r="G58" s="210"/>
      <c r="H58" s="170">
        <v>-276367.17</v>
      </c>
      <c r="I58" s="170">
        <v>-276367.17</v>
      </c>
      <c r="J58" s="170">
        <v>-8500</v>
      </c>
      <c r="K58" s="170">
        <v>-8500</v>
      </c>
      <c r="L58" s="170">
        <v>0</v>
      </c>
      <c r="M58" s="170">
        <v>0</v>
      </c>
      <c r="N58" s="170">
        <v>0</v>
      </c>
      <c r="O58" s="170">
        <v>-267867.17</v>
      </c>
      <c r="P58" s="170">
        <v>0</v>
      </c>
      <c r="Q58" s="170">
        <v>0</v>
      </c>
      <c r="R58" s="170">
        <v>0</v>
      </c>
      <c r="S58" s="170">
        <v>0</v>
      </c>
      <c r="T58" s="209">
        <v>0</v>
      </c>
      <c r="U58" s="209"/>
      <c r="V58" s="170">
        <v>0</v>
      </c>
      <c r="W58" s="170">
        <v>0</v>
      </c>
    </row>
    <row r="59" spans="1:23" ht="12" customHeight="1">
      <c r="A59" s="211"/>
      <c r="B59" s="211"/>
      <c r="C59" s="211"/>
      <c r="D59" s="210"/>
      <c r="E59" s="210"/>
      <c r="F59" s="210" t="s">
        <v>51</v>
      </c>
      <c r="G59" s="210"/>
      <c r="H59" s="170">
        <v>71777</v>
      </c>
      <c r="I59" s="170">
        <v>71777</v>
      </c>
      <c r="J59" s="170">
        <v>69949</v>
      </c>
      <c r="K59" s="170">
        <v>62014</v>
      </c>
      <c r="L59" s="170">
        <v>7935</v>
      </c>
      <c r="M59" s="170">
        <v>1828</v>
      </c>
      <c r="N59" s="170">
        <v>0</v>
      </c>
      <c r="O59" s="170">
        <v>0</v>
      </c>
      <c r="P59" s="170">
        <v>0</v>
      </c>
      <c r="Q59" s="170">
        <v>0</v>
      </c>
      <c r="R59" s="170">
        <v>0</v>
      </c>
      <c r="S59" s="170">
        <v>0</v>
      </c>
      <c r="T59" s="209">
        <v>0</v>
      </c>
      <c r="U59" s="209"/>
      <c r="V59" s="170">
        <v>0</v>
      </c>
      <c r="W59" s="170">
        <v>0</v>
      </c>
    </row>
    <row r="60" spans="1:23" ht="15" customHeight="1">
      <c r="A60" s="211"/>
      <c r="B60" s="211"/>
      <c r="C60" s="211"/>
      <c r="D60" s="210"/>
      <c r="E60" s="210"/>
      <c r="F60" s="210" t="s">
        <v>52</v>
      </c>
      <c r="G60" s="210"/>
      <c r="H60" s="170">
        <v>15180688.57</v>
      </c>
      <c r="I60" s="170">
        <v>15180688.57</v>
      </c>
      <c r="J60" s="170">
        <v>12244849</v>
      </c>
      <c r="K60" s="170">
        <v>11168614</v>
      </c>
      <c r="L60" s="170">
        <v>1076235</v>
      </c>
      <c r="M60" s="170">
        <v>1739404</v>
      </c>
      <c r="N60" s="170">
        <v>107800</v>
      </c>
      <c r="O60" s="170">
        <v>1088635.57</v>
      </c>
      <c r="P60" s="170">
        <v>0</v>
      </c>
      <c r="Q60" s="170">
        <v>0</v>
      </c>
      <c r="R60" s="170">
        <v>0</v>
      </c>
      <c r="S60" s="170">
        <v>0</v>
      </c>
      <c r="T60" s="209">
        <v>0</v>
      </c>
      <c r="U60" s="209"/>
      <c r="V60" s="170">
        <v>0</v>
      </c>
      <c r="W60" s="170">
        <v>0</v>
      </c>
    </row>
    <row r="61" spans="1:23" ht="14.25" customHeight="1">
      <c r="A61" s="211" t="s">
        <v>34</v>
      </c>
      <c r="B61" s="211" t="s">
        <v>174</v>
      </c>
      <c r="C61" s="211" t="s">
        <v>34</v>
      </c>
      <c r="D61" s="210" t="s">
        <v>175</v>
      </c>
      <c r="E61" s="210"/>
      <c r="F61" s="210" t="s">
        <v>49</v>
      </c>
      <c r="G61" s="210"/>
      <c r="H61" s="170">
        <v>2038500</v>
      </c>
      <c r="I61" s="170">
        <v>2038500</v>
      </c>
      <c r="J61" s="170">
        <v>1985900</v>
      </c>
      <c r="K61" s="170">
        <v>1683200</v>
      </c>
      <c r="L61" s="170">
        <v>302700</v>
      </c>
      <c r="M61" s="170">
        <v>0</v>
      </c>
      <c r="N61" s="170">
        <v>52600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209">
        <v>0</v>
      </c>
      <c r="U61" s="209"/>
      <c r="V61" s="170">
        <v>0</v>
      </c>
      <c r="W61" s="170">
        <v>0</v>
      </c>
    </row>
    <row r="62" spans="1:23" ht="12" customHeight="1">
      <c r="A62" s="211"/>
      <c r="B62" s="211"/>
      <c r="C62" s="211"/>
      <c r="D62" s="210"/>
      <c r="E62" s="210"/>
      <c r="F62" s="210" t="s">
        <v>50</v>
      </c>
      <c r="G62" s="210"/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209">
        <v>0</v>
      </c>
      <c r="U62" s="209"/>
      <c r="V62" s="170">
        <v>0</v>
      </c>
      <c r="W62" s="170">
        <v>0</v>
      </c>
    </row>
    <row r="63" spans="1:23" ht="18.75" customHeight="1">
      <c r="A63" s="211"/>
      <c r="B63" s="211"/>
      <c r="C63" s="211"/>
      <c r="D63" s="210"/>
      <c r="E63" s="210"/>
      <c r="F63" s="210" t="s">
        <v>51</v>
      </c>
      <c r="G63" s="210"/>
      <c r="H63" s="170">
        <v>6851</v>
      </c>
      <c r="I63" s="170">
        <v>6851</v>
      </c>
      <c r="J63" s="170">
        <v>6851</v>
      </c>
      <c r="K63" s="170">
        <v>6851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209">
        <v>0</v>
      </c>
      <c r="U63" s="209"/>
      <c r="V63" s="170">
        <v>0</v>
      </c>
      <c r="W63" s="170">
        <v>0</v>
      </c>
    </row>
    <row r="64" spans="1:23" ht="13.5" customHeight="1">
      <c r="A64" s="211"/>
      <c r="B64" s="211"/>
      <c r="C64" s="211"/>
      <c r="D64" s="210"/>
      <c r="E64" s="210"/>
      <c r="F64" s="210" t="s">
        <v>52</v>
      </c>
      <c r="G64" s="210"/>
      <c r="H64" s="170">
        <v>2045351</v>
      </c>
      <c r="I64" s="170">
        <v>2045351</v>
      </c>
      <c r="J64" s="170">
        <v>1992751</v>
      </c>
      <c r="K64" s="170">
        <v>1690051</v>
      </c>
      <c r="L64" s="170">
        <v>302700</v>
      </c>
      <c r="M64" s="170">
        <v>0</v>
      </c>
      <c r="N64" s="170">
        <v>52600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209">
        <v>0</v>
      </c>
      <c r="U64" s="209"/>
      <c r="V64" s="170">
        <v>0</v>
      </c>
      <c r="W64" s="170">
        <v>0</v>
      </c>
    </row>
    <row r="65" spans="1:23" ht="14.25" customHeight="1">
      <c r="A65" s="211" t="s">
        <v>34</v>
      </c>
      <c r="B65" s="211" t="s">
        <v>166</v>
      </c>
      <c r="C65" s="211" t="s">
        <v>34</v>
      </c>
      <c r="D65" s="210" t="s">
        <v>167</v>
      </c>
      <c r="E65" s="210"/>
      <c r="F65" s="210" t="s">
        <v>49</v>
      </c>
      <c r="G65" s="210"/>
      <c r="H65" s="170">
        <v>6680918</v>
      </c>
      <c r="I65" s="170">
        <v>6680918</v>
      </c>
      <c r="J65" s="170">
        <v>6590450</v>
      </c>
      <c r="K65" s="170">
        <v>6083700</v>
      </c>
      <c r="L65" s="170">
        <v>506750</v>
      </c>
      <c r="M65" s="170">
        <v>37068</v>
      </c>
      <c r="N65" s="170">
        <v>53400</v>
      </c>
      <c r="O65" s="170">
        <v>0</v>
      </c>
      <c r="P65" s="170">
        <v>0</v>
      </c>
      <c r="Q65" s="170">
        <v>0</v>
      </c>
      <c r="R65" s="170">
        <v>0</v>
      </c>
      <c r="S65" s="170">
        <v>0</v>
      </c>
      <c r="T65" s="209">
        <v>0</v>
      </c>
      <c r="U65" s="209"/>
      <c r="V65" s="170">
        <v>0</v>
      </c>
      <c r="W65" s="170">
        <v>0</v>
      </c>
    </row>
    <row r="66" spans="1:23" ht="12" customHeight="1">
      <c r="A66" s="211"/>
      <c r="B66" s="211"/>
      <c r="C66" s="211"/>
      <c r="D66" s="210"/>
      <c r="E66" s="210"/>
      <c r="F66" s="210" t="s">
        <v>50</v>
      </c>
      <c r="G66" s="210"/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0</v>
      </c>
      <c r="R66" s="170">
        <v>0</v>
      </c>
      <c r="S66" s="170">
        <v>0</v>
      </c>
      <c r="T66" s="209">
        <v>0</v>
      </c>
      <c r="U66" s="209"/>
      <c r="V66" s="170">
        <v>0</v>
      </c>
      <c r="W66" s="170">
        <v>0</v>
      </c>
    </row>
    <row r="67" spans="1:23" ht="15.75" customHeight="1">
      <c r="A67" s="211"/>
      <c r="B67" s="211"/>
      <c r="C67" s="211"/>
      <c r="D67" s="210"/>
      <c r="E67" s="210"/>
      <c r="F67" s="210" t="s">
        <v>51</v>
      </c>
      <c r="G67" s="210"/>
      <c r="H67" s="170">
        <v>15454</v>
      </c>
      <c r="I67" s="170">
        <v>15454</v>
      </c>
      <c r="J67" s="170">
        <v>15454</v>
      </c>
      <c r="K67" s="170">
        <v>11000</v>
      </c>
      <c r="L67" s="170">
        <v>4454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  <c r="S67" s="170">
        <v>0</v>
      </c>
      <c r="T67" s="209">
        <v>0</v>
      </c>
      <c r="U67" s="209"/>
      <c r="V67" s="170">
        <v>0</v>
      </c>
      <c r="W67" s="170">
        <v>0</v>
      </c>
    </row>
    <row r="68" spans="1:23" ht="12.75" customHeight="1">
      <c r="A68" s="211"/>
      <c r="B68" s="211"/>
      <c r="C68" s="211"/>
      <c r="D68" s="210"/>
      <c r="E68" s="210"/>
      <c r="F68" s="210" t="s">
        <v>52</v>
      </c>
      <c r="G68" s="210"/>
      <c r="H68" s="170">
        <v>6696372</v>
      </c>
      <c r="I68" s="170">
        <v>6696372</v>
      </c>
      <c r="J68" s="170">
        <v>6605904</v>
      </c>
      <c r="K68" s="170">
        <v>6094700</v>
      </c>
      <c r="L68" s="170">
        <v>511204</v>
      </c>
      <c r="M68" s="170">
        <v>37068</v>
      </c>
      <c r="N68" s="170">
        <v>53400</v>
      </c>
      <c r="O68" s="170">
        <v>0</v>
      </c>
      <c r="P68" s="170">
        <v>0</v>
      </c>
      <c r="Q68" s="170">
        <v>0</v>
      </c>
      <c r="R68" s="170">
        <v>0</v>
      </c>
      <c r="S68" s="170">
        <v>0</v>
      </c>
      <c r="T68" s="209">
        <v>0</v>
      </c>
      <c r="U68" s="209"/>
      <c r="V68" s="170">
        <v>0</v>
      </c>
      <c r="W68" s="170">
        <v>0</v>
      </c>
    </row>
    <row r="69" spans="1:23" ht="12.75" customHeight="1">
      <c r="A69" s="211" t="s">
        <v>34</v>
      </c>
      <c r="B69" s="211" t="s">
        <v>285</v>
      </c>
      <c r="C69" s="211" t="s">
        <v>34</v>
      </c>
      <c r="D69" s="210" t="s">
        <v>286</v>
      </c>
      <c r="E69" s="210"/>
      <c r="F69" s="210" t="s">
        <v>49</v>
      </c>
      <c r="G69" s="210"/>
      <c r="H69" s="170">
        <v>1083400</v>
      </c>
      <c r="I69" s="170">
        <v>1083400</v>
      </c>
      <c r="J69" s="170">
        <v>1077700</v>
      </c>
      <c r="K69" s="170">
        <v>900600</v>
      </c>
      <c r="L69" s="170">
        <v>177100</v>
      </c>
      <c r="M69" s="170">
        <v>0</v>
      </c>
      <c r="N69" s="170">
        <v>5700</v>
      </c>
      <c r="O69" s="170">
        <v>0</v>
      </c>
      <c r="P69" s="170">
        <v>0</v>
      </c>
      <c r="Q69" s="170">
        <v>0</v>
      </c>
      <c r="R69" s="170">
        <v>0</v>
      </c>
      <c r="S69" s="170">
        <v>0</v>
      </c>
      <c r="T69" s="209">
        <v>0</v>
      </c>
      <c r="U69" s="209"/>
      <c r="V69" s="170">
        <v>0</v>
      </c>
      <c r="W69" s="170">
        <v>0</v>
      </c>
    </row>
    <row r="70" spans="1:23" ht="13.5" customHeight="1">
      <c r="A70" s="211"/>
      <c r="B70" s="211"/>
      <c r="C70" s="211"/>
      <c r="D70" s="210"/>
      <c r="E70" s="210"/>
      <c r="F70" s="210" t="s">
        <v>50</v>
      </c>
      <c r="G70" s="210"/>
      <c r="H70" s="170">
        <v>-4500</v>
      </c>
      <c r="I70" s="170">
        <v>-4500</v>
      </c>
      <c r="J70" s="170">
        <v>-4500</v>
      </c>
      <c r="K70" s="170">
        <v>-4500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209">
        <v>0</v>
      </c>
      <c r="U70" s="209"/>
      <c r="V70" s="170">
        <v>0</v>
      </c>
      <c r="W70" s="170">
        <v>0</v>
      </c>
    </row>
    <row r="71" spans="1:23" ht="15.75" customHeight="1">
      <c r="A71" s="211"/>
      <c r="B71" s="211"/>
      <c r="C71" s="211"/>
      <c r="D71" s="210"/>
      <c r="E71" s="210"/>
      <c r="F71" s="210" t="s">
        <v>51</v>
      </c>
      <c r="G71" s="210"/>
      <c r="H71" s="170">
        <v>0</v>
      </c>
      <c r="I71" s="170">
        <v>0</v>
      </c>
      <c r="J71" s="170"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  <c r="T71" s="209">
        <v>0</v>
      </c>
      <c r="U71" s="209"/>
      <c r="V71" s="170">
        <v>0</v>
      </c>
      <c r="W71" s="170">
        <v>0</v>
      </c>
    </row>
    <row r="72" spans="1:23" ht="16.5" customHeight="1">
      <c r="A72" s="211"/>
      <c r="B72" s="211"/>
      <c r="C72" s="211"/>
      <c r="D72" s="210"/>
      <c r="E72" s="210"/>
      <c r="F72" s="210" t="s">
        <v>52</v>
      </c>
      <c r="G72" s="210"/>
      <c r="H72" s="170">
        <v>1078900</v>
      </c>
      <c r="I72" s="170">
        <v>1078900</v>
      </c>
      <c r="J72" s="170">
        <v>1073200</v>
      </c>
      <c r="K72" s="170">
        <v>896100</v>
      </c>
      <c r="L72" s="170">
        <v>177100</v>
      </c>
      <c r="M72" s="170">
        <v>0</v>
      </c>
      <c r="N72" s="170">
        <v>5700</v>
      </c>
      <c r="O72" s="170">
        <v>0</v>
      </c>
      <c r="P72" s="170">
        <v>0</v>
      </c>
      <c r="Q72" s="170">
        <v>0</v>
      </c>
      <c r="R72" s="170">
        <v>0</v>
      </c>
      <c r="S72" s="170">
        <v>0</v>
      </c>
      <c r="T72" s="209">
        <v>0</v>
      </c>
      <c r="U72" s="209"/>
      <c r="V72" s="170">
        <v>0</v>
      </c>
      <c r="W72" s="170">
        <v>0</v>
      </c>
    </row>
    <row r="73" spans="1:23" ht="13.5" customHeight="1">
      <c r="A73" s="211" t="s">
        <v>34</v>
      </c>
      <c r="B73" s="211" t="s">
        <v>320</v>
      </c>
      <c r="C73" s="211" t="s">
        <v>34</v>
      </c>
      <c r="D73" s="210" t="s">
        <v>321</v>
      </c>
      <c r="E73" s="210"/>
      <c r="F73" s="210" t="s">
        <v>49</v>
      </c>
      <c r="G73" s="210"/>
      <c r="H73" s="170">
        <v>194000</v>
      </c>
      <c r="I73" s="170">
        <v>194000</v>
      </c>
      <c r="J73" s="170">
        <v>189400</v>
      </c>
      <c r="K73" s="170">
        <v>180000</v>
      </c>
      <c r="L73" s="170">
        <v>9400</v>
      </c>
      <c r="M73" s="170">
        <v>0</v>
      </c>
      <c r="N73" s="170">
        <v>4600</v>
      </c>
      <c r="O73" s="170">
        <v>0</v>
      </c>
      <c r="P73" s="170">
        <v>0</v>
      </c>
      <c r="Q73" s="170">
        <v>0</v>
      </c>
      <c r="R73" s="170">
        <v>0</v>
      </c>
      <c r="S73" s="170">
        <v>0</v>
      </c>
      <c r="T73" s="209">
        <v>0</v>
      </c>
      <c r="U73" s="209"/>
      <c r="V73" s="170">
        <v>0</v>
      </c>
      <c r="W73" s="170">
        <v>0</v>
      </c>
    </row>
    <row r="74" spans="1:23" ht="13.5" customHeight="1">
      <c r="A74" s="211"/>
      <c r="B74" s="211"/>
      <c r="C74" s="211"/>
      <c r="D74" s="210"/>
      <c r="E74" s="210"/>
      <c r="F74" s="210" t="s">
        <v>50</v>
      </c>
      <c r="G74" s="210"/>
      <c r="H74" s="170">
        <v>-500</v>
      </c>
      <c r="I74" s="170">
        <v>-500</v>
      </c>
      <c r="J74" s="170">
        <v>-500</v>
      </c>
      <c r="K74" s="170">
        <v>-500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  <c r="S74" s="170">
        <v>0</v>
      </c>
      <c r="T74" s="209">
        <v>0</v>
      </c>
      <c r="U74" s="209"/>
      <c r="V74" s="170">
        <v>0</v>
      </c>
      <c r="W74" s="170">
        <v>0</v>
      </c>
    </row>
    <row r="75" spans="1:23" ht="13.5" customHeight="1">
      <c r="A75" s="211"/>
      <c r="B75" s="211"/>
      <c r="C75" s="211"/>
      <c r="D75" s="210"/>
      <c r="E75" s="210"/>
      <c r="F75" s="210" t="s">
        <v>51</v>
      </c>
      <c r="G75" s="210"/>
      <c r="H75" s="170">
        <v>0</v>
      </c>
      <c r="I75" s="170">
        <v>0</v>
      </c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70">
        <v>0</v>
      </c>
      <c r="R75" s="170">
        <v>0</v>
      </c>
      <c r="S75" s="170">
        <v>0</v>
      </c>
      <c r="T75" s="209">
        <v>0</v>
      </c>
      <c r="U75" s="209"/>
      <c r="V75" s="170">
        <v>0</v>
      </c>
      <c r="W75" s="170">
        <v>0</v>
      </c>
    </row>
    <row r="76" spans="1:23" ht="14.25" customHeight="1">
      <c r="A76" s="211"/>
      <c r="B76" s="211"/>
      <c r="C76" s="211"/>
      <c r="D76" s="210"/>
      <c r="E76" s="210"/>
      <c r="F76" s="210" t="s">
        <v>52</v>
      </c>
      <c r="G76" s="210"/>
      <c r="H76" s="170">
        <v>193500</v>
      </c>
      <c r="I76" s="170">
        <v>193500</v>
      </c>
      <c r="J76" s="170">
        <v>188900</v>
      </c>
      <c r="K76" s="170">
        <v>179500</v>
      </c>
      <c r="L76" s="170">
        <v>9400</v>
      </c>
      <c r="M76" s="170">
        <v>0</v>
      </c>
      <c r="N76" s="170">
        <v>4600</v>
      </c>
      <c r="O76" s="170">
        <v>0</v>
      </c>
      <c r="P76" s="170">
        <v>0</v>
      </c>
      <c r="Q76" s="170">
        <v>0</v>
      </c>
      <c r="R76" s="170">
        <v>0</v>
      </c>
      <c r="S76" s="170">
        <v>0</v>
      </c>
      <c r="T76" s="209">
        <v>0</v>
      </c>
      <c r="U76" s="209"/>
      <c r="V76" s="170">
        <v>0</v>
      </c>
      <c r="W76" s="170">
        <v>0</v>
      </c>
    </row>
    <row r="77" spans="1:23" ht="11.25" customHeight="1">
      <c r="A77" s="211" t="s">
        <v>34</v>
      </c>
      <c r="B77" s="211" t="s">
        <v>59</v>
      </c>
      <c r="C77" s="211" t="s">
        <v>34</v>
      </c>
      <c r="D77" s="210" t="s">
        <v>9</v>
      </c>
      <c r="E77" s="210"/>
      <c r="F77" s="210" t="s">
        <v>49</v>
      </c>
      <c r="G77" s="210"/>
      <c r="H77" s="170">
        <v>1353126</v>
      </c>
      <c r="I77" s="170">
        <v>1353126</v>
      </c>
      <c r="J77" s="170">
        <v>689104</v>
      </c>
      <c r="K77" s="170">
        <v>227680</v>
      </c>
      <c r="L77" s="170">
        <v>461424</v>
      </c>
      <c r="M77" s="170">
        <v>0</v>
      </c>
      <c r="N77" s="170">
        <v>0</v>
      </c>
      <c r="O77" s="170">
        <v>664022</v>
      </c>
      <c r="P77" s="170">
        <v>0</v>
      </c>
      <c r="Q77" s="170">
        <v>0</v>
      </c>
      <c r="R77" s="170">
        <v>0</v>
      </c>
      <c r="S77" s="170">
        <v>0</v>
      </c>
      <c r="T77" s="209">
        <v>0</v>
      </c>
      <c r="U77" s="209"/>
      <c r="V77" s="170">
        <v>0</v>
      </c>
      <c r="W77" s="170">
        <v>0</v>
      </c>
    </row>
    <row r="78" spans="1:23" ht="12.75" customHeight="1">
      <c r="A78" s="211"/>
      <c r="B78" s="211"/>
      <c r="C78" s="211"/>
      <c r="D78" s="210"/>
      <c r="E78" s="210"/>
      <c r="F78" s="210" t="s">
        <v>50</v>
      </c>
      <c r="G78" s="210"/>
      <c r="H78" s="170">
        <v>-58600</v>
      </c>
      <c r="I78" s="170">
        <v>-58600</v>
      </c>
      <c r="J78" s="170">
        <v>-58600</v>
      </c>
      <c r="K78" s="170">
        <v>0</v>
      </c>
      <c r="L78" s="170">
        <v>-58600</v>
      </c>
      <c r="M78" s="170">
        <v>0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0</v>
      </c>
      <c r="T78" s="209">
        <v>0</v>
      </c>
      <c r="U78" s="209"/>
      <c r="V78" s="170">
        <v>0</v>
      </c>
      <c r="W78" s="170">
        <v>0</v>
      </c>
    </row>
    <row r="79" spans="1:23" ht="12" customHeight="1">
      <c r="A79" s="211"/>
      <c r="B79" s="211"/>
      <c r="C79" s="211"/>
      <c r="D79" s="210"/>
      <c r="E79" s="210"/>
      <c r="F79" s="210" t="s">
        <v>51</v>
      </c>
      <c r="G79" s="210"/>
      <c r="H79" s="170">
        <v>0</v>
      </c>
      <c r="I79" s="170">
        <v>0</v>
      </c>
      <c r="J79" s="170">
        <v>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70">
        <v>0</v>
      </c>
      <c r="R79" s="170">
        <v>0</v>
      </c>
      <c r="S79" s="170">
        <v>0</v>
      </c>
      <c r="T79" s="209">
        <v>0</v>
      </c>
      <c r="U79" s="209"/>
      <c r="V79" s="170">
        <v>0</v>
      </c>
      <c r="W79" s="170">
        <v>0</v>
      </c>
    </row>
    <row r="80" spans="1:23" ht="13.5" customHeight="1">
      <c r="A80" s="211"/>
      <c r="B80" s="211"/>
      <c r="C80" s="211"/>
      <c r="D80" s="210"/>
      <c r="E80" s="210"/>
      <c r="F80" s="210" t="s">
        <v>52</v>
      </c>
      <c r="G80" s="210"/>
      <c r="H80" s="170">
        <v>1294526</v>
      </c>
      <c r="I80" s="170">
        <v>1294526</v>
      </c>
      <c r="J80" s="170">
        <v>630504</v>
      </c>
      <c r="K80" s="170">
        <v>227680</v>
      </c>
      <c r="L80" s="170">
        <v>402824</v>
      </c>
      <c r="M80" s="170">
        <v>0</v>
      </c>
      <c r="N80" s="170">
        <v>0</v>
      </c>
      <c r="O80" s="170">
        <v>664022</v>
      </c>
      <c r="P80" s="170">
        <v>0</v>
      </c>
      <c r="Q80" s="170">
        <v>0</v>
      </c>
      <c r="R80" s="170">
        <v>0</v>
      </c>
      <c r="S80" s="170">
        <v>0</v>
      </c>
      <c r="T80" s="209">
        <v>0</v>
      </c>
      <c r="U80" s="209"/>
      <c r="V80" s="170">
        <v>0</v>
      </c>
      <c r="W80" s="170">
        <v>0</v>
      </c>
    </row>
    <row r="81" spans="1:23" ht="15.75" customHeight="1">
      <c r="A81" s="211" t="s">
        <v>157</v>
      </c>
      <c r="B81" s="211" t="s">
        <v>34</v>
      </c>
      <c r="C81" s="211" t="s">
        <v>34</v>
      </c>
      <c r="D81" s="210" t="s">
        <v>156</v>
      </c>
      <c r="E81" s="210"/>
      <c r="F81" s="210" t="s">
        <v>49</v>
      </c>
      <c r="G81" s="210"/>
      <c r="H81" s="170">
        <v>37875168</v>
      </c>
      <c r="I81" s="170">
        <v>36768452</v>
      </c>
      <c r="J81" s="170">
        <v>36701052</v>
      </c>
      <c r="K81" s="170">
        <v>28858692</v>
      </c>
      <c r="L81" s="170">
        <v>7842360</v>
      </c>
      <c r="M81" s="170">
        <v>0</v>
      </c>
      <c r="N81" s="170">
        <v>67400</v>
      </c>
      <c r="O81" s="170">
        <v>0</v>
      </c>
      <c r="P81" s="170">
        <v>0</v>
      </c>
      <c r="Q81" s="170">
        <v>0</v>
      </c>
      <c r="R81" s="170">
        <v>1106716</v>
      </c>
      <c r="S81" s="170">
        <v>1106716</v>
      </c>
      <c r="T81" s="209">
        <v>0</v>
      </c>
      <c r="U81" s="209"/>
      <c r="V81" s="170">
        <v>0</v>
      </c>
      <c r="W81" s="170">
        <v>0</v>
      </c>
    </row>
    <row r="82" spans="1:23" ht="14.25" customHeight="1">
      <c r="A82" s="211"/>
      <c r="B82" s="211"/>
      <c r="C82" s="211"/>
      <c r="D82" s="210"/>
      <c r="E82" s="210"/>
      <c r="F82" s="210" t="s">
        <v>50</v>
      </c>
      <c r="G82" s="210"/>
      <c r="H82" s="170">
        <v>0</v>
      </c>
      <c r="I82" s="170">
        <v>0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70">
        <v>0</v>
      </c>
      <c r="T82" s="209">
        <v>0</v>
      </c>
      <c r="U82" s="209"/>
      <c r="V82" s="170">
        <v>0</v>
      </c>
      <c r="W82" s="170">
        <v>0</v>
      </c>
    </row>
    <row r="83" spans="1:23" ht="13.5" customHeight="1">
      <c r="A83" s="211"/>
      <c r="B83" s="211"/>
      <c r="C83" s="211"/>
      <c r="D83" s="210"/>
      <c r="E83" s="210"/>
      <c r="F83" s="210" t="s">
        <v>51</v>
      </c>
      <c r="G83" s="210"/>
      <c r="H83" s="170">
        <v>72607</v>
      </c>
      <c r="I83" s="170">
        <v>64774</v>
      </c>
      <c r="J83" s="170">
        <v>64774</v>
      </c>
      <c r="K83" s="170">
        <v>64774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7833</v>
      </c>
      <c r="S83" s="170">
        <v>7833</v>
      </c>
      <c r="T83" s="209">
        <v>0</v>
      </c>
      <c r="U83" s="209"/>
      <c r="V83" s="170">
        <v>0</v>
      </c>
      <c r="W83" s="170">
        <v>0</v>
      </c>
    </row>
    <row r="84" spans="1:23" ht="23.25" customHeight="1">
      <c r="A84" s="211"/>
      <c r="B84" s="211"/>
      <c r="C84" s="211"/>
      <c r="D84" s="210"/>
      <c r="E84" s="210"/>
      <c r="F84" s="210" t="s">
        <v>52</v>
      </c>
      <c r="G84" s="210"/>
      <c r="H84" s="170">
        <v>37947775</v>
      </c>
      <c r="I84" s="170">
        <v>36833226</v>
      </c>
      <c r="J84" s="170">
        <v>36765826</v>
      </c>
      <c r="K84" s="170">
        <v>28923466</v>
      </c>
      <c r="L84" s="170">
        <v>7842360</v>
      </c>
      <c r="M84" s="170">
        <v>0</v>
      </c>
      <c r="N84" s="170">
        <v>67400</v>
      </c>
      <c r="O84" s="170">
        <v>0</v>
      </c>
      <c r="P84" s="170">
        <v>0</v>
      </c>
      <c r="Q84" s="170">
        <v>0</v>
      </c>
      <c r="R84" s="170">
        <v>1114549</v>
      </c>
      <c r="S84" s="170">
        <v>1114549</v>
      </c>
      <c r="T84" s="209">
        <v>0</v>
      </c>
      <c r="U84" s="209"/>
      <c r="V84" s="170">
        <v>0</v>
      </c>
      <c r="W84" s="170">
        <v>0</v>
      </c>
    </row>
    <row r="85" spans="1:23" ht="17.25" customHeight="1">
      <c r="A85" s="211" t="s">
        <v>34</v>
      </c>
      <c r="B85" s="211" t="s">
        <v>287</v>
      </c>
      <c r="C85" s="211" t="s">
        <v>34</v>
      </c>
      <c r="D85" s="210" t="s">
        <v>288</v>
      </c>
      <c r="E85" s="210"/>
      <c r="F85" s="210" t="s">
        <v>49</v>
      </c>
      <c r="G85" s="210"/>
      <c r="H85" s="170">
        <v>33015593</v>
      </c>
      <c r="I85" s="170">
        <v>32447783</v>
      </c>
      <c r="J85" s="170">
        <v>32384783</v>
      </c>
      <c r="K85" s="170">
        <v>25791108</v>
      </c>
      <c r="L85" s="170">
        <v>6593675</v>
      </c>
      <c r="M85" s="170">
        <v>0</v>
      </c>
      <c r="N85" s="170">
        <v>63000</v>
      </c>
      <c r="O85" s="170">
        <v>0</v>
      </c>
      <c r="P85" s="170">
        <v>0</v>
      </c>
      <c r="Q85" s="170">
        <v>0</v>
      </c>
      <c r="R85" s="170">
        <v>567810</v>
      </c>
      <c r="S85" s="170">
        <v>567810</v>
      </c>
      <c r="T85" s="209">
        <v>0</v>
      </c>
      <c r="U85" s="209"/>
      <c r="V85" s="170">
        <v>0</v>
      </c>
      <c r="W85" s="170">
        <v>0</v>
      </c>
    </row>
    <row r="86" spans="1:23" ht="15" customHeight="1">
      <c r="A86" s="211"/>
      <c r="B86" s="211"/>
      <c r="C86" s="211"/>
      <c r="D86" s="210"/>
      <c r="E86" s="210"/>
      <c r="F86" s="210" t="s">
        <v>50</v>
      </c>
      <c r="G86" s="210"/>
      <c r="H86" s="170">
        <v>0</v>
      </c>
      <c r="I86" s="170">
        <v>0</v>
      </c>
      <c r="J86" s="170">
        <v>0</v>
      </c>
      <c r="K86" s="170">
        <v>0</v>
      </c>
      <c r="L86" s="170">
        <v>0</v>
      </c>
      <c r="M86" s="170">
        <v>0</v>
      </c>
      <c r="N86" s="170">
        <v>0</v>
      </c>
      <c r="O86" s="170">
        <v>0</v>
      </c>
      <c r="P86" s="170">
        <v>0</v>
      </c>
      <c r="Q86" s="170">
        <v>0</v>
      </c>
      <c r="R86" s="170">
        <v>0</v>
      </c>
      <c r="S86" s="170">
        <v>0</v>
      </c>
      <c r="T86" s="209">
        <v>0</v>
      </c>
      <c r="U86" s="209"/>
      <c r="V86" s="170">
        <v>0</v>
      </c>
      <c r="W86" s="170">
        <v>0</v>
      </c>
    </row>
    <row r="87" spans="1:23" ht="13.5" customHeight="1">
      <c r="A87" s="211"/>
      <c r="B87" s="211"/>
      <c r="C87" s="211"/>
      <c r="D87" s="210"/>
      <c r="E87" s="210"/>
      <c r="F87" s="210" t="s">
        <v>51</v>
      </c>
      <c r="G87" s="210"/>
      <c r="H87" s="170">
        <v>64774</v>
      </c>
      <c r="I87" s="170">
        <v>64774</v>
      </c>
      <c r="J87" s="170">
        <v>64774</v>
      </c>
      <c r="K87" s="170">
        <v>64774</v>
      </c>
      <c r="L87" s="170">
        <v>0</v>
      </c>
      <c r="M87" s="170">
        <v>0</v>
      </c>
      <c r="N87" s="170">
        <v>0</v>
      </c>
      <c r="O87" s="170">
        <v>0</v>
      </c>
      <c r="P87" s="170">
        <v>0</v>
      </c>
      <c r="Q87" s="170">
        <v>0</v>
      </c>
      <c r="R87" s="170">
        <v>0</v>
      </c>
      <c r="S87" s="170">
        <v>0</v>
      </c>
      <c r="T87" s="209">
        <v>0</v>
      </c>
      <c r="U87" s="209"/>
      <c r="V87" s="170">
        <v>0</v>
      </c>
      <c r="W87" s="170">
        <v>0</v>
      </c>
    </row>
    <row r="88" spans="1:23" ht="21" customHeight="1">
      <c r="A88" s="211"/>
      <c r="B88" s="211"/>
      <c r="C88" s="211"/>
      <c r="D88" s="210"/>
      <c r="E88" s="210"/>
      <c r="F88" s="210" t="s">
        <v>52</v>
      </c>
      <c r="G88" s="210"/>
      <c r="H88" s="170">
        <v>33080367</v>
      </c>
      <c r="I88" s="170">
        <v>32512557</v>
      </c>
      <c r="J88" s="170">
        <v>32449557</v>
      </c>
      <c r="K88" s="170">
        <v>25855882</v>
      </c>
      <c r="L88" s="170">
        <v>6593675</v>
      </c>
      <c r="M88" s="170">
        <v>0</v>
      </c>
      <c r="N88" s="170">
        <v>63000</v>
      </c>
      <c r="O88" s="170">
        <v>0</v>
      </c>
      <c r="P88" s="170">
        <v>0</v>
      </c>
      <c r="Q88" s="170">
        <v>0</v>
      </c>
      <c r="R88" s="170">
        <v>567810</v>
      </c>
      <c r="S88" s="170">
        <v>567810</v>
      </c>
      <c r="T88" s="209">
        <v>0</v>
      </c>
      <c r="U88" s="209"/>
      <c r="V88" s="170">
        <v>0</v>
      </c>
      <c r="W88" s="170">
        <v>0</v>
      </c>
    </row>
    <row r="89" spans="1:23" ht="16.5" customHeight="1">
      <c r="A89" s="211" t="s">
        <v>34</v>
      </c>
      <c r="B89" s="211" t="s">
        <v>482</v>
      </c>
      <c r="C89" s="211" t="s">
        <v>34</v>
      </c>
      <c r="D89" s="210" t="s">
        <v>483</v>
      </c>
      <c r="E89" s="210"/>
      <c r="F89" s="210" t="s">
        <v>49</v>
      </c>
      <c r="G89" s="210"/>
      <c r="H89" s="170">
        <v>2466887</v>
      </c>
      <c r="I89" s="170">
        <v>1927981</v>
      </c>
      <c r="J89" s="170">
        <v>1925581</v>
      </c>
      <c r="K89" s="170">
        <v>1236605</v>
      </c>
      <c r="L89" s="170">
        <v>688976</v>
      </c>
      <c r="M89" s="170">
        <v>0</v>
      </c>
      <c r="N89" s="170">
        <v>2400</v>
      </c>
      <c r="O89" s="170">
        <v>0</v>
      </c>
      <c r="P89" s="170">
        <v>0</v>
      </c>
      <c r="Q89" s="170">
        <v>0</v>
      </c>
      <c r="R89" s="170">
        <v>538906</v>
      </c>
      <c r="S89" s="170">
        <v>538906</v>
      </c>
      <c r="T89" s="209">
        <v>0</v>
      </c>
      <c r="U89" s="209"/>
      <c r="V89" s="170">
        <v>0</v>
      </c>
      <c r="W89" s="170">
        <v>0</v>
      </c>
    </row>
    <row r="90" spans="1:23" ht="18" customHeight="1">
      <c r="A90" s="211"/>
      <c r="B90" s="211"/>
      <c r="C90" s="211"/>
      <c r="D90" s="210"/>
      <c r="E90" s="210"/>
      <c r="F90" s="210" t="s">
        <v>50</v>
      </c>
      <c r="G90" s="210"/>
      <c r="H90" s="170">
        <v>0</v>
      </c>
      <c r="I90" s="170">
        <v>0</v>
      </c>
      <c r="J90" s="170">
        <v>0</v>
      </c>
      <c r="K90" s="170">
        <v>0</v>
      </c>
      <c r="L90" s="170">
        <v>0</v>
      </c>
      <c r="M90" s="170">
        <v>0</v>
      </c>
      <c r="N90" s="170">
        <v>0</v>
      </c>
      <c r="O90" s="170">
        <v>0</v>
      </c>
      <c r="P90" s="170">
        <v>0</v>
      </c>
      <c r="Q90" s="170">
        <v>0</v>
      </c>
      <c r="R90" s="170">
        <v>0</v>
      </c>
      <c r="S90" s="170">
        <v>0</v>
      </c>
      <c r="T90" s="209">
        <v>0</v>
      </c>
      <c r="U90" s="209"/>
      <c r="V90" s="170">
        <v>0</v>
      </c>
      <c r="W90" s="170">
        <v>0</v>
      </c>
    </row>
    <row r="91" spans="1:23" ht="15" customHeight="1">
      <c r="A91" s="211"/>
      <c r="B91" s="211"/>
      <c r="C91" s="211"/>
      <c r="D91" s="210"/>
      <c r="E91" s="210"/>
      <c r="F91" s="210" t="s">
        <v>51</v>
      </c>
      <c r="G91" s="210"/>
      <c r="H91" s="170">
        <v>7833</v>
      </c>
      <c r="I91" s="170">
        <v>0</v>
      </c>
      <c r="J91" s="170">
        <v>0</v>
      </c>
      <c r="K91" s="170">
        <v>0</v>
      </c>
      <c r="L91" s="170">
        <v>0</v>
      </c>
      <c r="M91" s="170">
        <v>0</v>
      </c>
      <c r="N91" s="170">
        <v>0</v>
      </c>
      <c r="O91" s="170">
        <v>0</v>
      </c>
      <c r="P91" s="170">
        <v>0</v>
      </c>
      <c r="Q91" s="170">
        <v>0</v>
      </c>
      <c r="R91" s="170">
        <v>7833</v>
      </c>
      <c r="S91" s="170">
        <v>7833</v>
      </c>
      <c r="T91" s="209">
        <v>0</v>
      </c>
      <c r="U91" s="209"/>
      <c r="V91" s="170">
        <v>0</v>
      </c>
      <c r="W91" s="170">
        <v>0</v>
      </c>
    </row>
    <row r="92" spans="1:23" ht="12" customHeight="1">
      <c r="A92" s="211"/>
      <c r="B92" s="211"/>
      <c r="C92" s="211"/>
      <c r="D92" s="210"/>
      <c r="E92" s="210"/>
      <c r="F92" s="210" t="s">
        <v>52</v>
      </c>
      <c r="G92" s="210"/>
      <c r="H92" s="170">
        <v>2474720</v>
      </c>
      <c r="I92" s="170">
        <v>1927981</v>
      </c>
      <c r="J92" s="170">
        <v>1925581</v>
      </c>
      <c r="K92" s="170">
        <v>1236605</v>
      </c>
      <c r="L92" s="170">
        <v>688976</v>
      </c>
      <c r="M92" s="170">
        <v>0</v>
      </c>
      <c r="N92" s="170">
        <v>2400</v>
      </c>
      <c r="O92" s="170">
        <v>0</v>
      </c>
      <c r="P92" s="170">
        <v>0</v>
      </c>
      <c r="Q92" s="170">
        <v>0</v>
      </c>
      <c r="R92" s="170">
        <v>546739</v>
      </c>
      <c r="S92" s="170">
        <v>546739</v>
      </c>
      <c r="T92" s="209">
        <v>0</v>
      </c>
      <c r="U92" s="209"/>
      <c r="V92" s="170">
        <v>0</v>
      </c>
      <c r="W92" s="170">
        <v>0</v>
      </c>
    </row>
    <row r="93" spans="1:23" ht="15.75" customHeight="1">
      <c r="A93" s="211" t="s">
        <v>269</v>
      </c>
      <c r="B93" s="211" t="s">
        <v>34</v>
      </c>
      <c r="C93" s="211" t="s">
        <v>34</v>
      </c>
      <c r="D93" s="210" t="s">
        <v>289</v>
      </c>
      <c r="E93" s="210"/>
      <c r="F93" s="210" t="s">
        <v>49</v>
      </c>
      <c r="G93" s="210"/>
      <c r="H93" s="170">
        <v>5450818</v>
      </c>
      <c r="I93" s="170">
        <v>5388818</v>
      </c>
      <c r="J93" s="170">
        <v>4780146</v>
      </c>
      <c r="K93" s="170">
        <v>4018212</v>
      </c>
      <c r="L93" s="170">
        <v>761934</v>
      </c>
      <c r="M93" s="170">
        <v>605172</v>
      </c>
      <c r="N93" s="170">
        <v>3500</v>
      </c>
      <c r="O93" s="170">
        <v>0</v>
      </c>
      <c r="P93" s="170">
        <v>0</v>
      </c>
      <c r="Q93" s="170">
        <v>0</v>
      </c>
      <c r="R93" s="170">
        <v>62000</v>
      </c>
      <c r="S93" s="170">
        <v>62000</v>
      </c>
      <c r="T93" s="209">
        <v>0</v>
      </c>
      <c r="U93" s="209"/>
      <c r="V93" s="170">
        <v>0</v>
      </c>
      <c r="W93" s="170">
        <v>0</v>
      </c>
    </row>
    <row r="94" spans="1:23" ht="14.25" customHeight="1">
      <c r="A94" s="211"/>
      <c r="B94" s="211"/>
      <c r="C94" s="211"/>
      <c r="D94" s="210"/>
      <c r="E94" s="210"/>
      <c r="F94" s="210" t="s">
        <v>50</v>
      </c>
      <c r="G94" s="210"/>
      <c r="H94" s="170">
        <v>0</v>
      </c>
      <c r="I94" s="170">
        <v>0</v>
      </c>
      <c r="J94" s="170">
        <v>0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70">
        <v>0</v>
      </c>
      <c r="R94" s="170">
        <v>0</v>
      </c>
      <c r="S94" s="170">
        <v>0</v>
      </c>
      <c r="T94" s="209">
        <v>0</v>
      </c>
      <c r="U94" s="209"/>
      <c r="V94" s="170">
        <v>0</v>
      </c>
      <c r="W94" s="170">
        <v>0</v>
      </c>
    </row>
    <row r="95" spans="1:23" ht="17.25" customHeight="1">
      <c r="A95" s="211"/>
      <c r="B95" s="211"/>
      <c r="C95" s="211"/>
      <c r="D95" s="210"/>
      <c r="E95" s="210"/>
      <c r="F95" s="210" t="s">
        <v>51</v>
      </c>
      <c r="G95" s="210"/>
      <c r="H95" s="170">
        <v>121662</v>
      </c>
      <c r="I95" s="170">
        <v>121662</v>
      </c>
      <c r="J95" s="170">
        <v>56658</v>
      </c>
      <c r="K95" s="170">
        <v>5600</v>
      </c>
      <c r="L95" s="170">
        <v>51058</v>
      </c>
      <c r="M95" s="170">
        <v>65004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  <c r="T95" s="209">
        <v>0</v>
      </c>
      <c r="U95" s="209"/>
      <c r="V95" s="170">
        <v>0</v>
      </c>
      <c r="W95" s="170">
        <v>0</v>
      </c>
    </row>
    <row r="96" spans="1:23" ht="15" customHeight="1">
      <c r="A96" s="211"/>
      <c r="B96" s="211"/>
      <c r="C96" s="211"/>
      <c r="D96" s="210"/>
      <c r="E96" s="210"/>
      <c r="F96" s="210" t="s">
        <v>52</v>
      </c>
      <c r="G96" s="210"/>
      <c r="H96" s="170">
        <v>5572480</v>
      </c>
      <c r="I96" s="170">
        <v>5510480</v>
      </c>
      <c r="J96" s="170">
        <v>4836804</v>
      </c>
      <c r="K96" s="170">
        <v>4023812</v>
      </c>
      <c r="L96" s="170">
        <v>812992</v>
      </c>
      <c r="M96" s="170">
        <v>670176</v>
      </c>
      <c r="N96" s="170">
        <v>3500</v>
      </c>
      <c r="O96" s="170">
        <v>0</v>
      </c>
      <c r="P96" s="170">
        <v>0</v>
      </c>
      <c r="Q96" s="170">
        <v>0</v>
      </c>
      <c r="R96" s="170">
        <v>62000</v>
      </c>
      <c r="S96" s="170">
        <v>62000</v>
      </c>
      <c r="T96" s="209">
        <v>0</v>
      </c>
      <c r="U96" s="209"/>
      <c r="V96" s="170">
        <v>0</v>
      </c>
      <c r="W96" s="170">
        <v>0</v>
      </c>
    </row>
    <row r="97" spans="1:23" ht="14.25" customHeight="1">
      <c r="A97" s="211" t="s">
        <v>34</v>
      </c>
      <c r="B97" s="211" t="s">
        <v>318</v>
      </c>
      <c r="C97" s="211" t="s">
        <v>34</v>
      </c>
      <c r="D97" s="210" t="s">
        <v>299</v>
      </c>
      <c r="E97" s="210"/>
      <c r="F97" s="210" t="s">
        <v>49</v>
      </c>
      <c r="G97" s="210"/>
      <c r="H97" s="170">
        <v>1345986</v>
      </c>
      <c r="I97" s="170">
        <v>1345986</v>
      </c>
      <c r="J97" s="170">
        <v>740814</v>
      </c>
      <c r="K97" s="170">
        <v>477900</v>
      </c>
      <c r="L97" s="170">
        <v>262914</v>
      </c>
      <c r="M97" s="170">
        <v>605172</v>
      </c>
      <c r="N97" s="170">
        <v>0</v>
      </c>
      <c r="O97" s="170">
        <v>0</v>
      </c>
      <c r="P97" s="170">
        <v>0</v>
      </c>
      <c r="Q97" s="170">
        <v>0</v>
      </c>
      <c r="R97" s="170">
        <v>0</v>
      </c>
      <c r="S97" s="170">
        <v>0</v>
      </c>
      <c r="T97" s="209">
        <v>0</v>
      </c>
      <c r="U97" s="209"/>
      <c r="V97" s="170">
        <v>0</v>
      </c>
      <c r="W97" s="170">
        <v>0</v>
      </c>
    </row>
    <row r="98" spans="1:23" ht="12.75" customHeight="1">
      <c r="A98" s="211"/>
      <c r="B98" s="211"/>
      <c r="C98" s="211"/>
      <c r="D98" s="210"/>
      <c r="E98" s="210"/>
      <c r="F98" s="210" t="s">
        <v>50</v>
      </c>
      <c r="G98" s="210"/>
      <c r="H98" s="170">
        <v>0</v>
      </c>
      <c r="I98" s="170">
        <v>0</v>
      </c>
      <c r="J98" s="170">
        <v>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70">
        <v>0</v>
      </c>
      <c r="Q98" s="170">
        <v>0</v>
      </c>
      <c r="R98" s="170">
        <v>0</v>
      </c>
      <c r="S98" s="170">
        <v>0</v>
      </c>
      <c r="T98" s="209">
        <v>0</v>
      </c>
      <c r="U98" s="209"/>
      <c r="V98" s="170">
        <v>0</v>
      </c>
      <c r="W98" s="170">
        <v>0</v>
      </c>
    </row>
    <row r="99" spans="1:23" ht="15" customHeight="1">
      <c r="A99" s="211"/>
      <c r="B99" s="211"/>
      <c r="C99" s="211"/>
      <c r="D99" s="210"/>
      <c r="E99" s="210"/>
      <c r="F99" s="210" t="s">
        <v>51</v>
      </c>
      <c r="G99" s="210"/>
      <c r="H99" s="170">
        <v>121662</v>
      </c>
      <c r="I99" s="170">
        <v>121662</v>
      </c>
      <c r="J99" s="170">
        <v>56658</v>
      </c>
      <c r="K99" s="170">
        <v>5600</v>
      </c>
      <c r="L99" s="170">
        <v>51058</v>
      </c>
      <c r="M99" s="170">
        <v>65004</v>
      </c>
      <c r="N99" s="170">
        <v>0</v>
      </c>
      <c r="O99" s="170">
        <v>0</v>
      </c>
      <c r="P99" s="170">
        <v>0</v>
      </c>
      <c r="Q99" s="170">
        <v>0</v>
      </c>
      <c r="R99" s="170">
        <v>0</v>
      </c>
      <c r="S99" s="170">
        <v>0</v>
      </c>
      <c r="T99" s="209">
        <v>0</v>
      </c>
      <c r="U99" s="209"/>
      <c r="V99" s="170">
        <v>0</v>
      </c>
      <c r="W99" s="170">
        <v>0</v>
      </c>
    </row>
    <row r="100" spans="1:23" ht="15" customHeight="1">
      <c r="A100" s="211"/>
      <c r="B100" s="211"/>
      <c r="C100" s="211"/>
      <c r="D100" s="210"/>
      <c r="E100" s="210"/>
      <c r="F100" s="210" t="s">
        <v>52</v>
      </c>
      <c r="G100" s="210"/>
      <c r="H100" s="170">
        <v>1467648</v>
      </c>
      <c r="I100" s="170">
        <v>1467648</v>
      </c>
      <c r="J100" s="170">
        <v>797472</v>
      </c>
      <c r="K100" s="170">
        <v>483500</v>
      </c>
      <c r="L100" s="170">
        <v>313972</v>
      </c>
      <c r="M100" s="170">
        <v>670176</v>
      </c>
      <c r="N100" s="170">
        <v>0</v>
      </c>
      <c r="O100" s="170">
        <v>0</v>
      </c>
      <c r="P100" s="170">
        <v>0</v>
      </c>
      <c r="Q100" s="170">
        <v>0</v>
      </c>
      <c r="R100" s="170">
        <v>0</v>
      </c>
      <c r="S100" s="170">
        <v>0</v>
      </c>
      <c r="T100" s="209">
        <v>0</v>
      </c>
      <c r="U100" s="209"/>
      <c r="V100" s="170">
        <v>0</v>
      </c>
      <c r="W100" s="170">
        <v>0</v>
      </c>
    </row>
    <row r="101" spans="1:23" ht="15.75" customHeight="1">
      <c r="A101" s="211" t="s">
        <v>155</v>
      </c>
      <c r="B101" s="211" t="s">
        <v>34</v>
      </c>
      <c r="C101" s="211" t="s">
        <v>34</v>
      </c>
      <c r="D101" s="210" t="s">
        <v>154</v>
      </c>
      <c r="E101" s="210"/>
      <c r="F101" s="210" t="s">
        <v>49</v>
      </c>
      <c r="G101" s="210"/>
      <c r="H101" s="170">
        <v>14850951</v>
      </c>
      <c r="I101" s="170">
        <v>11300350</v>
      </c>
      <c r="J101" s="170">
        <v>11050850</v>
      </c>
      <c r="K101" s="170">
        <v>9337450</v>
      </c>
      <c r="L101" s="170">
        <v>1713400</v>
      </c>
      <c r="M101" s="170">
        <v>0</v>
      </c>
      <c r="N101" s="170">
        <v>249500</v>
      </c>
      <c r="O101" s="170">
        <v>0</v>
      </c>
      <c r="P101" s="170">
        <v>0</v>
      </c>
      <c r="Q101" s="170">
        <v>0</v>
      </c>
      <c r="R101" s="170">
        <v>3550601</v>
      </c>
      <c r="S101" s="170">
        <v>3550601</v>
      </c>
      <c r="T101" s="209">
        <v>0</v>
      </c>
      <c r="U101" s="209"/>
      <c r="V101" s="170">
        <v>0</v>
      </c>
      <c r="W101" s="170">
        <v>0</v>
      </c>
    </row>
    <row r="102" spans="1:23" ht="13.5" customHeight="1">
      <c r="A102" s="211"/>
      <c r="B102" s="211"/>
      <c r="C102" s="211"/>
      <c r="D102" s="210"/>
      <c r="E102" s="210"/>
      <c r="F102" s="210" t="s">
        <v>50</v>
      </c>
      <c r="G102" s="210"/>
      <c r="H102" s="170">
        <v>0</v>
      </c>
      <c r="I102" s="170">
        <v>0</v>
      </c>
      <c r="J102" s="170">
        <v>0</v>
      </c>
      <c r="K102" s="170">
        <v>0</v>
      </c>
      <c r="L102" s="170">
        <v>0</v>
      </c>
      <c r="M102" s="170">
        <v>0</v>
      </c>
      <c r="N102" s="170">
        <v>0</v>
      </c>
      <c r="O102" s="170">
        <v>0</v>
      </c>
      <c r="P102" s="170">
        <v>0</v>
      </c>
      <c r="Q102" s="170">
        <v>0</v>
      </c>
      <c r="R102" s="170">
        <v>0</v>
      </c>
      <c r="S102" s="170">
        <v>0</v>
      </c>
      <c r="T102" s="209">
        <v>0</v>
      </c>
      <c r="U102" s="209"/>
      <c r="V102" s="170">
        <v>0</v>
      </c>
      <c r="W102" s="170">
        <v>0</v>
      </c>
    </row>
    <row r="103" spans="1:23" ht="16.5" customHeight="1">
      <c r="A103" s="211"/>
      <c r="B103" s="211"/>
      <c r="C103" s="211"/>
      <c r="D103" s="210"/>
      <c r="E103" s="210"/>
      <c r="F103" s="210" t="s">
        <v>51</v>
      </c>
      <c r="G103" s="210"/>
      <c r="H103" s="170">
        <v>134801</v>
      </c>
      <c r="I103" s="170">
        <v>76201</v>
      </c>
      <c r="J103" s="170">
        <v>76201</v>
      </c>
      <c r="K103" s="170">
        <v>62356</v>
      </c>
      <c r="L103" s="170">
        <v>13845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58600</v>
      </c>
      <c r="S103" s="170">
        <v>58600</v>
      </c>
      <c r="T103" s="209">
        <v>0</v>
      </c>
      <c r="U103" s="209"/>
      <c r="V103" s="170">
        <v>0</v>
      </c>
      <c r="W103" s="170">
        <v>0</v>
      </c>
    </row>
    <row r="104" spans="1:23" ht="17.25" customHeight="1">
      <c r="A104" s="211"/>
      <c r="B104" s="211"/>
      <c r="C104" s="211"/>
      <c r="D104" s="210"/>
      <c r="E104" s="210"/>
      <c r="F104" s="210" t="s">
        <v>52</v>
      </c>
      <c r="G104" s="210"/>
      <c r="H104" s="170">
        <v>14985752</v>
      </c>
      <c r="I104" s="170">
        <v>11376551</v>
      </c>
      <c r="J104" s="170">
        <v>11127051</v>
      </c>
      <c r="K104" s="170">
        <v>9399806</v>
      </c>
      <c r="L104" s="170">
        <v>1727245</v>
      </c>
      <c r="M104" s="170">
        <v>0</v>
      </c>
      <c r="N104" s="170">
        <v>249500</v>
      </c>
      <c r="O104" s="170">
        <v>0</v>
      </c>
      <c r="P104" s="170">
        <v>0</v>
      </c>
      <c r="Q104" s="170">
        <v>0</v>
      </c>
      <c r="R104" s="170">
        <v>3609201</v>
      </c>
      <c r="S104" s="170">
        <v>3609201</v>
      </c>
      <c r="T104" s="209">
        <v>0</v>
      </c>
      <c r="U104" s="209"/>
      <c r="V104" s="170">
        <v>0</v>
      </c>
      <c r="W104" s="170">
        <v>0</v>
      </c>
    </row>
    <row r="105" spans="1:23" ht="13.5" customHeight="1">
      <c r="A105" s="211" t="s">
        <v>34</v>
      </c>
      <c r="B105" s="211" t="s">
        <v>153</v>
      </c>
      <c r="C105" s="211" t="s">
        <v>34</v>
      </c>
      <c r="D105" s="210" t="s">
        <v>152</v>
      </c>
      <c r="E105" s="210"/>
      <c r="F105" s="210" t="s">
        <v>49</v>
      </c>
      <c r="G105" s="210"/>
      <c r="H105" s="170">
        <v>7207950</v>
      </c>
      <c r="I105" s="170">
        <v>7207950</v>
      </c>
      <c r="J105" s="170">
        <v>7092950</v>
      </c>
      <c r="K105" s="170">
        <v>5841950</v>
      </c>
      <c r="L105" s="170">
        <v>1251000</v>
      </c>
      <c r="M105" s="170">
        <v>0</v>
      </c>
      <c r="N105" s="170">
        <v>115000</v>
      </c>
      <c r="O105" s="170">
        <v>0</v>
      </c>
      <c r="P105" s="170">
        <v>0</v>
      </c>
      <c r="Q105" s="170">
        <v>0</v>
      </c>
      <c r="R105" s="170">
        <v>0</v>
      </c>
      <c r="S105" s="170">
        <v>0</v>
      </c>
      <c r="T105" s="209">
        <v>0</v>
      </c>
      <c r="U105" s="209"/>
      <c r="V105" s="170">
        <v>0</v>
      </c>
      <c r="W105" s="170">
        <v>0</v>
      </c>
    </row>
    <row r="106" spans="1:23" ht="14.25" customHeight="1">
      <c r="A106" s="211"/>
      <c r="B106" s="211"/>
      <c r="C106" s="211"/>
      <c r="D106" s="210"/>
      <c r="E106" s="210"/>
      <c r="F106" s="210" t="s">
        <v>50</v>
      </c>
      <c r="G106" s="210"/>
      <c r="H106" s="170">
        <v>0</v>
      </c>
      <c r="I106" s="170">
        <v>0</v>
      </c>
      <c r="J106" s="170">
        <v>0</v>
      </c>
      <c r="K106" s="170">
        <v>0</v>
      </c>
      <c r="L106" s="170">
        <v>0</v>
      </c>
      <c r="M106" s="170">
        <v>0</v>
      </c>
      <c r="N106" s="170">
        <v>0</v>
      </c>
      <c r="O106" s="170">
        <v>0</v>
      </c>
      <c r="P106" s="170">
        <v>0</v>
      </c>
      <c r="Q106" s="170">
        <v>0</v>
      </c>
      <c r="R106" s="170">
        <v>0</v>
      </c>
      <c r="S106" s="170">
        <v>0</v>
      </c>
      <c r="T106" s="209">
        <v>0</v>
      </c>
      <c r="U106" s="209"/>
      <c r="V106" s="170">
        <v>0</v>
      </c>
      <c r="W106" s="170">
        <v>0</v>
      </c>
    </row>
    <row r="107" spans="1:23" ht="14.25" customHeight="1">
      <c r="A107" s="211"/>
      <c r="B107" s="211"/>
      <c r="C107" s="211"/>
      <c r="D107" s="210"/>
      <c r="E107" s="210"/>
      <c r="F107" s="210" t="s">
        <v>51</v>
      </c>
      <c r="G107" s="210"/>
      <c r="H107" s="170">
        <v>63760</v>
      </c>
      <c r="I107" s="170">
        <v>5160</v>
      </c>
      <c r="J107" s="170">
        <v>5160</v>
      </c>
      <c r="K107" s="170">
        <v>5160</v>
      </c>
      <c r="L107" s="170">
        <v>0</v>
      </c>
      <c r="M107" s="170">
        <v>0</v>
      </c>
      <c r="N107" s="170">
        <v>0</v>
      </c>
      <c r="O107" s="170">
        <v>0</v>
      </c>
      <c r="P107" s="170">
        <v>0</v>
      </c>
      <c r="Q107" s="170">
        <v>0</v>
      </c>
      <c r="R107" s="170">
        <v>58600</v>
      </c>
      <c r="S107" s="170">
        <v>58600</v>
      </c>
      <c r="T107" s="209">
        <v>0</v>
      </c>
      <c r="U107" s="209"/>
      <c r="V107" s="170">
        <v>0</v>
      </c>
      <c r="W107" s="170">
        <v>0</v>
      </c>
    </row>
    <row r="108" spans="1:23" ht="15" customHeight="1">
      <c r="A108" s="211"/>
      <c r="B108" s="211"/>
      <c r="C108" s="211"/>
      <c r="D108" s="210"/>
      <c r="E108" s="210"/>
      <c r="F108" s="210" t="s">
        <v>52</v>
      </c>
      <c r="G108" s="210"/>
      <c r="H108" s="170">
        <v>7271710</v>
      </c>
      <c r="I108" s="170">
        <v>7213110</v>
      </c>
      <c r="J108" s="170">
        <v>7098110</v>
      </c>
      <c r="K108" s="170">
        <v>5847110</v>
      </c>
      <c r="L108" s="170">
        <v>1251000</v>
      </c>
      <c r="M108" s="170">
        <v>0</v>
      </c>
      <c r="N108" s="170">
        <v>115000</v>
      </c>
      <c r="O108" s="170">
        <v>0</v>
      </c>
      <c r="P108" s="170">
        <v>0</v>
      </c>
      <c r="Q108" s="170">
        <v>0</v>
      </c>
      <c r="R108" s="170">
        <v>58600</v>
      </c>
      <c r="S108" s="170">
        <v>58600</v>
      </c>
      <c r="T108" s="209">
        <v>0</v>
      </c>
      <c r="U108" s="209"/>
      <c r="V108" s="170">
        <v>0</v>
      </c>
      <c r="W108" s="170">
        <v>0</v>
      </c>
    </row>
    <row r="109" spans="1:23" ht="12.75" customHeight="1">
      <c r="A109" s="211" t="s">
        <v>34</v>
      </c>
      <c r="B109" s="211" t="s">
        <v>322</v>
      </c>
      <c r="C109" s="211" t="s">
        <v>34</v>
      </c>
      <c r="D109" s="210" t="s">
        <v>323</v>
      </c>
      <c r="E109" s="210"/>
      <c r="F109" s="210" t="s">
        <v>49</v>
      </c>
      <c r="G109" s="210"/>
      <c r="H109" s="170">
        <v>1446600</v>
      </c>
      <c r="I109" s="170">
        <v>1446600</v>
      </c>
      <c r="J109" s="170">
        <v>1421600</v>
      </c>
      <c r="K109" s="170">
        <v>1265300</v>
      </c>
      <c r="L109" s="170">
        <v>156300</v>
      </c>
      <c r="M109" s="170">
        <v>0</v>
      </c>
      <c r="N109" s="170">
        <v>25000</v>
      </c>
      <c r="O109" s="170">
        <v>0</v>
      </c>
      <c r="P109" s="170">
        <v>0</v>
      </c>
      <c r="Q109" s="170">
        <v>0</v>
      </c>
      <c r="R109" s="170">
        <v>0</v>
      </c>
      <c r="S109" s="170">
        <v>0</v>
      </c>
      <c r="T109" s="209">
        <v>0</v>
      </c>
      <c r="U109" s="209"/>
      <c r="V109" s="170">
        <v>0</v>
      </c>
      <c r="W109" s="170">
        <v>0</v>
      </c>
    </row>
    <row r="110" spans="1:23" ht="13.5" customHeight="1">
      <c r="A110" s="211"/>
      <c r="B110" s="211"/>
      <c r="C110" s="211"/>
      <c r="D110" s="210"/>
      <c r="E110" s="210"/>
      <c r="F110" s="210" t="s">
        <v>50</v>
      </c>
      <c r="G110" s="210"/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0">
        <v>0</v>
      </c>
      <c r="N110" s="170">
        <v>0</v>
      </c>
      <c r="O110" s="170">
        <v>0</v>
      </c>
      <c r="P110" s="170">
        <v>0</v>
      </c>
      <c r="Q110" s="170">
        <v>0</v>
      </c>
      <c r="R110" s="170">
        <v>0</v>
      </c>
      <c r="S110" s="170">
        <v>0</v>
      </c>
      <c r="T110" s="209">
        <v>0</v>
      </c>
      <c r="U110" s="209"/>
      <c r="V110" s="170">
        <v>0</v>
      </c>
      <c r="W110" s="170">
        <v>0</v>
      </c>
    </row>
    <row r="111" spans="1:23" ht="10.5" customHeight="1">
      <c r="A111" s="211"/>
      <c r="B111" s="211"/>
      <c r="C111" s="211"/>
      <c r="D111" s="210"/>
      <c r="E111" s="210"/>
      <c r="F111" s="210" t="s">
        <v>51</v>
      </c>
      <c r="G111" s="210"/>
      <c r="H111" s="170">
        <v>1845</v>
      </c>
      <c r="I111" s="170">
        <v>1845</v>
      </c>
      <c r="J111" s="170">
        <v>1845</v>
      </c>
      <c r="K111" s="170">
        <v>0</v>
      </c>
      <c r="L111" s="170">
        <v>1845</v>
      </c>
      <c r="M111" s="170">
        <v>0</v>
      </c>
      <c r="N111" s="170">
        <v>0</v>
      </c>
      <c r="O111" s="170">
        <v>0</v>
      </c>
      <c r="P111" s="170">
        <v>0</v>
      </c>
      <c r="Q111" s="170">
        <v>0</v>
      </c>
      <c r="R111" s="170">
        <v>0</v>
      </c>
      <c r="S111" s="170">
        <v>0</v>
      </c>
      <c r="T111" s="209">
        <v>0</v>
      </c>
      <c r="U111" s="209"/>
      <c r="V111" s="170">
        <v>0</v>
      </c>
      <c r="W111" s="170">
        <v>0</v>
      </c>
    </row>
    <row r="112" spans="1:23" ht="18" customHeight="1">
      <c r="A112" s="211"/>
      <c r="B112" s="211"/>
      <c r="C112" s="211"/>
      <c r="D112" s="210"/>
      <c r="E112" s="210"/>
      <c r="F112" s="210" t="s">
        <v>52</v>
      </c>
      <c r="G112" s="210"/>
      <c r="H112" s="170">
        <v>1448445</v>
      </c>
      <c r="I112" s="170">
        <v>1448445</v>
      </c>
      <c r="J112" s="170">
        <v>1423445</v>
      </c>
      <c r="K112" s="170">
        <v>1265300</v>
      </c>
      <c r="L112" s="170">
        <v>158145</v>
      </c>
      <c r="M112" s="170">
        <v>0</v>
      </c>
      <c r="N112" s="170">
        <v>25000</v>
      </c>
      <c r="O112" s="170">
        <v>0</v>
      </c>
      <c r="P112" s="170">
        <v>0</v>
      </c>
      <c r="Q112" s="170">
        <v>0</v>
      </c>
      <c r="R112" s="170">
        <v>0</v>
      </c>
      <c r="S112" s="170">
        <v>0</v>
      </c>
      <c r="T112" s="209">
        <v>0</v>
      </c>
      <c r="U112" s="209"/>
      <c r="V112" s="170">
        <v>0</v>
      </c>
      <c r="W112" s="170">
        <v>0</v>
      </c>
    </row>
    <row r="113" spans="1:23" ht="12.75" customHeight="1">
      <c r="A113" s="211" t="s">
        <v>34</v>
      </c>
      <c r="B113" s="211" t="s">
        <v>168</v>
      </c>
      <c r="C113" s="211" t="s">
        <v>34</v>
      </c>
      <c r="D113" s="210" t="s">
        <v>169</v>
      </c>
      <c r="E113" s="210"/>
      <c r="F113" s="210" t="s">
        <v>49</v>
      </c>
      <c r="G113" s="210"/>
      <c r="H113" s="170">
        <v>6101001</v>
      </c>
      <c r="I113" s="170">
        <v>2550400</v>
      </c>
      <c r="J113" s="170">
        <v>2503900</v>
      </c>
      <c r="K113" s="170">
        <v>2223900</v>
      </c>
      <c r="L113" s="170">
        <v>280000</v>
      </c>
      <c r="M113" s="170">
        <v>0</v>
      </c>
      <c r="N113" s="170">
        <v>46500</v>
      </c>
      <c r="O113" s="170">
        <v>0</v>
      </c>
      <c r="P113" s="170">
        <v>0</v>
      </c>
      <c r="Q113" s="170">
        <v>0</v>
      </c>
      <c r="R113" s="170">
        <v>3550601</v>
      </c>
      <c r="S113" s="170">
        <v>3550601</v>
      </c>
      <c r="T113" s="209">
        <v>0</v>
      </c>
      <c r="U113" s="209"/>
      <c r="V113" s="170">
        <v>0</v>
      </c>
      <c r="W113" s="170">
        <v>0</v>
      </c>
    </row>
    <row r="114" spans="1:23" ht="12" customHeight="1">
      <c r="A114" s="211"/>
      <c r="B114" s="211"/>
      <c r="C114" s="211"/>
      <c r="D114" s="210"/>
      <c r="E114" s="210"/>
      <c r="F114" s="210" t="s">
        <v>50</v>
      </c>
      <c r="G114" s="210"/>
      <c r="H114" s="170">
        <v>0</v>
      </c>
      <c r="I114" s="170">
        <v>0</v>
      </c>
      <c r="J114" s="170">
        <v>0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0</v>
      </c>
      <c r="Q114" s="170">
        <v>0</v>
      </c>
      <c r="R114" s="170">
        <v>0</v>
      </c>
      <c r="S114" s="170">
        <v>0</v>
      </c>
      <c r="T114" s="209">
        <v>0</v>
      </c>
      <c r="U114" s="209"/>
      <c r="V114" s="170">
        <v>0</v>
      </c>
      <c r="W114" s="170">
        <v>0</v>
      </c>
    </row>
    <row r="115" spans="1:23" ht="13.5" customHeight="1">
      <c r="A115" s="211"/>
      <c r="B115" s="211"/>
      <c r="C115" s="211"/>
      <c r="D115" s="210"/>
      <c r="E115" s="210"/>
      <c r="F115" s="210" t="s">
        <v>51</v>
      </c>
      <c r="G115" s="210"/>
      <c r="H115" s="170">
        <v>69196</v>
      </c>
      <c r="I115" s="170">
        <v>69196</v>
      </c>
      <c r="J115" s="170">
        <v>69196</v>
      </c>
      <c r="K115" s="170">
        <v>57196</v>
      </c>
      <c r="L115" s="170">
        <v>12000</v>
      </c>
      <c r="M115" s="170">
        <v>0</v>
      </c>
      <c r="N115" s="170">
        <v>0</v>
      </c>
      <c r="O115" s="170">
        <v>0</v>
      </c>
      <c r="P115" s="170">
        <v>0</v>
      </c>
      <c r="Q115" s="170">
        <v>0</v>
      </c>
      <c r="R115" s="170">
        <v>0</v>
      </c>
      <c r="S115" s="170">
        <v>0</v>
      </c>
      <c r="T115" s="209">
        <v>0</v>
      </c>
      <c r="U115" s="209"/>
      <c r="V115" s="170">
        <v>0</v>
      </c>
      <c r="W115" s="170">
        <v>0</v>
      </c>
    </row>
    <row r="116" spans="1:23" ht="13.5" customHeight="1">
      <c r="A116" s="211"/>
      <c r="B116" s="211"/>
      <c r="C116" s="211"/>
      <c r="D116" s="210"/>
      <c r="E116" s="210"/>
      <c r="F116" s="210" t="s">
        <v>52</v>
      </c>
      <c r="G116" s="210"/>
      <c r="H116" s="170">
        <v>6170197</v>
      </c>
      <c r="I116" s="170">
        <v>2619596</v>
      </c>
      <c r="J116" s="170">
        <v>2573096</v>
      </c>
      <c r="K116" s="170">
        <v>2281096</v>
      </c>
      <c r="L116" s="170">
        <v>292000</v>
      </c>
      <c r="M116" s="170">
        <v>0</v>
      </c>
      <c r="N116" s="170">
        <v>46500</v>
      </c>
      <c r="O116" s="170">
        <v>0</v>
      </c>
      <c r="P116" s="170">
        <v>0</v>
      </c>
      <c r="Q116" s="170">
        <v>0</v>
      </c>
      <c r="R116" s="170">
        <v>3550601</v>
      </c>
      <c r="S116" s="170">
        <v>3550601</v>
      </c>
      <c r="T116" s="209">
        <v>0</v>
      </c>
      <c r="U116" s="209"/>
      <c r="V116" s="170">
        <v>0</v>
      </c>
      <c r="W116" s="170">
        <v>0</v>
      </c>
    </row>
    <row r="117" spans="1:23" ht="18" customHeight="1">
      <c r="A117" s="211" t="s">
        <v>195</v>
      </c>
      <c r="B117" s="211" t="s">
        <v>34</v>
      </c>
      <c r="C117" s="211" t="s">
        <v>34</v>
      </c>
      <c r="D117" s="210" t="s">
        <v>196</v>
      </c>
      <c r="E117" s="210"/>
      <c r="F117" s="210" t="s">
        <v>49</v>
      </c>
      <c r="G117" s="210"/>
      <c r="H117" s="170">
        <v>11377997</v>
      </c>
      <c r="I117" s="170">
        <v>9448867</v>
      </c>
      <c r="J117" s="170">
        <v>8050619</v>
      </c>
      <c r="K117" s="170">
        <v>5832093</v>
      </c>
      <c r="L117" s="170">
        <v>2218526</v>
      </c>
      <c r="M117" s="170">
        <v>192648</v>
      </c>
      <c r="N117" s="170">
        <v>1205600</v>
      </c>
      <c r="O117" s="170">
        <v>0</v>
      </c>
      <c r="P117" s="170">
        <v>0</v>
      </c>
      <c r="Q117" s="170">
        <v>0</v>
      </c>
      <c r="R117" s="170">
        <v>1929130</v>
      </c>
      <c r="S117" s="170">
        <v>1929130</v>
      </c>
      <c r="T117" s="209">
        <v>0</v>
      </c>
      <c r="U117" s="209"/>
      <c r="V117" s="170">
        <v>0</v>
      </c>
      <c r="W117" s="170">
        <v>0</v>
      </c>
    </row>
    <row r="118" spans="1:23" ht="13.5" customHeight="1">
      <c r="A118" s="211"/>
      <c r="B118" s="211"/>
      <c r="C118" s="211"/>
      <c r="D118" s="210"/>
      <c r="E118" s="210"/>
      <c r="F118" s="210" t="s">
        <v>50</v>
      </c>
      <c r="G118" s="210"/>
      <c r="H118" s="170">
        <v>-58600</v>
      </c>
      <c r="I118" s="170">
        <v>-58600</v>
      </c>
      <c r="J118" s="170">
        <v>-58600</v>
      </c>
      <c r="K118" s="170">
        <v>0</v>
      </c>
      <c r="L118" s="170">
        <v>-58600</v>
      </c>
      <c r="M118" s="170">
        <v>0</v>
      </c>
      <c r="N118" s="170">
        <v>0</v>
      </c>
      <c r="O118" s="170">
        <v>0</v>
      </c>
      <c r="P118" s="170">
        <v>0</v>
      </c>
      <c r="Q118" s="170">
        <v>0</v>
      </c>
      <c r="R118" s="170">
        <v>0</v>
      </c>
      <c r="S118" s="170">
        <v>0</v>
      </c>
      <c r="T118" s="209">
        <v>0</v>
      </c>
      <c r="U118" s="209"/>
      <c r="V118" s="170">
        <v>0</v>
      </c>
      <c r="W118" s="170">
        <v>0</v>
      </c>
    </row>
    <row r="119" spans="1:23" ht="16.5" customHeight="1">
      <c r="A119" s="211"/>
      <c r="B119" s="211"/>
      <c r="C119" s="211"/>
      <c r="D119" s="210"/>
      <c r="E119" s="210"/>
      <c r="F119" s="210" t="s">
        <v>51</v>
      </c>
      <c r="G119" s="210"/>
      <c r="H119" s="170">
        <v>59600</v>
      </c>
      <c r="I119" s="170">
        <v>0</v>
      </c>
      <c r="J119" s="170">
        <v>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70">
        <v>0</v>
      </c>
      <c r="R119" s="170">
        <v>59600</v>
      </c>
      <c r="S119" s="170">
        <v>59600</v>
      </c>
      <c r="T119" s="209">
        <v>0</v>
      </c>
      <c r="U119" s="209"/>
      <c r="V119" s="170">
        <v>0</v>
      </c>
      <c r="W119" s="170">
        <v>0</v>
      </c>
    </row>
    <row r="120" spans="1:23" ht="22.5" customHeight="1">
      <c r="A120" s="211"/>
      <c r="B120" s="211"/>
      <c r="C120" s="211"/>
      <c r="D120" s="210"/>
      <c r="E120" s="210"/>
      <c r="F120" s="210" t="s">
        <v>52</v>
      </c>
      <c r="G120" s="210"/>
      <c r="H120" s="170">
        <v>11378997</v>
      </c>
      <c r="I120" s="170">
        <v>9390267</v>
      </c>
      <c r="J120" s="170">
        <v>7992019</v>
      </c>
      <c r="K120" s="170">
        <v>5832093</v>
      </c>
      <c r="L120" s="170">
        <v>2159926</v>
      </c>
      <c r="M120" s="170">
        <v>192648</v>
      </c>
      <c r="N120" s="170">
        <v>1205600</v>
      </c>
      <c r="O120" s="170">
        <v>0</v>
      </c>
      <c r="P120" s="170">
        <v>0</v>
      </c>
      <c r="Q120" s="170">
        <v>0</v>
      </c>
      <c r="R120" s="170">
        <v>1988730</v>
      </c>
      <c r="S120" s="170">
        <v>1988730</v>
      </c>
      <c r="T120" s="209">
        <v>0</v>
      </c>
      <c r="U120" s="209"/>
      <c r="V120" s="170">
        <v>0</v>
      </c>
      <c r="W120" s="170">
        <v>0</v>
      </c>
    </row>
    <row r="121" spans="1:23" ht="15" customHeight="1">
      <c r="A121" s="211" t="s">
        <v>34</v>
      </c>
      <c r="B121" s="211" t="s">
        <v>290</v>
      </c>
      <c r="C121" s="211" t="s">
        <v>34</v>
      </c>
      <c r="D121" s="210" t="s">
        <v>291</v>
      </c>
      <c r="E121" s="210"/>
      <c r="F121" s="210" t="s">
        <v>49</v>
      </c>
      <c r="G121" s="210"/>
      <c r="H121" s="170">
        <v>10134649</v>
      </c>
      <c r="I121" s="170">
        <v>8205519</v>
      </c>
      <c r="J121" s="170">
        <v>7949919</v>
      </c>
      <c r="K121" s="170">
        <v>5731893</v>
      </c>
      <c r="L121" s="170">
        <v>2218026</v>
      </c>
      <c r="M121" s="170">
        <v>0</v>
      </c>
      <c r="N121" s="170">
        <v>255600</v>
      </c>
      <c r="O121" s="170">
        <v>0</v>
      </c>
      <c r="P121" s="170">
        <v>0</v>
      </c>
      <c r="Q121" s="170">
        <v>0</v>
      </c>
      <c r="R121" s="170">
        <v>1929130</v>
      </c>
      <c r="S121" s="170">
        <v>1929130</v>
      </c>
      <c r="T121" s="209">
        <v>0</v>
      </c>
      <c r="U121" s="209"/>
      <c r="V121" s="170">
        <v>0</v>
      </c>
      <c r="W121" s="170">
        <v>0</v>
      </c>
    </row>
    <row r="122" spans="1:23" ht="13.5" customHeight="1">
      <c r="A122" s="211"/>
      <c r="B122" s="211"/>
      <c r="C122" s="211"/>
      <c r="D122" s="210"/>
      <c r="E122" s="210"/>
      <c r="F122" s="210" t="s">
        <v>50</v>
      </c>
      <c r="G122" s="210"/>
      <c r="H122" s="170">
        <v>-58600</v>
      </c>
      <c r="I122" s="170">
        <v>-58600</v>
      </c>
      <c r="J122" s="170">
        <v>-58600</v>
      </c>
      <c r="K122" s="170">
        <v>0</v>
      </c>
      <c r="L122" s="170">
        <v>-58600</v>
      </c>
      <c r="M122" s="170">
        <v>0</v>
      </c>
      <c r="N122" s="170">
        <v>0</v>
      </c>
      <c r="O122" s="170">
        <v>0</v>
      </c>
      <c r="P122" s="170">
        <v>0</v>
      </c>
      <c r="Q122" s="170">
        <v>0</v>
      </c>
      <c r="R122" s="170">
        <v>0</v>
      </c>
      <c r="S122" s="170">
        <v>0</v>
      </c>
      <c r="T122" s="209">
        <v>0</v>
      </c>
      <c r="U122" s="209"/>
      <c r="V122" s="170">
        <v>0</v>
      </c>
      <c r="W122" s="170">
        <v>0</v>
      </c>
    </row>
    <row r="123" spans="1:23" ht="13.5" customHeight="1">
      <c r="A123" s="211"/>
      <c r="B123" s="211"/>
      <c r="C123" s="211"/>
      <c r="D123" s="210"/>
      <c r="E123" s="210"/>
      <c r="F123" s="210" t="s">
        <v>51</v>
      </c>
      <c r="G123" s="210"/>
      <c r="H123" s="170">
        <v>59600</v>
      </c>
      <c r="I123" s="170">
        <v>0</v>
      </c>
      <c r="J123" s="170">
        <v>0</v>
      </c>
      <c r="K123" s="170">
        <v>0</v>
      </c>
      <c r="L123" s="170">
        <v>0</v>
      </c>
      <c r="M123" s="170">
        <v>0</v>
      </c>
      <c r="N123" s="170">
        <v>0</v>
      </c>
      <c r="O123" s="170">
        <v>0</v>
      </c>
      <c r="P123" s="170">
        <v>0</v>
      </c>
      <c r="Q123" s="170">
        <v>0</v>
      </c>
      <c r="R123" s="170">
        <v>59600</v>
      </c>
      <c r="S123" s="170">
        <v>59600</v>
      </c>
      <c r="T123" s="209">
        <v>0</v>
      </c>
      <c r="U123" s="209"/>
      <c r="V123" s="170">
        <v>0</v>
      </c>
      <c r="W123" s="170">
        <v>0</v>
      </c>
    </row>
    <row r="124" spans="1:23" ht="17.25" customHeight="1">
      <c r="A124" s="211"/>
      <c r="B124" s="211"/>
      <c r="C124" s="211"/>
      <c r="D124" s="210"/>
      <c r="E124" s="210"/>
      <c r="F124" s="210" t="s">
        <v>52</v>
      </c>
      <c r="G124" s="210"/>
      <c r="H124" s="170">
        <v>10135649</v>
      </c>
      <c r="I124" s="170">
        <v>8146919</v>
      </c>
      <c r="J124" s="170">
        <v>7891319</v>
      </c>
      <c r="K124" s="170">
        <v>5731893</v>
      </c>
      <c r="L124" s="170">
        <v>2159426</v>
      </c>
      <c r="M124" s="170">
        <v>0</v>
      </c>
      <c r="N124" s="170">
        <v>255600</v>
      </c>
      <c r="O124" s="170">
        <v>0</v>
      </c>
      <c r="P124" s="170">
        <v>0</v>
      </c>
      <c r="Q124" s="170">
        <v>0</v>
      </c>
      <c r="R124" s="170">
        <v>1988730</v>
      </c>
      <c r="S124" s="170">
        <v>1988730</v>
      </c>
      <c r="T124" s="209">
        <v>0</v>
      </c>
      <c r="U124" s="209"/>
      <c r="V124" s="170">
        <v>0</v>
      </c>
      <c r="W124" s="170">
        <v>0</v>
      </c>
    </row>
    <row r="125" spans="1:23" ht="20.25" customHeight="1">
      <c r="A125" s="211" t="s">
        <v>484</v>
      </c>
      <c r="B125" s="211" t="s">
        <v>34</v>
      </c>
      <c r="C125" s="211" t="s">
        <v>34</v>
      </c>
      <c r="D125" s="210" t="s">
        <v>485</v>
      </c>
      <c r="E125" s="210"/>
      <c r="F125" s="210" t="s">
        <v>49</v>
      </c>
      <c r="G125" s="210"/>
      <c r="H125" s="170">
        <v>1978553</v>
      </c>
      <c r="I125" s="170">
        <v>962000</v>
      </c>
      <c r="J125" s="170">
        <v>77000</v>
      </c>
      <c r="K125" s="170">
        <v>5000</v>
      </c>
      <c r="L125" s="170">
        <v>72000</v>
      </c>
      <c r="M125" s="170">
        <v>885000</v>
      </c>
      <c r="N125" s="170">
        <v>0</v>
      </c>
      <c r="O125" s="170">
        <v>0</v>
      </c>
      <c r="P125" s="170">
        <v>0</v>
      </c>
      <c r="Q125" s="170">
        <v>0</v>
      </c>
      <c r="R125" s="170">
        <v>1016553</v>
      </c>
      <c r="S125" s="170">
        <v>1016553</v>
      </c>
      <c r="T125" s="209">
        <v>0</v>
      </c>
      <c r="U125" s="209"/>
      <c r="V125" s="170">
        <v>0</v>
      </c>
      <c r="W125" s="170">
        <v>0</v>
      </c>
    </row>
    <row r="126" spans="1:23" ht="16.5" customHeight="1">
      <c r="A126" s="211"/>
      <c r="B126" s="211"/>
      <c r="C126" s="211"/>
      <c r="D126" s="210"/>
      <c r="E126" s="210"/>
      <c r="F126" s="210" t="s">
        <v>50</v>
      </c>
      <c r="G126" s="210"/>
      <c r="H126" s="170">
        <v>0</v>
      </c>
      <c r="I126" s="170">
        <v>0</v>
      </c>
      <c r="J126" s="170">
        <v>0</v>
      </c>
      <c r="K126" s="170">
        <v>0</v>
      </c>
      <c r="L126" s="170">
        <v>0</v>
      </c>
      <c r="M126" s="170">
        <v>0</v>
      </c>
      <c r="N126" s="170">
        <v>0</v>
      </c>
      <c r="O126" s="170">
        <v>0</v>
      </c>
      <c r="P126" s="170">
        <v>0</v>
      </c>
      <c r="Q126" s="170">
        <v>0</v>
      </c>
      <c r="R126" s="170">
        <v>0</v>
      </c>
      <c r="S126" s="170">
        <v>0</v>
      </c>
      <c r="T126" s="209">
        <v>0</v>
      </c>
      <c r="U126" s="209"/>
      <c r="V126" s="170">
        <v>0</v>
      </c>
      <c r="W126" s="170">
        <v>0</v>
      </c>
    </row>
    <row r="127" spans="1:23" ht="15.75" customHeight="1">
      <c r="A127" s="211"/>
      <c r="B127" s="211"/>
      <c r="C127" s="211"/>
      <c r="D127" s="210"/>
      <c r="E127" s="210"/>
      <c r="F127" s="210" t="s">
        <v>51</v>
      </c>
      <c r="G127" s="210"/>
      <c r="H127" s="170">
        <v>38290</v>
      </c>
      <c r="I127" s="170">
        <v>38290</v>
      </c>
      <c r="J127" s="170">
        <v>0</v>
      </c>
      <c r="K127" s="170">
        <v>0</v>
      </c>
      <c r="L127" s="170">
        <v>0</v>
      </c>
      <c r="M127" s="170">
        <v>38290</v>
      </c>
      <c r="N127" s="170">
        <v>0</v>
      </c>
      <c r="O127" s="170">
        <v>0</v>
      </c>
      <c r="P127" s="170">
        <v>0</v>
      </c>
      <c r="Q127" s="170">
        <v>0</v>
      </c>
      <c r="R127" s="170">
        <v>0</v>
      </c>
      <c r="S127" s="170">
        <v>0</v>
      </c>
      <c r="T127" s="209">
        <v>0</v>
      </c>
      <c r="U127" s="209"/>
      <c r="V127" s="170">
        <v>0</v>
      </c>
      <c r="W127" s="170">
        <v>0</v>
      </c>
    </row>
    <row r="128" spans="1:23" ht="20.25" customHeight="1">
      <c r="A128" s="211"/>
      <c r="B128" s="211"/>
      <c r="C128" s="211"/>
      <c r="D128" s="210"/>
      <c r="E128" s="210"/>
      <c r="F128" s="210" t="s">
        <v>52</v>
      </c>
      <c r="G128" s="210"/>
      <c r="H128" s="170">
        <v>2016843</v>
      </c>
      <c r="I128" s="170">
        <v>1000290</v>
      </c>
      <c r="J128" s="170">
        <v>77000</v>
      </c>
      <c r="K128" s="170">
        <v>5000</v>
      </c>
      <c r="L128" s="170">
        <v>72000</v>
      </c>
      <c r="M128" s="170">
        <v>923290</v>
      </c>
      <c r="N128" s="170">
        <v>0</v>
      </c>
      <c r="O128" s="170">
        <v>0</v>
      </c>
      <c r="P128" s="170">
        <v>0</v>
      </c>
      <c r="Q128" s="170">
        <v>0</v>
      </c>
      <c r="R128" s="170">
        <v>1016553</v>
      </c>
      <c r="S128" s="170">
        <v>1016553</v>
      </c>
      <c r="T128" s="209">
        <v>0</v>
      </c>
      <c r="U128" s="209"/>
      <c r="V128" s="170">
        <v>0</v>
      </c>
      <c r="W128" s="170">
        <v>0</v>
      </c>
    </row>
    <row r="129" spans="1:23" ht="17.25" customHeight="1">
      <c r="A129" s="211" t="s">
        <v>34</v>
      </c>
      <c r="B129" s="211" t="s">
        <v>486</v>
      </c>
      <c r="C129" s="211" t="s">
        <v>34</v>
      </c>
      <c r="D129" s="210" t="s">
        <v>487</v>
      </c>
      <c r="E129" s="210"/>
      <c r="F129" s="210" t="s">
        <v>49</v>
      </c>
      <c r="G129" s="210"/>
      <c r="H129" s="170">
        <v>850000</v>
      </c>
      <c r="I129" s="170">
        <v>850000</v>
      </c>
      <c r="J129" s="170">
        <v>0</v>
      </c>
      <c r="K129" s="170">
        <v>0</v>
      </c>
      <c r="L129" s="170">
        <v>0</v>
      </c>
      <c r="M129" s="170">
        <v>850000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  <c r="S129" s="170">
        <v>0</v>
      </c>
      <c r="T129" s="209">
        <v>0</v>
      </c>
      <c r="U129" s="209"/>
      <c r="V129" s="170">
        <v>0</v>
      </c>
      <c r="W129" s="170">
        <v>0</v>
      </c>
    </row>
    <row r="130" spans="1:23" ht="18" customHeight="1">
      <c r="A130" s="211"/>
      <c r="B130" s="211"/>
      <c r="C130" s="211"/>
      <c r="D130" s="210"/>
      <c r="E130" s="210"/>
      <c r="F130" s="210" t="s">
        <v>50</v>
      </c>
      <c r="G130" s="210"/>
      <c r="H130" s="170">
        <v>0</v>
      </c>
      <c r="I130" s="170">
        <v>0</v>
      </c>
      <c r="J130" s="170">
        <v>0</v>
      </c>
      <c r="K130" s="170">
        <v>0</v>
      </c>
      <c r="L130" s="170">
        <v>0</v>
      </c>
      <c r="M130" s="170">
        <v>0</v>
      </c>
      <c r="N130" s="170">
        <v>0</v>
      </c>
      <c r="O130" s="170">
        <v>0</v>
      </c>
      <c r="P130" s="170">
        <v>0</v>
      </c>
      <c r="Q130" s="170">
        <v>0</v>
      </c>
      <c r="R130" s="170">
        <v>0</v>
      </c>
      <c r="S130" s="170">
        <v>0</v>
      </c>
      <c r="T130" s="209">
        <v>0</v>
      </c>
      <c r="U130" s="209"/>
      <c r="V130" s="170">
        <v>0</v>
      </c>
      <c r="W130" s="170">
        <v>0</v>
      </c>
    </row>
    <row r="131" spans="1:23" ht="14.25" customHeight="1">
      <c r="A131" s="211"/>
      <c r="B131" s="211"/>
      <c r="C131" s="211"/>
      <c r="D131" s="210"/>
      <c r="E131" s="210"/>
      <c r="F131" s="210" t="s">
        <v>51</v>
      </c>
      <c r="G131" s="210"/>
      <c r="H131" s="170">
        <v>38290</v>
      </c>
      <c r="I131" s="170">
        <v>38290</v>
      </c>
      <c r="J131" s="170">
        <v>0</v>
      </c>
      <c r="K131" s="170">
        <v>0</v>
      </c>
      <c r="L131" s="170">
        <v>0</v>
      </c>
      <c r="M131" s="170">
        <v>38290</v>
      </c>
      <c r="N131" s="170">
        <v>0</v>
      </c>
      <c r="O131" s="170">
        <v>0</v>
      </c>
      <c r="P131" s="170">
        <v>0</v>
      </c>
      <c r="Q131" s="170">
        <v>0</v>
      </c>
      <c r="R131" s="170">
        <v>0</v>
      </c>
      <c r="S131" s="170">
        <v>0</v>
      </c>
      <c r="T131" s="209">
        <v>0</v>
      </c>
      <c r="U131" s="209"/>
      <c r="V131" s="170">
        <v>0</v>
      </c>
      <c r="W131" s="170">
        <v>0</v>
      </c>
    </row>
    <row r="132" spans="1:23" ht="21" customHeight="1">
      <c r="A132" s="211"/>
      <c r="B132" s="211"/>
      <c r="C132" s="211"/>
      <c r="D132" s="210"/>
      <c r="E132" s="210"/>
      <c r="F132" s="210" t="s">
        <v>52</v>
      </c>
      <c r="G132" s="210"/>
      <c r="H132" s="170">
        <v>888290</v>
      </c>
      <c r="I132" s="170">
        <v>888290</v>
      </c>
      <c r="J132" s="170">
        <v>0</v>
      </c>
      <c r="K132" s="170">
        <v>0</v>
      </c>
      <c r="L132" s="170">
        <v>0</v>
      </c>
      <c r="M132" s="170">
        <v>888290</v>
      </c>
      <c r="N132" s="170">
        <v>0</v>
      </c>
      <c r="O132" s="170">
        <v>0</v>
      </c>
      <c r="P132" s="170">
        <v>0</v>
      </c>
      <c r="Q132" s="170">
        <v>0</v>
      </c>
      <c r="R132" s="170">
        <v>0</v>
      </c>
      <c r="S132" s="170">
        <v>0</v>
      </c>
      <c r="T132" s="209">
        <v>0</v>
      </c>
      <c r="U132" s="209"/>
      <c r="V132" s="170">
        <v>0</v>
      </c>
      <c r="W132" s="170">
        <v>0</v>
      </c>
    </row>
    <row r="133" spans="1:23" ht="14.25" customHeight="1">
      <c r="A133" s="216" t="s">
        <v>53</v>
      </c>
      <c r="B133" s="216"/>
      <c r="C133" s="216"/>
      <c r="D133" s="216"/>
      <c r="E133" s="216"/>
      <c r="F133" s="210" t="s">
        <v>49</v>
      </c>
      <c r="G133" s="210"/>
      <c r="H133" s="171">
        <v>187788600.74</v>
      </c>
      <c r="I133" s="169"/>
      <c r="J133" s="169"/>
      <c r="K133" s="171">
        <v>95540240</v>
      </c>
      <c r="L133" s="171">
        <v>31792727.68</v>
      </c>
      <c r="M133" s="171">
        <v>5255709.32</v>
      </c>
      <c r="N133" s="171">
        <v>2954393</v>
      </c>
      <c r="O133" s="171">
        <v>2020524.74</v>
      </c>
      <c r="P133" s="171">
        <v>771377</v>
      </c>
      <c r="Q133" s="171">
        <v>0</v>
      </c>
      <c r="R133" s="171">
        <v>49453629</v>
      </c>
      <c r="S133" s="171">
        <v>49453629</v>
      </c>
      <c r="T133" s="215">
        <v>0</v>
      </c>
      <c r="U133" s="215"/>
      <c r="V133" s="171">
        <v>0</v>
      </c>
      <c r="W133" s="170">
        <v>0</v>
      </c>
    </row>
    <row r="134" spans="1:23" ht="13.5" customHeight="1">
      <c r="A134" s="216"/>
      <c r="B134" s="216"/>
      <c r="C134" s="216"/>
      <c r="D134" s="216"/>
      <c r="E134" s="216"/>
      <c r="F134" s="210" t="s">
        <v>50</v>
      </c>
      <c r="G134" s="210"/>
      <c r="H134" s="171">
        <v>-498493.17</v>
      </c>
      <c r="I134" s="171">
        <v>-498493.17</v>
      </c>
      <c r="J134" s="171">
        <v>-230626</v>
      </c>
      <c r="K134" s="171">
        <v>-13500</v>
      </c>
      <c r="L134" s="171">
        <v>-217126</v>
      </c>
      <c r="M134" s="171">
        <v>0</v>
      </c>
      <c r="N134" s="171">
        <v>0</v>
      </c>
      <c r="O134" s="171">
        <v>-267867.17</v>
      </c>
      <c r="P134" s="171">
        <v>0</v>
      </c>
      <c r="Q134" s="171">
        <v>0</v>
      </c>
      <c r="R134" s="171">
        <v>0</v>
      </c>
      <c r="S134" s="171">
        <v>0</v>
      </c>
      <c r="T134" s="215">
        <v>0</v>
      </c>
      <c r="U134" s="215"/>
      <c r="V134" s="171">
        <v>0</v>
      </c>
      <c r="W134" s="170">
        <v>0</v>
      </c>
    </row>
    <row r="135" spans="1:23" ht="16.5" customHeight="1">
      <c r="A135" s="216"/>
      <c r="B135" s="216"/>
      <c r="C135" s="216"/>
      <c r="D135" s="216"/>
      <c r="E135" s="216"/>
      <c r="F135" s="210" t="s">
        <v>51</v>
      </c>
      <c r="G135" s="210"/>
      <c r="H135" s="171">
        <v>966719</v>
      </c>
      <c r="I135" s="171">
        <v>544890</v>
      </c>
      <c r="J135" s="171">
        <v>387768</v>
      </c>
      <c r="K135" s="171">
        <v>212595</v>
      </c>
      <c r="L135" s="171">
        <v>175173</v>
      </c>
      <c r="M135" s="171">
        <v>157122</v>
      </c>
      <c r="N135" s="171">
        <v>0</v>
      </c>
      <c r="O135" s="171">
        <v>0</v>
      </c>
      <c r="P135" s="171">
        <v>0</v>
      </c>
      <c r="Q135" s="171">
        <v>0</v>
      </c>
      <c r="R135" s="171">
        <v>421829</v>
      </c>
      <c r="S135" s="171">
        <v>421829</v>
      </c>
      <c r="T135" s="215">
        <v>0</v>
      </c>
      <c r="U135" s="215"/>
      <c r="V135" s="171">
        <v>0</v>
      </c>
      <c r="W135" s="170">
        <v>0</v>
      </c>
    </row>
    <row r="136" spans="1:23" ht="16.5" customHeight="1">
      <c r="A136" s="216"/>
      <c r="B136" s="216"/>
      <c r="C136" s="216"/>
      <c r="D136" s="216"/>
      <c r="E136" s="216"/>
      <c r="F136" s="210" t="s">
        <v>52</v>
      </c>
      <c r="G136" s="210"/>
      <c r="H136" s="171">
        <v>188256826.57</v>
      </c>
      <c r="I136" s="169"/>
      <c r="J136" s="169"/>
      <c r="K136" s="171">
        <v>95739335</v>
      </c>
      <c r="L136" s="171">
        <v>31750774.68</v>
      </c>
      <c r="M136" s="171">
        <v>5412831.32</v>
      </c>
      <c r="N136" s="171">
        <v>2954393</v>
      </c>
      <c r="O136" s="171">
        <v>1752657.57</v>
      </c>
      <c r="P136" s="171">
        <v>771377</v>
      </c>
      <c r="Q136" s="171">
        <v>0</v>
      </c>
      <c r="R136" s="171">
        <v>49875458</v>
      </c>
      <c r="S136" s="171">
        <v>49875458</v>
      </c>
      <c r="T136" s="215">
        <v>0</v>
      </c>
      <c r="U136" s="215"/>
      <c r="V136" s="171">
        <v>0</v>
      </c>
      <c r="W136" s="170">
        <v>0</v>
      </c>
    </row>
  </sheetData>
  <sheetProtection/>
  <mergeCells count="407">
    <mergeCell ref="F134:G134"/>
    <mergeCell ref="F135:G135"/>
    <mergeCell ref="F136:G136"/>
    <mergeCell ref="F131:G131"/>
    <mergeCell ref="T134:U134"/>
    <mergeCell ref="T135:U135"/>
    <mergeCell ref="T136:U136"/>
    <mergeCell ref="F132:G132"/>
    <mergeCell ref="T132:U132"/>
    <mergeCell ref="A129:A132"/>
    <mergeCell ref="B129:B132"/>
    <mergeCell ref="C129:C132"/>
    <mergeCell ref="D129:E132"/>
    <mergeCell ref="A133:E136"/>
    <mergeCell ref="D125:E128"/>
    <mergeCell ref="F129:G129"/>
    <mergeCell ref="T129:U129"/>
    <mergeCell ref="F130:G130"/>
    <mergeCell ref="T130:U130"/>
    <mergeCell ref="T133:U133"/>
    <mergeCell ref="F133:G133"/>
    <mergeCell ref="T131:U131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A125:A128"/>
    <mergeCell ref="T121:U121"/>
    <mergeCell ref="F122:G122"/>
    <mergeCell ref="T122:U122"/>
    <mergeCell ref="F123:G123"/>
    <mergeCell ref="T123:U123"/>
    <mergeCell ref="F124:G124"/>
    <mergeCell ref="T124:U124"/>
    <mergeCell ref="B125:B128"/>
    <mergeCell ref="C125:C128"/>
    <mergeCell ref="A117:A120"/>
    <mergeCell ref="B117:B120"/>
    <mergeCell ref="C117:C120"/>
    <mergeCell ref="D117:E120"/>
    <mergeCell ref="F121:G121"/>
    <mergeCell ref="F118:G118"/>
    <mergeCell ref="A121:A124"/>
    <mergeCell ref="B121:B124"/>
    <mergeCell ref="C121:C124"/>
    <mergeCell ref="D121:E124"/>
    <mergeCell ref="F36:G36"/>
    <mergeCell ref="T36:U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V6:V7"/>
    <mergeCell ref="W6:W7"/>
    <mergeCell ref="T7:U7"/>
    <mergeCell ref="T8:U8"/>
    <mergeCell ref="D8:G8"/>
    <mergeCell ref="N6:N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70:G70"/>
    <mergeCell ref="T70:U70"/>
    <mergeCell ref="F71:G71"/>
    <mergeCell ref="T71:U71"/>
    <mergeCell ref="F72:G72"/>
    <mergeCell ref="T72:U72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82:G82"/>
    <mergeCell ref="T82:U82"/>
    <mergeCell ref="F83:G83"/>
    <mergeCell ref="T83:U83"/>
    <mergeCell ref="F84:G84"/>
    <mergeCell ref="T84:U84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9"/>
  <sheetViews>
    <sheetView zoomScalePageLayoutView="0" workbookViewId="0" topLeftCell="A1">
      <selection activeCell="Y8" sqref="Y8"/>
    </sheetView>
  </sheetViews>
  <sheetFormatPr defaultColWidth="9.33203125" defaultRowHeight="11.25"/>
  <cols>
    <col min="1" max="1" width="4.16015625" style="4" customWidth="1"/>
    <col min="2" max="2" width="5.66015625" style="4" customWidth="1"/>
    <col min="3" max="3" width="8.16015625" style="4" customWidth="1"/>
    <col min="4" max="4" width="22.16015625" style="4" customWidth="1"/>
    <col min="5" max="5" width="15.33203125" style="4" customWidth="1"/>
    <col min="6" max="6" width="14" style="4" customWidth="1"/>
    <col min="7" max="7" width="13.83203125" style="4" customWidth="1"/>
    <col min="8" max="8" width="12.5" style="4" customWidth="1"/>
    <col min="9" max="9" width="10.33203125" style="4" customWidth="1"/>
    <col min="10" max="10" width="9.33203125" style="4" customWidth="1"/>
    <col min="11" max="11" width="5.83203125" style="4" customWidth="1"/>
    <col min="12" max="12" width="3.83203125" style="4" customWidth="1"/>
    <col min="13" max="13" width="12.83203125" style="4" customWidth="1"/>
    <col min="14" max="14" width="13.16015625" style="4" customWidth="1"/>
    <col min="15" max="16384" width="9.33203125" style="4" customWidth="1"/>
  </cols>
  <sheetData>
    <row r="1" spans="1:15" ht="49.5" customHeight="1">
      <c r="A1" s="29"/>
      <c r="B1" s="29"/>
      <c r="C1" s="29"/>
      <c r="D1" s="29"/>
      <c r="E1" s="29"/>
      <c r="F1" s="29"/>
      <c r="G1" s="29"/>
      <c r="H1" s="29"/>
      <c r="I1" s="29"/>
      <c r="J1" s="238" t="s">
        <v>492</v>
      </c>
      <c r="K1" s="238"/>
      <c r="L1" s="238"/>
      <c r="M1" s="238"/>
      <c r="N1" s="238"/>
      <c r="O1" s="238"/>
    </row>
    <row r="2" spans="1:15" ht="12.75" customHeight="1">
      <c r="A2" s="239" t="s">
        <v>426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8"/>
      <c r="O2" s="28"/>
    </row>
    <row r="3" spans="1:15" ht="27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40" t="s">
        <v>0</v>
      </c>
      <c r="N3" s="240"/>
      <c r="O3" s="240"/>
    </row>
    <row r="4" spans="1:15" ht="15" customHeight="1">
      <c r="A4" s="234" t="s">
        <v>26</v>
      </c>
      <c r="B4" s="234" t="s">
        <v>1</v>
      </c>
      <c r="C4" s="234" t="s">
        <v>116</v>
      </c>
      <c r="D4" s="234" t="s">
        <v>115</v>
      </c>
      <c r="E4" s="234" t="s">
        <v>114</v>
      </c>
      <c r="F4" s="222" t="s">
        <v>113</v>
      </c>
      <c r="G4" s="222"/>
      <c r="H4" s="222"/>
      <c r="I4" s="222"/>
      <c r="J4" s="222"/>
      <c r="K4" s="222"/>
      <c r="L4" s="222"/>
      <c r="M4" s="222"/>
      <c r="N4" s="222"/>
      <c r="O4" s="234" t="s">
        <v>112</v>
      </c>
    </row>
    <row r="5" spans="1:15" ht="15" customHeight="1">
      <c r="A5" s="234"/>
      <c r="B5" s="234"/>
      <c r="C5" s="234"/>
      <c r="D5" s="234"/>
      <c r="E5" s="234"/>
      <c r="F5" s="234" t="s">
        <v>425</v>
      </c>
      <c r="G5" s="234" t="s">
        <v>111</v>
      </c>
      <c r="H5" s="234"/>
      <c r="I5" s="234"/>
      <c r="J5" s="234"/>
      <c r="K5" s="234"/>
      <c r="L5" s="234"/>
      <c r="M5" s="234"/>
      <c r="N5" s="234"/>
      <c r="O5" s="234"/>
    </row>
    <row r="6" spans="1:15" ht="27.75" customHeight="1">
      <c r="A6" s="234"/>
      <c r="B6" s="234"/>
      <c r="C6" s="234"/>
      <c r="D6" s="234"/>
      <c r="E6" s="234"/>
      <c r="F6" s="234"/>
      <c r="G6" s="234" t="s">
        <v>110</v>
      </c>
      <c r="H6" s="235" t="s">
        <v>109</v>
      </c>
      <c r="I6" s="236" t="s">
        <v>108</v>
      </c>
      <c r="J6" s="234" t="s">
        <v>107</v>
      </c>
      <c r="K6" s="161" t="s">
        <v>21</v>
      </c>
      <c r="L6" s="234" t="s">
        <v>106</v>
      </c>
      <c r="M6" s="234"/>
      <c r="N6" s="234" t="s">
        <v>105</v>
      </c>
      <c r="O6" s="234"/>
    </row>
    <row r="7" spans="1:15" ht="12.75" customHeight="1">
      <c r="A7" s="234"/>
      <c r="B7" s="234"/>
      <c r="C7" s="234"/>
      <c r="D7" s="234"/>
      <c r="E7" s="234"/>
      <c r="F7" s="234"/>
      <c r="G7" s="234"/>
      <c r="H7" s="235"/>
      <c r="I7" s="236"/>
      <c r="J7" s="234"/>
      <c r="K7" s="237" t="s">
        <v>104</v>
      </c>
      <c r="L7" s="234"/>
      <c r="M7" s="234"/>
      <c r="N7" s="234"/>
      <c r="O7" s="234"/>
    </row>
    <row r="8" spans="1:15" ht="12.75">
      <c r="A8" s="234"/>
      <c r="B8" s="234"/>
      <c r="C8" s="234"/>
      <c r="D8" s="234"/>
      <c r="E8" s="234"/>
      <c r="F8" s="234"/>
      <c r="G8" s="234"/>
      <c r="H8" s="235"/>
      <c r="I8" s="236"/>
      <c r="J8" s="234"/>
      <c r="K8" s="237"/>
      <c r="L8" s="234"/>
      <c r="M8" s="234"/>
      <c r="N8" s="234"/>
      <c r="O8" s="234"/>
    </row>
    <row r="9" spans="1:15" ht="61.5" customHeight="1">
      <c r="A9" s="234"/>
      <c r="B9" s="234"/>
      <c r="C9" s="234"/>
      <c r="D9" s="234"/>
      <c r="E9" s="234"/>
      <c r="F9" s="234"/>
      <c r="G9" s="234"/>
      <c r="H9" s="235"/>
      <c r="I9" s="236"/>
      <c r="J9" s="234"/>
      <c r="K9" s="237"/>
      <c r="L9" s="234"/>
      <c r="M9" s="234"/>
      <c r="N9" s="234"/>
      <c r="O9" s="234"/>
    </row>
    <row r="10" spans="1:15" ht="12.75" customHeight="1">
      <c r="A10" s="160">
        <v>1</v>
      </c>
      <c r="B10" s="160">
        <v>2</v>
      </c>
      <c r="C10" s="160">
        <v>3</v>
      </c>
      <c r="D10" s="160">
        <v>4</v>
      </c>
      <c r="E10" s="160">
        <v>5</v>
      </c>
      <c r="F10" s="160">
        <v>6</v>
      </c>
      <c r="G10" s="160">
        <v>7</v>
      </c>
      <c r="H10" s="160">
        <v>8</v>
      </c>
      <c r="I10" s="160">
        <v>9</v>
      </c>
      <c r="J10" s="160">
        <v>10</v>
      </c>
      <c r="K10" s="160">
        <v>11</v>
      </c>
      <c r="L10" s="233">
        <v>12</v>
      </c>
      <c r="M10" s="233"/>
      <c r="N10" s="160">
        <v>13</v>
      </c>
      <c r="O10" s="160">
        <v>14</v>
      </c>
    </row>
    <row r="11" spans="1:16" ht="56.25" customHeight="1">
      <c r="A11" s="160" t="s">
        <v>27</v>
      </c>
      <c r="B11" s="160">
        <v>600</v>
      </c>
      <c r="C11" s="160">
        <v>60014</v>
      </c>
      <c r="D11" s="26" t="s">
        <v>342</v>
      </c>
      <c r="E11" s="159">
        <f>SUM(E12:E13)</f>
        <v>8575547</v>
      </c>
      <c r="F11" s="159">
        <f>SUM(F12:F13)</f>
        <v>8392520</v>
      </c>
      <c r="G11" s="159">
        <v>419629</v>
      </c>
      <c r="H11" s="159">
        <v>0</v>
      </c>
      <c r="I11" s="159">
        <v>0</v>
      </c>
      <c r="J11" s="159">
        <v>0</v>
      </c>
      <c r="K11" s="159">
        <v>0</v>
      </c>
      <c r="L11" s="217" t="s">
        <v>424</v>
      </c>
      <c r="M11" s="217"/>
      <c r="N11" s="159">
        <v>0</v>
      </c>
      <c r="O11" s="9" t="s">
        <v>103</v>
      </c>
      <c r="P11" s="6"/>
    </row>
    <row r="12" spans="1:16" ht="18" customHeight="1">
      <c r="A12" s="160"/>
      <c r="B12" s="160"/>
      <c r="C12" s="160"/>
      <c r="D12" s="10" t="s">
        <v>68</v>
      </c>
      <c r="E12" s="159">
        <v>1161092</v>
      </c>
      <c r="F12" s="159">
        <f>G12+J12++L12+N12</f>
        <v>1161092</v>
      </c>
      <c r="G12" s="159">
        <v>58055</v>
      </c>
      <c r="H12" s="159">
        <v>0</v>
      </c>
      <c r="I12" s="159">
        <v>0</v>
      </c>
      <c r="J12" s="159">
        <v>0</v>
      </c>
      <c r="K12" s="159">
        <v>0</v>
      </c>
      <c r="L12" s="220">
        <v>1103037</v>
      </c>
      <c r="M12" s="220"/>
      <c r="N12" s="159">
        <v>0</v>
      </c>
      <c r="O12" s="9"/>
      <c r="P12" s="6"/>
    </row>
    <row r="13" spans="1:16" ht="21.75" customHeight="1">
      <c r="A13" s="160"/>
      <c r="B13" s="160"/>
      <c r="C13" s="160"/>
      <c r="D13" s="10" t="s">
        <v>67</v>
      </c>
      <c r="E13" s="159">
        <v>7414455</v>
      </c>
      <c r="F13" s="159">
        <f>G13+J13++L13+N13</f>
        <v>7231428</v>
      </c>
      <c r="G13" s="159">
        <v>361574</v>
      </c>
      <c r="H13" s="159">
        <v>0</v>
      </c>
      <c r="I13" s="159">
        <v>0</v>
      </c>
      <c r="J13" s="159">
        <v>0</v>
      </c>
      <c r="K13" s="159">
        <v>0</v>
      </c>
      <c r="L13" s="220">
        <v>6869854</v>
      </c>
      <c r="M13" s="220"/>
      <c r="N13" s="159">
        <f>N11</f>
        <v>0</v>
      </c>
      <c r="O13" s="9"/>
      <c r="P13" s="6"/>
    </row>
    <row r="14" spans="1:16" ht="84.75" customHeight="1">
      <c r="A14" s="160" t="s">
        <v>29</v>
      </c>
      <c r="B14" s="160">
        <v>600</v>
      </c>
      <c r="C14" s="160">
        <v>60014</v>
      </c>
      <c r="D14" s="26" t="s">
        <v>197</v>
      </c>
      <c r="E14" s="159">
        <f>SUM(E15)</f>
        <v>296434</v>
      </c>
      <c r="F14" s="159">
        <f>SUM(F15:F16)</f>
        <v>296434</v>
      </c>
      <c r="G14" s="159">
        <f>SUM(G15:G16)</f>
        <v>88931</v>
      </c>
      <c r="H14" s="159">
        <v>0</v>
      </c>
      <c r="I14" s="159">
        <v>0</v>
      </c>
      <c r="J14" s="159">
        <v>0</v>
      </c>
      <c r="K14" s="159">
        <v>0</v>
      </c>
      <c r="L14" s="217" t="s">
        <v>423</v>
      </c>
      <c r="M14" s="217"/>
      <c r="N14" s="159">
        <v>0</v>
      </c>
      <c r="O14" s="9" t="s">
        <v>103</v>
      </c>
      <c r="P14" s="6"/>
    </row>
    <row r="15" spans="1:16" ht="12.75" customHeight="1">
      <c r="A15" s="160"/>
      <c r="B15" s="160"/>
      <c r="C15" s="160"/>
      <c r="D15" s="10" t="s">
        <v>68</v>
      </c>
      <c r="E15" s="159">
        <v>296434</v>
      </c>
      <c r="F15" s="159">
        <f>G15+J15++L15+N15</f>
        <v>296434</v>
      </c>
      <c r="G15" s="159">
        <v>88931</v>
      </c>
      <c r="H15" s="159">
        <v>0</v>
      </c>
      <c r="I15" s="159">
        <v>0</v>
      </c>
      <c r="J15" s="159">
        <v>0</v>
      </c>
      <c r="K15" s="159">
        <v>0</v>
      </c>
      <c r="L15" s="220">
        <v>207503</v>
      </c>
      <c r="M15" s="220"/>
      <c r="N15" s="159">
        <v>0</v>
      </c>
      <c r="O15" s="9"/>
      <c r="P15" s="6"/>
    </row>
    <row r="16" spans="1:16" ht="12.75" customHeight="1">
      <c r="A16" s="160"/>
      <c r="B16" s="160"/>
      <c r="C16" s="160"/>
      <c r="D16" s="10" t="s">
        <v>67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220">
        <v>0</v>
      </c>
      <c r="M16" s="220"/>
      <c r="N16" s="159">
        <f>N14</f>
        <v>0</v>
      </c>
      <c r="O16" s="9"/>
      <c r="P16" s="6"/>
    </row>
    <row r="17" spans="1:16" ht="100.5" customHeight="1">
      <c r="A17" s="160" t="s">
        <v>30</v>
      </c>
      <c r="B17" s="160">
        <v>600</v>
      </c>
      <c r="C17" s="160">
        <v>60014</v>
      </c>
      <c r="D17" s="26" t="s">
        <v>199</v>
      </c>
      <c r="E17" s="159">
        <f>SUM(E18)</f>
        <v>592681</v>
      </c>
      <c r="F17" s="159">
        <f>SUM(F18:F19)</f>
        <v>592681</v>
      </c>
      <c r="G17" s="159">
        <f>SUM(G18:G19)</f>
        <v>177805</v>
      </c>
      <c r="H17" s="159">
        <v>0</v>
      </c>
      <c r="I17" s="159">
        <v>0</v>
      </c>
      <c r="J17" s="159">
        <v>0</v>
      </c>
      <c r="K17" s="159">
        <v>0</v>
      </c>
      <c r="L17" s="217" t="s">
        <v>422</v>
      </c>
      <c r="M17" s="217"/>
      <c r="N17" s="159">
        <v>0</v>
      </c>
      <c r="O17" s="9" t="s">
        <v>103</v>
      </c>
      <c r="P17" s="6"/>
    </row>
    <row r="18" spans="1:16" ht="12.75" customHeight="1">
      <c r="A18" s="160"/>
      <c r="B18" s="160"/>
      <c r="C18" s="160"/>
      <c r="D18" s="10" t="s">
        <v>68</v>
      </c>
      <c r="E18" s="159">
        <v>592681</v>
      </c>
      <c r="F18" s="159">
        <f>G18+J18++L18+N18</f>
        <v>592681</v>
      </c>
      <c r="G18" s="159">
        <v>177805</v>
      </c>
      <c r="H18" s="159">
        <v>0</v>
      </c>
      <c r="I18" s="159">
        <v>0</v>
      </c>
      <c r="J18" s="159">
        <v>0</v>
      </c>
      <c r="K18" s="159">
        <v>0</v>
      </c>
      <c r="L18" s="220">
        <v>414876</v>
      </c>
      <c r="M18" s="220"/>
      <c r="N18" s="159">
        <v>0</v>
      </c>
      <c r="O18" s="9"/>
      <c r="P18" s="6"/>
    </row>
    <row r="19" spans="1:16" ht="12.75" customHeight="1">
      <c r="A19" s="160"/>
      <c r="B19" s="160"/>
      <c r="C19" s="160"/>
      <c r="D19" s="10" t="s">
        <v>67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220">
        <v>0</v>
      </c>
      <c r="M19" s="220"/>
      <c r="N19" s="159">
        <f>N17</f>
        <v>0</v>
      </c>
      <c r="O19" s="9"/>
      <c r="P19" s="6"/>
    </row>
    <row r="20" spans="1:16" ht="103.5" customHeight="1">
      <c r="A20" s="160" t="s">
        <v>31</v>
      </c>
      <c r="B20" s="160">
        <v>600</v>
      </c>
      <c r="C20" s="160">
        <v>60014</v>
      </c>
      <c r="D20" s="26" t="s">
        <v>198</v>
      </c>
      <c r="E20" s="159">
        <f aca="true" t="shared" si="0" ref="E20:J20">SUM(E22)</f>
        <v>1228264</v>
      </c>
      <c r="F20" s="159">
        <f t="shared" si="0"/>
        <v>1182754</v>
      </c>
      <c r="G20" s="159">
        <f t="shared" si="0"/>
        <v>354827</v>
      </c>
      <c r="H20" s="159">
        <f t="shared" si="0"/>
        <v>0</v>
      </c>
      <c r="I20" s="159">
        <f t="shared" si="0"/>
        <v>0</v>
      </c>
      <c r="J20" s="159">
        <f t="shared" si="0"/>
        <v>0</v>
      </c>
      <c r="K20" s="159">
        <v>0</v>
      </c>
      <c r="L20" s="217" t="s">
        <v>421</v>
      </c>
      <c r="M20" s="217"/>
      <c r="N20" s="159">
        <v>0</v>
      </c>
      <c r="O20" s="9" t="s">
        <v>103</v>
      </c>
      <c r="P20" s="6"/>
    </row>
    <row r="21" spans="1:16" ht="12.75" customHeight="1">
      <c r="A21" s="160"/>
      <c r="B21" s="160"/>
      <c r="C21" s="160"/>
      <c r="D21" s="10" t="s">
        <v>68</v>
      </c>
      <c r="E21" s="159">
        <v>0</v>
      </c>
      <c r="F21" s="159">
        <f>G21+J21++L21+N21</f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220">
        <v>0</v>
      </c>
      <c r="M21" s="220"/>
      <c r="N21" s="159">
        <v>0</v>
      </c>
      <c r="O21" s="9"/>
      <c r="P21" s="6"/>
    </row>
    <row r="22" spans="1:16" ht="12.75" customHeight="1">
      <c r="A22" s="160"/>
      <c r="B22" s="160"/>
      <c r="C22" s="160"/>
      <c r="D22" s="10" t="s">
        <v>67</v>
      </c>
      <c r="E22" s="159">
        <v>1228264</v>
      </c>
      <c r="F22" s="159">
        <v>1182754</v>
      </c>
      <c r="G22" s="159">
        <v>354827</v>
      </c>
      <c r="H22" s="159">
        <v>0</v>
      </c>
      <c r="I22" s="159">
        <v>0</v>
      </c>
      <c r="J22" s="159">
        <v>0</v>
      </c>
      <c r="K22" s="159">
        <v>0</v>
      </c>
      <c r="L22" s="220">
        <v>827927</v>
      </c>
      <c r="M22" s="220"/>
      <c r="N22" s="159">
        <f>N20</f>
        <v>0</v>
      </c>
      <c r="O22" s="9"/>
      <c r="P22" s="6"/>
    </row>
    <row r="23" spans="1:16" ht="99" customHeight="1">
      <c r="A23" s="160" t="s">
        <v>32</v>
      </c>
      <c r="B23" s="160">
        <v>600</v>
      </c>
      <c r="C23" s="160">
        <v>60014</v>
      </c>
      <c r="D23" s="26" t="s">
        <v>420</v>
      </c>
      <c r="E23" s="159">
        <f aca="true" t="shared" si="1" ref="E23:J23">SUM(E25)</f>
        <v>435377</v>
      </c>
      <c r="F23" s="159">
        <f t="shared" si="1"/>
        <v>424614</v>
      </c>
      <c r="G23" s="159">
        <f t="shared" si="1"/>
        <v>84924</v>
      </c>
      <c r="H23" s="159">
        <f t="shared" si="1"/>
        <v>0</v>
      </c>
      <c r="I23" s="159">
        <f t="shared" si="1"/>
        <v>0</v>
      </c>
      <c r="J23" s="159">
        <f t="shared" si="1"/>
        <v>0</v>
      </c>
      <c r="K23" s="159">
        <v>0</v>
      </c>
      <c r="L23" s="217" t="s">
        <v>419</v>
      </c>
      <c r="M23" s="217"/>
      <c r="N23" s="159">
        <v>0</v>
      </c>
      <c r="O23" s="9" t="s">
        <v>103</v>
      </c>
      <c r="P23" s="6"/>
    </row>
    <row r="24" spans="1:16" ht="18" customHeight="1">
      <c r="A24" s="160"/>
      <c r="B24" s="160"/>
      <c r="C24" s="160"/>
      <c r="D24" s="10" t="s">
        <v>68</v>
      </c>
      <c r="E24" s="159">
        <v>0</v>
      </c>
      <c r="F24" s="159">
        <f>G24+J24++L24+N24</f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220">
        <v>0</v>
      </c>
      <c r="M24" s="220"/>
      <c r="N24" s="159">
        <v>0</v>
      </c>
      <c r="O24" s="9"/>
      <c r="P24" s="6"/>
    </row>
    <row r="25" spans="1:16" ht="18.75" customHeight="1">
      <c r="A25" s="160"/>
      <c r="B25" s="160"/>
      <c r="C25" s="160"/>
      <c r="D25" s="10" t="s">
        <v>67</v>
      </c>
      <c r="E25" s="159">
        <v>435377</v>
      </c>
      <c r="F25" s="159">
        <v>424614</v>
      </c>
      <c r="G25" s="159">
        <v>84924</v>
      </c>
      <c r="H25" s="159">
        <v>0</v>
      </c>
      <c r="I25" s="159">
        <v>0</v>
      </c>
      <c r="J25" s="159">
        <v>0</v>
      </c>
      <c r="K25" s="159">
        <v>0</v>
      </c>
      <c r="L25" s="220">
        <v>339690</v>
      </c>
      <c r="M25" s="220"/>
      <c r="N25" s="159">
        <f>N23</f>
        <v>0</v>
      </c>
      <c r="O25" s="9"/>
      <c r="P25" s="6"/>
    </row>
    <row r="26" spans="1:16" ht="105.75" customHeight="1">
      <c r="A26" s="160" t="s">
        <v>33</v>
      </c>
      <c r="B26" s="160">
        <v>600</v>
      </c>
      <c r="C26" s="160">
        <v>60014</v>
      </c>
      <c r="D26" s="26" t="s">
        <v>418</v>
      </c>
      <c r="E26" s="159">
        <f aca="true" t="shared" si="2" ref="E26:K26">SUM(E28)</f>
        <v>280207</v>
      </c>
      <c r="F26" s="159">
        <f t="shared" si="2"/>
        <v>269444</v>
      </c>
      <c r="G26" s="159">
        <f t="shared" si="2"/>
        <v>53889</v>
      </c>
      <c r="H26" s="159">
        <f t="shared" si="2"/>
        <v>0</v>
      </c>
      <c r="I26" s="159">
        <f t="shared" si="2"/>
        <v>0</v>
      </c>
      <c r="J26" s="159">
        <f t="shared" si="2"/>
        <v>0</v>
      </c>
      <c r="K26" s="159">
        <f t="shared" si="2"/>
        <v>0</v>
      </c>
      <c r="L26" s="217" t="s">
        <v>417</v>
      </c>
      <c r="M26" s="217"/>
      <c r="N26" s="159">
        <v>0</v>
      </c>
      <c r="O26" s="9" t="s">
        <v>103</v>
      </c>
      <c r="P26" s="6"/>
    </row>
    <row r="27" spans="1:16" ht="18.75" customHeight="1">
      <c r="A27" s="160"/>
      <c r="B27" s="160"/>
      <c r="C27" s="160"/>
      <c r="D27" s="10" t="s">
        <v>68</v>
      </c>
      <c r="E27" s="159">
        <v>0</v>
      </c>
      <c r="F27" s="159">
        <f>G27+J27++L27+N27</f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220">
        <v>0</v>
      </c>
      <c r="M27" s="220"/>
      <c r="N27" s="159">
        <v>0</v>
      </c>
      <c r="O27" s="9"/>
      <c r="P27" s="6"/>
    </row>
    <row r="28" spans="1:16" ht="18.75" customHeight="1">
      <c r="A28" s="160"/>
      <c r="B28" s="160"/>
      <c r="C28" s="160"/>
      <c r="D28" s="10" t="s">
        <v>67</v>
      </c>
      <c r="E28" s="159">
        <v>280207</v>
      </c>
      <c r="F28" s="159">
        <v>269444</v>
      </c>
      <c r="G28" s="159">
        <v>53889</v>
      </c>
      <c r="H28" s="159">
        <v>0</v>
      </c>
      <c r="I28" s="159">
        <v>0</v>
      </c>
      <c r="J28" s="159">
        <v>0</v>
      </c>
      <c r="K28" s="159">
        <v>0</v>
      </c>
      <c r="L28" s="220">
        <v>215555</v>
      </c>
      <c r="M28" s="220"/>
      <c r="N28" s="159">
        <f>N26</f>
        <v>0</v>
      </c>
      <c r="O28" s="9"/>
      <c r="P28" s="6"/>
    </row>
    <row r="29" spans="1:16" ht="112.5" customHeight="1">
      <c r="A29" s="160" t="s">
        <v>102</v>
      </c>
      <c r="B29" s="160">
        <v>600</v>
      </c>
      <c r="C29" s="160">
        <v>60014</v>
      </c>
      <c r="D29" s="26" t="s">
        <v>416</v>
      </c>
      <c r="E29" s="159">
        <f aca="true" t="shared" si="3" ref="E29:J29">SUM(E31)</f>
        <v>567474</v>
      </c>
      <c r="F29" s="159">
        <f t="shared" si="3"/>
        <v>556711</v>
      </c>
      <c r="G29" s="159">
        <f t="shared" si="3"/>
        <v>111343</v>
      </c>
      <c r="H29" s="159">
        <f t="shared" si="3"/>
        <v>0</v>
      </c>
      <c r="I29" s="159">
        <f t="shared" si="3"/>
        <v>0</v>
      </c>
      <c r="J29" s="159">
        <f t="shared" si="3"/>
        <v>0</v>
      </c>
      <c r="K29" s="159">
        <v>0</v>
      </c>
      <c r="L29" s="217" t="s">
        <v>415</v>
      </c>
      <c r="M29" s="217"/>
      <c r="N29" s="159">
        <v>0</v>
      </c>
      <c r="O29" s="9" t="s">
        <v>103</v>
      </c>
      <c r="P29" s="6"/>
    </row>
    <row r="30" spans="1:16" ht="18.75" customHeight="1">
      <c r="A30" s="160"/>
      <c r="B30" s="160"/>
      <c r="C30" s="160"/>
      <c r="D30" s="10" t="s">
        <v>68</v>
      </c>
      <c r="E30" s="159">
        <v>0</v>
      </c>
      <c r="F30" s="159">
        <f>G30+J30++L30+N30</f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220">
        <v>0</v>
      </c>
      <c r="M30" s="220"/>
      <c r="N30" s="159">
        <v>0</v>
      </c>
      <c r="O30" s="9"/>
      <c r="P30" s="6"/>
    </row>
    <row r="31" spans="1:16" ht="18.75" customHeight="1">
      <c r="A31" s="160"/>
      <c r="B31" s="160"/>
      <c r="C31" s="160"/>
      <c r="D31" s="10" t="s">
        <v>67</v>
      </c>
      <c r="E31" s="159">
        <v>567474</v>
      </c>
      <c r="F31" s="159">
        <v>556711</v>
      </c>
      <c r="G31" s="159">
        <v>111343</v>
      </c>
      <c r="H31" s="159">
        <v>0</v>
      </c>
      <c r="I31" s="159">
        <v>0</v>
      </c>
      <c r="J31" s="159">
        <v>0</v>
      </c>
      <c r="K31" s="159">
        <v>0</v>
      </c>
      <c r="L31" s="220">
        <v>445368</v>
      </c>
      <c r="M31" s="220"/>
      <c r="N31" s="159">
        <f>N29</f>
        <v>0</v>
      </c>
      <c r="O31" s="9"/>
      <c r="P31" s="6"/>
    </row>
    <row r="32" spans="1:16" ht="95.25" customHeight="1">
      <c r="A32" s="160" t="s">
        <v>101</v>
      </c>
      <c r="B32" s="160">
        <v>600</v>
      </c>
      <c r="C32" s="160">
        <v>60014</v>
      </c>
      <c r="D32" s="26" t="s">
        <v>414</v>
      </c>
      <c r="E32" s="159">
        <f aca="true" t="shared" si="4" ref="E32:J32">SUM(E34)</f>
        <v>962245</v>
      </c>
      <c r="F32" s="159">
        <f t="shared" si="4"/>
        <v>951482</v>
      </c>
      <c r="G32" s="159">
        <f t="shared" si="4"/>
        <v>190297</v>
      </c>
      <c r="H32" s="159">
        <f t="shared" si="4"/>
        <v>0</v>
      </c>
      <c r="I32" s="159">
        <f t="shared" si="4"/>
        <v>0</v>
      </c>
      <c r="J32" s="159">
        <f t="shared" si="4"/>
        <v>0</v>
      </c>
      <c r="K32" s="159">
        <v>0</v>
      </c>
      <c r="L32" s="217" t="s">
        <v>413</v>
      </c>
      <c r="M32" s="217"/>
      <c r="N32" s="159">
        <v>0</v>
      </c>
      <c r="O32" s="9" t="s">
        <v>103</v>
      </c>
      <c r="P32" s="6"/>
    </row>
    <row r="33" spans="1:16" ht="18.75" customHeight="1">
      <c r="A33" s="160"/>
      <c r="B33" s="160"/>
      <c r="C33" s="160"/>
      <c r="D33" s="10" t="s">
        <v>68</v>
      </c>
      <c r="E33" s="159">
        <v>0</v>
      </c>
      <c r="F33" s="159">
        <f>G33+J33++L33+N33</f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220">
        <v>0</v>
      </c>
      <c r="M33" s="220"/>
      <c r="N33" s="159">
        <v>0</v>
      </c>
      <c r="O33" s="9"/>
      <c r="P33" s="6"/>
    </row>
    <row r="34" spans="1:16" ht="18.75" customHeight="1">
      <c r="A34" s="160"/>
      <c r="B34" s="160"/>
      <c r="C34" s="160"/>
      <c r="D34" s="10" t="s">
        <v>67</v>
      </c>
      <c r="E34" s="159">
        <v>962245</v>
      </c>
      <c r="F34" s="159">
        <v>951482</v>
      </c>
      <c r="G34" s="159">
        <v>190297</v>
      </c>
      <c r="H34" s="159">
        <v>0</v>
      </c>
      <c r="I34" s="159">
        <v>0</v>
      </c>
      <c r="J34" s="159">
        <v>0</v>
      </c>
      <c r="K34" s="159">
        <v>0</v>
      </c>
      <c r="L34" s="220">
        <v>761185</v>
      </c>
      <c r="M34" s="220"/>
      <c r="N34" s="159">
        <f>N32</f>
        <v>0</v>
      </c>
      <c r="O34" s="9"/>
      <c r="P34" s="6"/>
    </row>
    <row r="35" spans="1:16" ht="104.25" customHeight="1">
      <c r="A35" s="160" t="s">
        <v>100</v>
      </c>
      <c r="B35" s="160">
        <v>600</v>
      </c>
      <c r="C35" s="160">
        <v>60014</v>
      </c>
      <c r="D35" s="26" t="s">
        <v>412</v>
      </c>
      <c r="E35" s="159">
        <f aca="true" t="shared" si="5" ref="E35:J35">SUM(E37)</f>
        <v>353478</v>
      </c>
      <c r="F35" s="159">
        <f t="shared" si="5"/>
        <v>342531</v>
      </c>
      <c r="G35" s="159">
        <f t="shared" si="5"/>
        <v>68507</v>
      </c>
      <c r="H35" s="159">
        <f t="shared" si="5"/>
        <v>0</v>
      </c>
      <c r="I35" s="159">
        <f t="shared" si="5"/>
        <v>0</v>
      </c>
      <c r="J35" s="159">
        <f t="shared" si="5"/>
        <v>0</v>
      </c>
      <c r="K35" s="159">
        <v>0</v>
      </c>
      <c r="L35" s="217" t="s">
        <v>411</v>
      </c>
      <c r="M35" s="217"/>
      <c r="N35" s="159">
        <v>0</v>
      </c>
      <c r="O35" s="9" t="s">
        <v>103</v>
      </c>
      <c r="P35" s="6"/>
    </row>
    <row r="36" spans="1:16" ht="18.75" customHeight="1">
      <c r="A36" s="160"/>
      <c r="B36" s="160"/>
      <c r="C36" s="160"/>
      <c r="D36" s="10" t="s">
        <v>68</v>
      </c>
      <c r="E36" s="159">
        <v>0</v>
      </c>
      <c r="F36" s="159">
        <f>G36+J36++L36+N36</f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220">
        <v>0</v>
      </c>
      <c r="M36" s="220"/>
      <c r="N36" s="159">
        <v>0</v>
      </c>
      <c r="O36" s="9"/>
      <c r="P36" s="6"/>
    </row>
    <row r="37" spans="1:16" ht="18.75" customHeight="1">
      <c r="A37" s="160"/>
      <c r="B37" s="160"/>
      <c r="C37" s="160"/>
      <c r="D37" s="10" t="s">
        <v>67</v>
      </c>
      <c r="E37" s="159">
        <v>353478</v>
      </c>
      <c r="F37" s="159">
        <v>342531</v>
      </c>
      <c r="G37" s="159">
        <v>68507</v>
      </c>
      <c r="H37" s="159">
        <v>0</v>
      </c>
      <c r="I37" s="159">
        <v>0</v>
      </c>
      <c r="J37" s="159">
        <v>0</v>
      </c>
      <c r="K37" s="159">
        <v>0</v>
      </c>
      <c r="L37" s="220">
        <v>274024</v>
      </c>
      <c r="M37" s="220"/>
      <c r="N37" s="159">
        <f>N35</f>
        <v>0</v>
      </c>
      <c r="O37" s="9"/>
      <c r="P37" s="6"/>
    </row>
    <row r="38" spans="1:16" ht="107.25" customHeight="1">
      <c r="A38" s="160" t="s">
        <v>99</v>
      </c>
      <c r="B38" s="160">
        <v>600</v>
      </c>
      <c r="C38" s="160">
        <v>60014</v>
      </c>
      <c r="D38" s="26" t="s">
        <v>410</v>
      </c>
      <c r="E38" s="159">
        <f>SUM(E40)</f>
        <v>495624</v>
      </c>
      <c r="F38" s="159">
        <f>SUM(F40)</f>
        <v>484677</v>
      </c>
      <c r="G38" s="159">
        <f>SUM(G40)</f>
        <v>96936</v>
      </c>
      <c r="H38" s="159">
        <v>0</v>
      </c>
      <c r="I38" s="159">
        <v>0</v>
      </c>
      <c r="J38" s="159">
        <v>0</v>
      </c>
      <c r="K38" s="159">
        <v>0</v>
      </c>
      <c r="L38" s="217" t="s">
        <v>409</v>
      </c>
      <c r="M38" s="217"/>
      <c r="N38" s="159">
        <v>0</v>
      </c>
      <c r="O38" s="9" t="s">
        <v>103</v>
      </c>
      <c r="P38" s="6"/>
    </row>
    <row r="39" spans="1:16" ht="18.75" customHeight="1">
      <c r="A39" s="160"/>
      <c r="B39" s="160"/>
      <c r="C39" s="160"/>
      <c r="D39" s="10" t="s">
        <v>68</v>
      </c>
      <c r="E39" s="159">
        <v>0</v>
      </c>
      <c r="F39" s="159">
        <f>G39+J39++L39+N39</f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220">
        <v>0</v>
      </c>
      <c r="M39" s="220"/>
      <c r="N39" s="159">
        <v>0</v>
      </c>
      <c r="O39" s="9"/>
      <c r="P39" s="6"/>
    </row>
    <row r="40" spans="1:16" ht="18.75" customHeight="1">
      <c r="A40" s="160"/>
      <c r="B40" s="160"/>
      <c r="C40" s="160"/>
      <c r="D40" s="10" t="s">
        <v>67</v>
      </c>
      <c r="E40" s="159">
        <v>495624</v>
      </c>
      <c r="F40" s="159">
        <v>484677</v>
      </c>
      <c r="G40" s="159">
        <v>96936</v>
      </c>
      <c r="H40" s="159">
        <v>0</v>
      </c>
      <c r="I40" s="159">
        <v>0</v>
      </c>
      <c r="J40" s="159">
        <v>0</v>
      </c>
      <c r="K40" s="159">
        <v>0</v>
      </c>
      <c r="L40" s="220">
        <v>387741</v>
      </c>
      <c r="M40" s="220"/>
      <c r="N40" s="159">
        <f>N38</f>
        <v>0</v>
      </c>
      <c r="O40" s="9"/>
      <c r="P40" s="6"/>
    </row>
    <row r="41" spans="1:16" ht="112.5" customHeight="1">
      <c r="A41" s="160" t="s">
        <v>97</v>
      </c>
      <c r="B41" s="160">
        <v>600</v>
      </c>
      <c r="C41" s="160">
        <v>60014</v>
      </c>
      <c r="D41" s="26" t="s">
        <v>408</v>
      </c>
      <c r="E41" s="159">
        <f aca="true" t="shared" si="6" ref="E41:K41">SUM(E43)</f>
        <v>482496</v>
      </c>
      <c r="F41" s="159">
        <f t="shared" si="6"/>
        <v>471549</v>
      </c>
      <c r="G41" s="159">
        <f t="shared" si="6"/>
        <v>94310</v>
      </c>
      <c r="H41" s="159">
        <f t="shared" si="6"/>
        <v>0</v>
      </c>
      <c r="I41" s="159">
        <f t="shared" si="6"/>
        <v>0</v>
      </c>
      <c r="J41" s="159">
        <f t="shared" si="6"/>
        <v>0</v>
      </c>
      <c r="K41" s="159">
        <f t="shared" si="6"/>
        <v>0</v>
      </c>
      <c r="L41" s="217" t="s">
        <v>407</v>
      </c>
      <c r="M41" s="217"/>
      <c r="N41" s="159">
        <v>0</v>
      </c>
      <c r="O41" s="9" t="s">
        <v>103</v>
      </c>
      <c r="P41" s="6"/>
    </row>
    <row r="42" spans="1:16" ht="18.75" customHeight="1">
      <c r="A42" s="160"/>
      <c r="B42" s="160"/>
      <c r="C42" s="160"/>
      <c r="D42" s="10" t="s">
        <v>68</v>
      </c>
      <c r="E42" s="159">
        <v>0</v>
      </c>
      <c r="F42" s="159">
        <f>G42+J42++L42+N42</f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220">
        <v>0</v>
      </c>
      <c r="M42" s="220"/>
      <c r="N42" s="159">
        <v>0</v>
      </c>
      <c r="O42" s="9"/>
      <c r="P42" s="6"/>
    </row>
    <row r="43" spans="1:16" ht="18.75" customHeight="1">
      <c r="A43" s="160"/>
      <c r="B43" s="160"/>
      <c r="C43" s="160"/>
      <c r="D43" s="10" t="s">
        <v>67</v>
      </c>
      <c r="E43" s="159">
        <v>482496</v>
      </c>
      <c r="F43" s="159">
        <v>471549</v>
      </c>
      <c r="G43" s="159">
        <v>94310</v>
      </c>
      <c r="H43" s="159">
        <v>0</v>
      </c>
      <c r="I43" s="159">
        <v>0</v>
      </c>
      <c r="J43" s="159">
        <v>0</v>
      </c>
      <c r="K43" s="159">
        <v>0</v>
      </c>
      <c r="L43" s="220">
        <v>377239</v>
      </c>
      <c r="M43" s="220"/>
      <c r="N43" s="159">
        <f>N41</f>
        <v>0</v>
      </c>
      <c r="O43" s="9"/>
      <c r="P43" s="6"/>
    </row>
    <row r="44" spans="1:16" ht="128.25" customHeight="1">
      <c r="A44" s="160" t="s">
        <v>94</v>
      </c>
      <c r="B44" s="160">
        <v>600</v>
      </c>
      <c r="C44" s="160">
        <v>60014</v>
      </c>
      <c r="D44" s="26" t="s">
        <v>406</v>
      </c>
      <c r="E44" s="159">
        <f aca="true" t="shared" si="7" ref="E44:J44">SUM(E46)</f>
        <v>493616</v>
      </c>
      <c r="F44" s="159">
        <f t="shared" si="7"/>
        <v>482669</v>
      </c>
      <c r="G44" s="159">
        <f t="shared" si="7"/>
        <v>96535</v>
      </c>
      <c r="H44" s="159">
        <f t="shared" si="7"/>
        <v>0</v>
      </c>
      <c r="I44" s="159">
        <f t="shared" si="7"/>
        <v>0</v>
      </c>
      <c r="J44" s="159">
        <f t="shared" si="7"/>
        <v>0</v>
      </c>
      <c r="K44" s="159">
        <v>0</v>
      </c>
      <c r="L44" s="217" t="s">
        <v>405</v>
      </c>
      <c r="M44" s="217"/>
      <c r="N44" s="159">
        <v>0</v>
      </c>
      <c r="O44" s="9" t="s">
        <v>103</v>
      </c>
      <c r="P44" s="6"/>
    </row>
    <row r="45" spans="1:16" ht="18.75" customHeight="1">
      <c r="A45" s="160"/>
      <c r="B45" s="160"/>
      <c r="C45" s="160"/>
      <c r="D45" s="10" t="s">
        <v>68</v>
      </c>
      <c r="E45" s="159">
        <v>0</v>
      </c>
      <c r="F45" s="159">
        <f>G45+J45++L45+N45</f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220">
        <v>0</v>
      </c>
      <c r="M45" s="220"/>
      <c r="N45" s="159">
        <v>0</v>
      </c>
      <c r="O45" s="9"/>
      <c r="P45" s="6"/>
    </row>
    <row r="46" spans="1:16" ht="18" customHeight="1">
      <c r="A46" s="160"/>
      <c r="B46" s="160"/>
      <c r="C46" s="160"/>
      <c r="D46" s="10" t="s">
        <v>67</v>
      </c>
      <c r="E46" s="159">
        <v>493616</v>
      </c>
      <c r="F46" s="159">
        <v>482669</v>
      </c>
      <c r="G46" s="159">
        <v>96535</v>
      </c>
      <c r="H46" s="159">
        <v>0</v>
      </c>
      <c r="I46" s="159">
        <v>0</v>
      </c>
      <c r="J46" s="159">
        <v>0</v>
      </c>
      <c r="K46" s="159">
        <v>0</v>
      </c>
      <c r="L46" s="220">
        <v>386134</v>
      </c>
      <c r="M46" s="220"/>
      <c r="N46" s="159">
        <f>N44</f>
        <v>0</v>
      </c>
      <c r="O46" s="9"/>
      <c r="P46" s="6"/>
    </row>
    <row r="47" spans="1:16" ht="111.75" customHeight="1">
      <c r="A47" s="160" t="s">
        <v>93</v>
      </c>
      <c r="B47" s="160">
        <v>600</v>
      </c>
      <c r="C47" s="160">
        <v>60014</v>
      </c>
      <c r="D47" s="26" t="s">
        <v>404</v>
      </c>
      <c r="E47" s="159">
        <f aca="true" t="shared" si="8" ref="E47:J47">SUM(E49)</f>
        <v>484760</v>
      </c>
      <c r="F47" s="159">
        <f t="shared" si="8"/>
        <v>473813</v>
      </c>
      <c r="G47" s="159">
        <f t="shared" si="8"/>
        <v>94764</v>
      </c>
      <c r="H47" s="159">
        <f t="shared" si="8"/>
        <v>0</v>
      </c>
      <c r="I47" s="159">
        <f t="shared" si="8"/>
        <v>0</v>
      </c>
      <c r="J47" s="159">
        <f t="shared" si="8"/>
        <v>0</v>
      </c>
      <c r="K47" s="159">
        <v>0</v>
      </c>
      <c r="L47" s="217" t="s">
        <v>403</v>
      </c>
      <c r="M47" s="217"/>
      <c r="N47" s="159">
        <v>0</v>
      </c>
      <c r="O47" s="9" t="s">
        <v>103</v>
      </c>
      <c r="P47" s="6"/>
    </row>
    <row r="48" spans="1:16" ht="18.75" customHeight="1">
      <c r="A48" s="160"/>
      <c r="B48" s="160"/>
      <c r="C48" s="160"/>
      <c r="D48" s="10" t="s">
        <v>68</v>
      </c>
      <c r="E48" s="159">
        <v>0</v>
      </c>
      <c r="F48" s="159">
        <f>G48+J48++L48+N48</f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220">
        <v>0</v>
      </c>
      <c r="M48" s="220"/>
      <c r="N48" s="159">
        <v>0</v>
      </c>
      <c r="O48" s="9"/>
      <c r="P48" s="6"/>
    </row>
    <row r="49" spans="1:16" ht="18.75" customHeight="1">
      <c r="A49" s="160"/>
      <c r="B49" s="160"/>
      <c r="C49" s="160"/>
      <c r="D49" s="10" t="s">
        <v>67</v>
      </c>
      <c r="E49" s="159">
        <v>484760</v>
      </c>
      <c r="F49" s="159">
        <v>473813</v>
      </c>
      <c r="G49" s="159">
        <v>94764</v>
      </c>
      <c r="H49" s="159">
        <v>0</v>
      </c>
      <c r="I49" s="159">
        <v>0</v>
      </c>
      <c r="J49" s="159">
        <v>0</v>
      </c>
      <c r="K49" s="159">
        <v>0</v>
      </c>
      <c r="L49" s="220">
        <v>379049</v>
      </c>
      <c r="M49" s="220"/>
      <c r="N49" s="159">
        <f>N47</f>
        <v>0</v>
      </c>
      <c r="O49" s="9"/>
      <c r="P49" s="6"/>
    </row>
    <row r="50" spans="1:16" ht="114.75" customHeight="1">
      <c r="A50" s="160" t="s">
        <v>92</v>
      </c>
      <c r="B50" s="160">
        <v>600</v>
      </c>
      <c r="C50" s="160">
        <v>60014</v>
      </c>
      <c r="D50" s="26" t="s">
        <v>402</v>
      </c>
      <c r="E50" s="159">
        <f aca="true" t="shared" si="9" ref="E50:J50">SUM(E52)</f>
        <v>1163990</v>
      </c>
      <c r="F50" s="159">
        <f t="shared" si="9"/>
        <v>1153043</v>
      </c>
      <c r="G50" s="159">
        <f t="shared" si="9"/>
        <v>230609</v>
      </c>
      <c r="H50" s="159">
        <f t="shared" si="9"/>
        <v>0</v>
      </c>
      <c r="I50" s="159">
        <f t="shared" si="9"/>
        <v>0</v>
      </c>
      <c r="J50" s="159">
        <f t="shared" si="9"/>
        <v>0</v>
      </c>
      <c r="K50" s="159">
        <v>0</v>
      </c>
      <c r="L50" s="217" t="s">
        <v>401</v>
      </c>
      <c r="M50" s="217"/>
      <c r="N50" s="159">
        <v>0</v>
      </c>
      <c r="O50" s="9" t="s">
        <v>103</v>
      </c>
      <c r="P50" s="6"/>
    </row>
    <row r="51" spans="1:16" ht="18.75" customHeight="1">
      <c r="A51" s="160"/>
      <c r="B51" s="160"/>
      <c r="C51" s="160"/>
      <c r="D51" s="10" t="s">
        <v>68</v>
      </c>
      <c r="E51" s="159">
        <v>0</v>
      </c>
      <c r="F51" s="159">
        <f>G51+J51++L51+N51</f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220">
        <v>0</v>
      </c>
      <c r="M51" s="220"/>
      <c r="N51" s="159">
        <v>0</v>
      </c>
      <c r="O51" s="9"/>
      <c r="P51" s="6"/>
    </row>
    <row r="52" spans="1:16" ht="18.75" customHeight="1">
      <c r="A52" s="160"/>
      <c r="B52" s="160"/>
      <c r="C52" s="160"/>
      <c r="D52" s="10" t="s">
        <v>67</v>
      </c>
      <c r="E52" s="159">
        <v>1163990</v>
      </c>
      <c r="F52" s="159">
        <v>1153043</v>
      </c>
      <c r="G52" s="159">
        <v>230609</v>
      </c>
      <c r="H52" s="159">
        <v>0</v>
      </c>
      <c r="I52" s="159">
        <v>0</v>
      </c>
      <c r="J52" s="159">
        <v>0</v>
      </c>
      <c r="K52" s="159">
        <v>0</v>
      </c>
      <c r="L52" s="220">
        <v>922434</v>
      </c>
      <c r="M52" s="220"/>
      <c r="N52" s="159">
        <f>N50</f>
        <v>0</v>
      </c>
      <c r="O52" s="9"/>
      <c r="P52" s="6"/>
    </row>
    <row r="53" spans="1:16" ht="71.25" customHeight="1" thickBot="1">
      <c r="A53" s="160" t="s">
        <v>90</v>
      </c>
      <c r="B53" s="160">
        <v>600</v>
      </c>
      <c r="C53" s="160">
        <v>60014</v>
      </c>
      <c r="D53" s="140" t="s">
        <v>400</v>
      </c>
      <c r="E53" s="159">
        <f>SUM(E55)</f>
        <v>65000</v>
      </c>
      <c r="F53" s="159">
        <v>65000</v>
      </c>
      <c r="G53" s="159">
        <v>65000</v>
      </c>
      <c r="H53" s="159">
        <v>0</v>
      </c>
      <c r="I53" s="159">
        <v>0</v>
      </c>
      <c r="J53" s="159">
        <v>0</v>
      </c>
      <c r="K53" s="159">
        <v>0</v>
      </c>
      <c r="L53" s="217" t="s">
        <v>98</v>
      </c>
      <c r="M53" s="217"/>
      <c r="N53" s="159">
        <v>0</v>
      </c>
      <c r="O53" s="9" t="s">
        <v>103</v>
      </c>
      <c r="P53" s="6"/>
    </row>
    <row r="54" spans="1:16" ht="18.75" customHeight="1">
      <c r="A54" s="160"/>
      <c r="B54" s="160"/>
      <c r="C54" s="160"/>
      <c r="D54" s="10" t="s">
        <v>68</v>
      </c>
      <c r="E54" s="159">
        <v>0</v>
      </c>
      <c r="F54" s="159">
        <f>G54+J54++L54+N54</f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220">
        <v>0</v>
      </c>
      <c r="M54" s="220"/>
      <c r="N54" s="159">
        <v>0</v>
      </c>
      <c r="O54" s="9"/>
      <c r="P54" s="6"/>
    </row>
    <row r="55" spans="1:16" ht="18.75" customHeight="1">
      <c r="A55" s="160"/>
      <c r="B55" s="160"/>
      <c r="C55" s="160"/>
      <c r="D55" s="10" t="s">
        <v>67</v>
      </c>
      <c r="E55" s="159">
        <v>65000</v>
      </c>
      <c r="F55" s="159">
        <v>65000</v>
      </c>
      <c r="G55" s="159">
        <v>65000</v>
      </c>
      <c r="H55" s="159">
        <v>0</v>
      </c>
      <c r="I55" s="159">
        <v>0</v>
      </c>
      <c r="J55" s="159">
        <v>0</v>
      </c>
      <c r="K55" s="159">
        <v>0</v>
      </c>
      <c r="L55" s="220">
        <v>0</v>
      </c>
      <c r="M55" s="220"/>
      <c r="N55" s="159">
        <f>N53</f>
        <v>0</v>
      </c>
      <c r="O55" s="9"/>
      <c r="P55" s="6"/>
    </row>
    <row r="56" spans="1:16" ht="66" customHeight="1" thickBot="1">
      <c r="A56" s="160" t="s">
        <v>89</v>
      </c>
      <c r="B56" s="160">
        <v>600</v>
      </c>
      <c r="C56" s="160">
        <v>60014</v>
      </c>
      <c r="D56" s="140" t="s">
        <v>399</v>
      </c>
      <c r="E56" s="159">
        <f>SUM(E58)</f>
        <v>60000</v>
      </c>
      <c r="F56" s="159">
        <v>60000</v>
      </c>
      <c r="G56" s="159">
        <v>60000</v>
      </c>
      <c r="H56" s="159">
        <v>0</v>
      </c>
      <c r="I56" s="159">
        <v>0</v>
      </c>
      <c r="J56" s="159">
        <v>0</v>
      </c>
      <c r="K56" s="159">
        <v>0</v>
      </c>
      <c r="L56" s="217" t="s">
        <v>98</v>
      </c>
      <c r="M56" s="217"/>
      <c r="N56" s="159">
        <v>0</v>
      </c>
      <c r="O56" s="9" t="s">
        <v>103</v>
      </c>
      <c r="P56" s="6"/>
    </row>
    <row r="57" spans="1:16" ht="18.75" customHeight="1">
      <c r="A57" s="160"/>
      <c r="B57" s="160"/>
      <c r="C57" s="160"/>
      <c r="D57" s="10" t="s">
        <v>68</v>
      </c>
      <c r="E57" s="159">
        <v>0</v>
      </c>
      <c r="F57" s="159">
        <f>G57+J57++L57+N57</f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220">
        <v>0</v>
      </c>
      <c r="M57" s="220"/>
      <c r="N57" s="159">
        <v>0</v>
      </c>
      <c r="O57" s="9"/>
      <c r="P57" s="6"/>
    </row>
    <row r="58" spans="1:16" ht="18.75" customHeight="1">
      <c r="A58" s="160"/>
      <c r="B58" s="160"/>
      <c r="C58" s="160"/>
      <c r="D58" s="10" t="s">
        <v>67</v>
      </c>
      <c r="E58" s="159">
        <v>60000</v>
      </c>
      <c r="F58" s="159">
        <v>60000</v>
      </c>
      <c r="G58" s="159">
        <v>60000</v>
      </c>
      <c r="H58" s="159">
        <v>0</v>
      </c>
      <c r="I58" s="159">
        <v>0</v>
      </c>
      <c r="J58" s="159">
        <v>0</v>
      </c>
      <c r="K58" s="159">
        <v>0</v>
      </c>
      <c r="L58" s="220">
        <v>0</v>
      </c>
      <c r="M58" s="220"/>
      <c r="N58" s="159">
        <f>N56</f>
        <v>0</v>
      </c>
      <c r="O58" s="9"/>
      <c r="P58" s="6"/>
    </row>
    <row r="59" spans="1:16" ht="78" customHeight="1" thickBot="1">
      <c r="A59" s="160" t="s">
        <v>85</v>
      </c>
      <c r="B59" s="160">
        <v>600</v>
      </c>
      <c r="C59" s="160">
        <v>60014</v>
      </c>
      <c r="D59" s="140" t="s">
        <v>398</v>
      </c>
      <c r="E59" s="159">
        <f>SUM(E61)</f>
        <v>100000</v>
      </c>
      <c r="F59" s="159">
        <v>100000</v>
      </c>
      <c r="G59" s="159">
        <v>100000</v>
      </c>
      <c r="H59" s="159">
        <v>0</v>
      </c>
      <c r="I59" s="159">
        <v>0</v>
      </c>
      <c r="J59" s="159">
        <v>0</v>
      </c>
      <c r="K59" s="159">
        <v>0</v>
      </c>
      <c r="L59" s="217" t="s">
        <v>98</v>
      </c>
      <c r="M59" s="217"/>
      <c r="N59" s="159">
        <v>0</v>
      </c>
      <c r="O59" s="9" t="s">
        <v>103</v>
      </c>
      <c r="P59" s="6"/>
    </row>
    <row r="60" spans="1:16" ht="18.75" customHeight="1">
      <c r="A60" s="160"/>
      <c r="B60" s="160"/>
      <c r="C60" s="160"/>
      <c r="D60" s="10" t="s">
        <v>68</v>
      </c>
      <c r="E60" s="159">
        <v>0</v>
      </c>
      <c r="F60" s="159">
        <f>G60+J60++L60+N60</f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  <c r="L60" s="220">
        <v>0</v>
      </c>
      <c r="M60" s="220"/>
      <c r="N60" s="159">
        <v>0</v>
      </c>
      <c r="O60" s="9"/>
      <c r="P60" s="6"/>
    </row>
    <row r="61" spans="1:16" ht="18.75" customHeight="1">
      <c r="A61" s="160"/>
      <c r="B61" s="160"/>
      <c r="C61" s="160"/>
      <c r="D61" s="10" t="s">
        <v>67</v>
      </c>
      <c r="E61" s="159">
        <v>100000</v>
      </c>
      <c r="F61" s="159">
        <v>100000</v>
      </c>
      <c r="G61" s="159">
        <v>100000</v>
      </c>
      <c r="H61" s="159">
        <v>0</v>
      </c>
      <c r="I61" s="159">
        <v>0</v>
      </c>
      <c r="J61" s="159">
        <v>0</v>
      </c>
      <c r="K61" s="159">
        <v>0</v>
      </c>
      <c r="L61" s="220">
        <v>0</v>
      </c>
      <c r="M61" s="220"/>
      <c r="N61" s="159">
        <f>N59</f>
        <v>0</v>
      </c>
      <c r="O61" s="9"/>
      <c r="P61" s="6"/>
    </row>
    <row r="62" spans="1:16" ht="65.25" customHeight="1" thickBot="1">
      <c r="A62" s="160" t="s">
        <v>82</v>
      </c>
      <c r="B62" s="160">
        <v>600</v>
      </c>
      <c r="C62" s="160">
        <v>60014</v>
      </c>
      <c r="D62" s="140" t="s">
        <v>397</v>
      </c>
      <c r="E62" s="159">
        <f>SUM(E64)</f>
        <v>120000</v>
      </c>
      <c r="F62" s="159">
        <v>120000</v>
      </c>
      <c r="G62" s="159">
        <v>120000</v>
      </c>
      <c r="H62" s="159">
        <v>0</v>
      </c>
      <c r="I62" s="159">
        <v>0</v>
      </c>
      <c r="J62" s="159">
        <v>0</v>
      </c>
      <c r="K62" s="159">
        <v>0</v>
      </c>
      <c r="L62" s="217" t="s">
        <v>98</v>
      </c>
      <c r="M62" s="217"/>
      <c r="N62" s="159">
        <v>0</v>
      </c>
      <c r="O62" s="9" t="s">
        <v>103</v>
      </c>
      <c r="P62" s="6"/>
    </row>
    <row r="63" spans="1:16" ht="18.75" customHeight="1">
      <c r="A63" s="160"/>
      <c r="B63" s="160"/>
      <c r="C63" s="160"/>
      <c r="D63" s="10" t="s">
        <v>68</v>
      </c>
      <c r="E63" s="159">
        <v>0</v>
      </c>
      <c r="F63" s="159">
        <f>G63+J63++L63+N63</f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220">
        <v>0</v>
      </c>
      <c r="M63" s="220"/>
      <c r="N63" s="159">
        <v>0</v>
      </c>
      <c r="O63" s="9"/>
      <c r="P63" s="6"/>
    </row>
    <row r="64" spans="1:16" ht="18.75" customHeight="1">
      <c r="A64" s="160"/>
      <c r="B64" s="160"/>
      <c r="C64" s="160"/>
      <c r="D64" s="10" t="s">
        <v>67</v>
      </c>
      <c r="E64" s="159">
        <v>120000</v>
      </c>
      <c r="F64" s="159">
        <v>120000</v>
      </c>
      <c r="G64" s="159">
        <v>120000</v>
      </c>
      <c r="H64" s="159">
        <v>0</v>
      </c>
      <c r="I64" s="159">
        <v>0</v>
      </c>
      <c r="J64" s="159">
        <v>0</v>
      </c>
      <c r="K64" s="159">
        <v>0</v>
      </c>
      <c r="L64" s="220">
        <v>0</v>
      </c>
      <c r="M64" s="220"/>
      <c r="N64" s="159">
        <f>N62</f>
        <v>0</v>
      </c>
      <c r="O64" s="9"/>
      <c r="P64" s="6"/>
    </row>
    <row r="65" spans="1:16" ht="86.25" customHeight="1">
      <c r="A65" s="160" t="s">
        <v>81</v>
      </c>
      <c r="B65" s="160">
        <v>600</v>
      </c>
      <c r="C65" s="160">
        <v>60014</v>
      </c>
      <c r="D65" s="26" t="s">
        <v>311</v>
      </c>
      <c r="E65" s="159">
        <v>70000</v>
      </c>
      <c r="F65" s="159">
        <v>70000</v>
      </c>
      <c r="G65" s="159">
        <v>70000</v>
      </c>
      <c r="H65" s="159">
        <v>0</v>
      </c>
      <c r="I65" s="159">
        <v>0</v>
      </c>
      <c r="J65" s="159">
        <v>0</v>
      </c>
      <c r="K65" s="159">
        <v>0</v>
      </c>
      <c r="L65" s="217" t="s">
        <v>98</v>
      </c>
      <c r="M65" s="217"/>
      <c r="N65" s="159">
        <v>0</v>
      </c>
      <c r="O65" s="9" t="s">
        <v>103</v>
      </c>
      <c r="P65" s="6"/>
    </row>
    <row r="66" spans="1:16" ht="18.75" customHeight="1">
      <c r="A66" s="160"/>
      <c r="B66" s="160"/>
      <c r="C66" s="160"/>
      <c r="D66" s="10" t="s">
        <v>68</v>
      </c>
      <c r="E66" s="159">
        <v>0</v>
      </c>
      <c r="F66" s="159">
        <f>G66+J66++L66+N66</f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220">
        <v>0</v>
      </c>
      <c r="M66" s="220"/>
      <c r="N66" s="159">
        <v>0</v>
      </c>
      <c r="O66" s="9"/>
      <c r="P66" s="6"/>
    </row>
    <row r="67" spans="1:16" ht="18.75" customHeight="1">
      <c r="A67" s="160"/>
      <c r="B67" s="160"/>
      <c r="C67" s="160"/>
      <c r="D67" s="10" t="s">
        <v>67</v>
      </c>
      <c r="E67" s="159">
        <v>70000</v>
      </c>
      <c r="F67" s="159">
        <v>70000</v>
      </c>
      <c r="G67" s="159">
        <v>70000</v>
      </c>
      <c r="H67" s="159">
        <v>0</v>
      </c>
      <c r="I67" s="159">
        <v>0</v>
      </c>
      <c r="J67" s="159">
        <v>0</v>
      </c>
      <c r="K67" s="159">
        <v>0</v>
      </c>
      <c r="L67" s="220">
        <v>0</v>
      </c>
      <c r="M67" s="220"/>
      <c r="N67" s="159">
        <f>N65</f>
        <v>0</v>
      </c>
      <c r="O67" s="9"/>
      <c r="P67" s="6"/>
    </row>
    <row r="68" spans="1:16" ht="93.75" customHeight="1">
      <c r="A68" s="160" t="s">
        <v>79</v>
      </c>
      <c r="B68" s="160">
        <v>600</v>
      </c>
      <c r="C68" s="160">
        <v>60014</v>
      </c>
      <c r="D68" s="26" t="s">
        <v>312</v>
      </c>
      <c r="E68" s="159">
        <v>70000</v>
      </c>
      <c r="F68" s="159">
        <v>70000</v>
      </c>
      <c r="G68" s="159">
        <v>70000</v>
      </c>
      <c r="H68" s="159">
        <v>0</v>
      </c>
      <c r="I68" s="159">
        <v>0</v>
      </c>
      <c r="J68" s="159">
        <v>0</v>
      </c>
      <c r="K68" s="159">
        <v>0</v>
      </c>
      <c r="L68" s="217" t="s">
        <v>98</v>
      </c>
      <c r="M68" s="217"/>
      <c r="N68" s="159">
        <v>0</v>
      </c>
      <c r="O68" s="9" t="s">
        <v>103</v>
      </c>
      <c r="P68" s="6"/>
    </row>
    <row r="69" spans="1:16" ht="18.75" customHeight="1">
      <c r="A69" s="160"/>
      <c r="B69" s="160"/>
      <c r="C69" s="160"/>
      <c r="D69" s="10" t="s">
        <v>68</v>
      </c>
      <c r="E69" s="159">
        <v>0</v>
      </c>
      <c r="F69" s="159">
        <f>G69+J69++L69+N69</f>
        <v>0</v>
      </c>
      <c r="G69" s="159">
        <v>0</v>
      </c>
      <c r="H69" s="159">
        <v>0</v>
      </c>
      <c r="I69" s="159">
        <v>0</v>
      </c>
      <c r="J69" s="159">
        <v>0</v>
      </c>
      <c r="K69" s="159">
        <v>0</v>
      </c>
      <c r="L69" s="220">
        <v>0</v>
      </c>
      <c r="M69" s="220"/>
      <c r="N69" s="159">
        <v>0</v>
      </c>
      <c r="O69" s="9"/>
      <c r="P69" s="6"/>
    </row>
    <row r="70" spans="1:16" ht="18.75" customHeight="1">
      <c r="A70" s="160"/>
      <c r="B70" s="160"/>
      <c r="C70" s="160"/>
      <c r="D70" s="10" t="s">
        <v>67</v>
      </c>
      <c r="E70" s="159">
        <v>70000</v>
      </c>
      <c r="F70" s="159">
        <v>70000</v>
      </c>
      <c r="G70" s="159">
        <v>70000</v>
      </c>
      <c r="H70" s="159">
        <v>0</v>
      </c>
      <c r="I70" s="159">
        <v>0</v>
      </c>
      <c r="J70" s="159">
        <v>0</v>
      </c>
      <c r="K70" s="159">
        <v>0</v>
      </c>
      <c r="L70" s="220">
        <v>0</v>
      </c>
      <c r="M70" s="220"/>
      <c r="N70" s="159">
        <f>N68</f>
        <v>0</v>
      </c>
      <c r="O70" s="9"/>
      <c r="P70" s="6"/>
    </row>
    <row r="71" spans="1:16" ht="104.25" customHeight="1">
      <c r="A71" s="160" t="s">
        <v>78</v>
      </c>
      <c r="B71" s="11">
        <v>630</v>
      </c>
      <c r="C71" s="11">
        <v>63095</v>
      </c>
      <c r="D71" s="10" t="s">
        <v>396</v>
      </c>
      <c r="E71" s="159">
        <f>(E72+E73)</f>
        <v>4500</v>
      </c>
      <c r="F71" s="159">
        <f>(F72+F73)</f>
        <v>1575</v>
      </c>
      <c r="G71" s="159">
        <v>1575</v>
      </c>
      <c r="H71" s="159">
        <v>0</v>
      </c>
      <c r="I71" s="159">
        <v>0</v>
      </c>
      <c r="J71" s="159">
        <v>0</v>
      </c>
      <c r="K71" s="159">
        <v>0</v>
      </c>
      <c r="L71" s="217" t="s">
        <v>70</v>
      </c>
      <c r="M71" s="217"/>
      <c r="N71" s="159">
        <f>(N72+N73)</f>
        <v>0</v>
      </c>
      <c r="O71" s="9" t="s">
        <v>69</v>
      </c>
      <c r="P71" s="6"/>
    </row>
    <row r="72" spans="1:16" ht="18.75" customHeight="1">
      <c r="A72" s="160"/>
      <c r="B72" s="160"/>
      <c r="C72" s="160"/>
      <c r="D72" s="10" t="s">
        <v>68</v>
      </c>
      <c r="E72" s="159">
        <v>4500</v>
      </c>
      <c r="F72" s="159">
        <f>G72+J72++L72+N72</f>
        <v>1575</v>
      </c>
      <c r="G72" s="159">
        <f>G71</f>
        <v>1575</v>
      </c>
      <c r="H72" s="159">
        <v>0</v>
      </c>
      <c r="I72" s="159">
        <v>0</v>
      </c>
      <c r="J72" s="159">
        <v>0</v>
      </c>
      <c r="K72" s="159">
        <v>0</v>
      </c>
      <c r="L72" s="220">
        <v>0</v>
      </c>
      <c r="M72" s="220"/>
      <c r="N72" s="159">
        <v>0</v>
      </c>
      <c r="O72" s="9"/>
      <c r="P72" s="6"/>
    </row>
    <row r="73" spans="1:16" ht="18.75" customHeight="1">
      <c r="A73" s="160"/>
      <c r="B73" s="160"/>
      <c r="C73" s="160"/>
      <c r="D73" s="10" t="s">
        <v>67</v>
      </c>
      <c r="E73" s="159">
        <v>0</v>
      </c>
      <c r="F73" s="159">
        <f>G73+J73+L73+N73</f>
        <v>0</v>
      </c>
      <c r="G73" s="159">
        <v>0</v>
      </c>
      <c r="H73" s="159">
        <v>0</v>
      </c>
      <c r="I73" s="159">
        <v>0</v>
      </c>
      <c r="J73" s="159">
        <v>0</v>
      </c>
      <c r="K73" s="159">
        <v>0</v>
      </c>
      <c r="L73" s="220">
        <v>0</v>
      </c>
      <c r="M73" s="220"/>
      <c r="N73" s="159">
        <v>0</v>
      </c>
      <c r="O73" s="9"/>
      <c r="P73" s="6"/>
    </row>
    <row r="74" spans="1:16" ht="52.5" customHeight="1">
      <c r="A74" s="160" t="s">
        <v>76</v>
      </c>
      <c r="B74" s="160">
        <v>700</v>
      </c>
      <c r="C74" s="160">
        <v>70005</v>
      </c>
      <c r="D74" s="86" t="s">
        <v>313</v>
      </c>
      <c r="E74" s="159">
        <v>41929394</v>
      </c>
      <c r="F74" s="159">
        <v>25145982</v>
      </c>
      <c r="G74" s="159">
        <v>3093514</v>
      </c>
      <c r="H74" s="159">
        <v>0</v>
      </c>
      <c r="I74" s="159">
        <v>0</v>
      </c>
      <c r="J74" s="159">
        <v>0</v>
      </c>
      <c r="K74" s="159">
        <v>0</v>
      </c>
      <c r="L74" s="217" t="s">
        <v>395</v>
      </c>
      <c r="M74" s="217"/>
      <c r="N74" s="159">
        <v>0</v>
      </c>
      <c r="O74" s="9" t="s">
        <v>69</v>
      </c>
      <c r="P74" s="6"/>
    </row>
    <row r="75" spans="1:16" ht="12.75" customHeight="1">
      <c r="A75" s="160"/>
      <c r="B75" s="160"/>
      <c r="C75" s="160"/>
      <c r="D75" s="10" t="s">
        <v>68</v>
      </c>
      <c r="E75" s="159">
        <v>0</v>
      </c>
      <c r="F75" s="159">
        <f>G75+J75++L75+N75</f>
        <v>0</v>
      </c>
      <c r="G75" s="159">
        <v>0</v>
      </c>
      <c r="H75" s="159">
        <v>0</v>
      </c>
      <c r="I75" s="159">
        <v>0</v>
      </c>
      <c r="J75" s="159">
        <v>0</v>
      </c>
      <c r="K75" s="159">
        <v>0</v>
      </c>
      <c r="L75" s="220">
        <v>0</v>
      </c>
      <c r="M75" s="220"/>
      <c r="N75" s="159">
        <v>0</v>
      </c>
      <c r="O75" s="9"/>
      <c r="P75" s="6"/>
    </row>
    <row r="76" spans="1:16" ht="12.75" customHeight="1">
      <c r="A76" s="160"/>
      <c r="B76" s="160"/>
      <c r="C76" s="160"/>
      <c r="D76" s="10" t="s">
        <v>67</v>
      </c>
      <c r="E76" s="159">
        <v>41929394</v>
      </c>
      <c r="F76" s="159">
        <v>25145982</v>
      </c>
      <c r="G76" s="159">
        <v>3093514</v>
      </c>
      <c r="H76" s="159">
        <v>0</v>
      </c>
      <c r="I76" s="159">
        <v>0</v>
      </c>
      <c r="J76" s="159">
        <v>0</v>
      </c>
      <c r="K76" s="159">
        <v>0</v>
      </c>
      <c r="L76" s="220">
        <v>22052468</v>
      </c>
      <c r="M76" s="220"/>
      <c r="N76" s="159">
        <f>N74</f>
        <v>0</v>
      </c>
      <c r="O76" s="9"/>
      <c r="P76" s="6"/>
    </row>
    <row r="77" spans="1:16" ht="86.25" customHeight="1">
      <c r="A77" s="160" t="s">
        <v>74</v>
      </c>
      <c r="B77" s="160">
        <v>710</v>
      </c>
      <c r="C77" s="160">
        <v>71012</v>
      </c>
      <c r="D77" s="10" t="s">
        <v>194</v>
      </c>
      <c r="E77" s="159">
        <v>197030</v>
      </c>
      <c r="F77" s="159">
        <f>SUM(F78:F79)</f>
        <v>100374</v>
      </c>
      <c r="G77" s="159">
        <f>SUM(G78:G79)</f>
        <v>100374</v>
      </c>
      <c r="H77" s="159">
        <v>0</v>
      </c>
      <c r="I77" s="159">
        <v>0</v>
      </c>
      <c r="J77" s="159">
        <v>0</v>
      </c>
      <c r="K77" s="159">
        <v>0</v>
      </c>
      <c r="L77" s="217" t="s">
        <v>98</v>
      </c>
      <c r="M77" s="217"/>
      <c r="N77" s="159">
        <f>SUM(N78:N79)</f>
        <v>0</v>
      </c>
      <c r="O77" s="9" t="s">
        <v>69</v>
      </c>
      <c r="P77" s="6"/>
    </row>
    <row r="78" spans="1:16" ht="12.75" customHeight="1">
      <c r="A78" s="160"/>
      <c r="B78" s="160"/>
      <c r="C78" s="160"/>
      <c r="D78" s="10" t="s">
        <v>68</v>
      </c>
      <c r="E78" s="159">
        <v>197030</v>
      </c>
      <c r="F78" s="159">
        <f>G78+J78+N78+L78</f>
        <v>100374</v>
      </c>
      <c r="G78" s="159">
        <v>100374</v>
      </c>
      <c r="H78" s="159">
        <v>0</v>
      </c>
      <c r="I78" s="159">
        <v>0</v>
      </c>
      <c r="J78" s="159">
        <v>0</v>
      </c>
      <c r="K78" s="159">
        <v>0</v>
      </c>
      <c r="L78" s="220">
        <v>0</v>
      </c>
      <c r="M78" s="220"/>
      <c r="N78" s="159">
        <v>0</v>
      </c>
      <c r="O78" s="9"/>
      <c r="P78" s="6"/>
    </row>
    <row r="79" spans="1:16" ht="12.75" customHeight="1">
      <c r="A79" s="160"/>
      <c r="B79" s="160"/>
      <c r="C79" s="160"/>
      <c r="D79" s="10" t="s">
        <v>67</v>
      </c>
      <c r="E79" s="159">
        <v>0</v>
      </c>
      <c r="F79" s="159">
        <f>G79+J79+N79</f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220">
        <v>0</v>
      </c>
      <c r="M79" s="220"/>
      <c r="N79" s="159">
        <v>0</v>
      </c>
      <c r="O79" s="9"/>
      <c r="P79" s="6"/>
    </row>
    <row r="80" spans="1:16" ht="48.75" customHeight="1">
      <c r="A80" s="160" t="s">
        <v>72</v>
      </c>
      <c r="B80" s="160">
        <v>750</v>
      </c>
      <c r="C80" s="160">
        <v>75020</v>
      </c>
      <c r="D80" s="10" t="s">
        <v>142</v>
      </c>
      <c r="E80" s="159">
        <v>65978</v>
      </c>
      <c r="F80" s="159">
        <f>G80+J80+N80</f>
        <v>32989</v>
      </c>
      <c r="G80" s="159">
        <v>32989</v>
      </c>
      <c r="H80" s="159">
        <v>0</v>
      </c>
      <c r="I80" s="159">
        <v>0</v>
      </c>
      <c r="J80" s="159">
        <v>0</v>
      </c>
      <c r="K80" s="159">
        <v>0</v>
      </c>
      <c r="L80" s="217" t="s">
        <v>77</v>
      </c>
      <c r="M80" s="217"/>
      <c r="N80" s="159">
        <v>0</v>
      </c>
      <c r="O80" s="9" t="s">
        <v>69</v>
      </c>
      <c r="P80" s="6"/>
    </row>
    <row r="81" spans="1:16" ht="12.75" customHeight="1">
      <c r="A81" s="160"/>
      <c r="B81" s="160"/>
      <c r="C81" s="160"/>
      <c r="D81" s="10" t="s">
        <v>68</v>
      </c>
      <c r="E81" s="159">
        <f>E80</f>
        <v>65978</v>
      </c>
      <c r="F81" s="159">
        <f>F80</f>
        <v>32989</v>
      </c>
      <c r="G81" s="159">
        <f>G80</f>
        <v>32989</v>
      </c>
      <c r="H81" s="159">
        <v>0</v>
      </c>
      <c r="I81" s="159">
        <v>0</v>
      </c>
      <c r="J81" s="159">
        <v>0</v>
      </c>
      <c r="K81" s="159">
        <v>0</v>
      </c>
      <c r="L81" s="220">
        <v>0</v>
      </c>
      <c r="M81" s="220"/>
      <c r="N81" s="159">
        <v>0</v>
      </c>
      <c r="O81" s="9"/>
      <c r="P81" s="6"/>
    </row>
    <row r="82" spans="1:16" ht="12.75" customHeight="1">
      <c r="A82" s="160"/>
      <c r="B82" s="160"/>
      <c r="C82" s="160"/>
      <c r="D82" s="10" t="s">
        <v>67</v>
      </c>
      <c r="E82" s="159">
        <v>0</v>
      </c>
      <c r="F82" s="159">
        <v>0</v>
      </c>
      <c r="G82" s="159">
        <v>0</v>
      </c>
      <c r="H82" s="159">
        <v>0</v>
      </c>
      <c r="I82" s="159">
        <v>0</v>
      </c>
      <c r="J82" s="159">
        <v>0</v>
      </c>
      <c r="K82" s="159">
        <v>0</v>
      </c>
      <c r="L82" s="220">
        <v>0</v>
      </c>
      <c r="M82" s="220"/>
      <c r="N82" s="159">
        <f>N80</f>
        <v>0</v>
      </c>
      <c r="O82" s="9"/>
      <c r="P82" s="6"/>
    </row>
    <row r="83" spans="1:16" ht="79.5" customHeight="1">
      <c r="A83" s="160" t="s">
        <v>118</v>
      </c>
      <c r="B83" s="160">
        <v>750</v>
      </c>
      <c r="C83" s="160">
        <v>75020</v>
      </c>
      <c r="D83" s="10" t="s">
        <v>394</v>
      </c>
      <c r="E83" s="159">
        <v>18450</v>
      </c>
      <c r="F83" s="159">
        <f>G83+J83+N83</f>
        <v>18450</v>
      </c>
      <c r="G83" s="159">
        <v>18450</v>
      </c>
      <c r="H83" s="159">
        <v>0</v>
      </c>
      <c r="I83" s="159">
        <v>0</v>
      </c>
      <c r="J83" s="159">
        <v>0</v>
      </c>
      <c r="K83" s="159">
        <v>0</v>
      </c>
      <c r="L83" s="217" t="s">
        <v>77</v>
      </c>
      <c r="M83" s="217"/>
      <c r="N83" s="159">
        <v>0</v>
      </c>
      <c r="O83" s="9" t="s">
        <v>69</v>
      </c>
      <c r="P83" s="6"/>
    </row>
    <row r="84" spans="1:16" ht="12.75" customHeight="1">
      <c r="A84" s="160"/>
      <c r="B84" s="160"/>
      <c r="C84" s="160"/>
      <c r="D84" s="10" t="s">
        <v>68</v>
      </c>
      <c r="E84" s="159">
        <f>E83</f>
        <v>18450</v>
      </c>
      <c r="F84" s="159">
        <f>F83</f>
        <v>18450</v>
      </c>
      <c r="G84" s="159">
        <f>G83</f>
        <v>18450</v>
      </c>
      <c r="H84" s="159">
        <v>0</v>
      </c>
      <c r="I84" s="159">
        <v>0</v>
      </c>
      <c r="J84" s="159">
        <v>0</v>
      </c>
      <c r="K84" s="159">
        <v>0</v>
      </c>
      <c r="L84" s="220">
        <v>0</v>
      </c>
      <c r="M84" s="220"/>
      <c r="N84" s="159">
        <v>0</v>
      </c>
      <c r="O84" s="9"/>
      <c r="P84" s="6"/>
    </row>
    <row r="85" spans="1:16" ht="12.75" customHeight="1">
      <c r="A85" s="160"/>
      <c r="B85" s="160"/>
      <c r="C85" s="160"/>
      <c r="D85" s="10" t="s">
        <v>67</v>
      </c>
      <c r="E85" s="159">
        <v>0</v>
      </c>
      <c r="F85" s="159">
        <v>0</v>
      </c>
      <c r="G85" s="159">
        <v>0</v>
      </c>
      <c r="H85" s="159">
        <v>0</v>
      </c>
      <c r="I85" s="159">
        <v>0</v>
      </c>
      <c r="J85" s="159">
        <v>0</v>
      </c>
      <c r="K85" s="159">
        <v>0</v>
      </c>
      <c r="L85" s="220">
        <v>0</v>
      </c>
      <c r="M85" s="220"/>
      <c r="N85" s="159">
        <f>N83</f>
        <v>0</v>
      </c>
      <c r="O85" s="9"/>
      <c r="P85" s="6"/>
    </row>
    <row r="86" spans="1:16" ht="93.75" customHeight="1">
      <c r="A86" s="160" t="s">
        <v>124</v>
      </c>
      <c r="B86" s="160">
        <v>750</v>
      </c>
      <c r="C86" s="160">
        <v>75020</v>
      </c>
      <c r="D86" s="12" t="s">
        <v>341</v>
      </c>
      <c r="E86" s="159">
        <v>9840</v>
      </c>
      <c r="F86" s="159">
        <f>F88</f>
        <v>9840</v>
      </c>
      <c r="G86" s="159">
        <v>9840</v>
      </c>
      <c r="H86" s="159">
        <v>0</v>
      </c>
      <c r="I86" s="159">
        <v>0</v>
      </c>
      <c r="J86" s="159">
        <v>0</v>
      </c>
      <c r="K86" s="159">
        <v>0</v>
      </c>
      <c r="L86" s="231" t="s">
        <v>98</v>
      </c>
      <c r="M86" s="232"/>
      <c r="N86" s="159">
        <v>0</v>
      </c>
      <c r="O86" s="9" t="s">
        <v>69</v>
      </c>
      <c r="P86" s="6"/>
    </row>
    <row r="87" spans="1:16" ht="12.75" customHeight="1">
      <c r="A87" s="160"/>
      <c r="B87" s="160"/>
      <c r="C87" s="160"/>
      <c r="D87" s="10" t="s">
        <v>68</v>
      </c>
      <c r="E87" s="159">
        <v>0</v>
      </c>
      <c r="F87" s="159">
        <v>0</v>
      </c>
      <c r="G87" s="159">
        <v>0</v>
      </c>
      <c r="H87" s="159">
        <v>0</v>
      </c>
      <c r="I87" s="159">
        <v>0</v>
      </c>
      <c r="J87" s="159">
        <v>0</v>
      </c>
      <c r="K87" s="159">
        <v>0</v>
      </c>
      <c r="L87" s="220">
        <v>0</v>
      </c>
      <c r="M87" s="220"/>
      <c r="N87" s="159">
        <f>N86</f>
        <v>0</v>
      </c>
      <c r="O87" s="9"/>
      <c r="P87" s="6"/>
    </row>
    <row r="88" spans="1:16" ht="12.75" customHeight="1">
      <c r="A88" s="160"/>
      <c r="B88" s="160"/>
      <c r="C88" s="160"/>
      <c r="D88" s="10" t="s">
        <v>67</v>
      </c>
      <c r="E88" s="159">
        <f>E86</f>
        <v>9840</v>
      </c>
      <c r="F88" s="159">
        <f>G88+J88+L88+N88</f>
        <v>9840</v>
      </c>
      <c r="G88" s="159">
        <f>G86</f>
        <v>9840</v>
      </c>
      <c r="H88" s="159">
        <v>0</v>
      </c>
      <c r="I88" s="159">
        <v>0</v>
      </c>
      <c r="J88" s="159">
        <v>0</v>
      </c>
      <c r="K88" s="159">
        <v>0</v>
      </c>
      <c r="L88" s="220">
        <v>0</v>
      </c>
      <c r="M88" s="220"/>
      <c r="N88" s="159">
        <v>0</v>
      </c>
      <c r="O88" s="9"/>
      <c r="P88" s="6"/>
    </row>
    <row r="89" spans="1:16" ht="57.75" customHeight="1">
      <c r="A89" s="160" t="s">
        <v>176</v>
      </c>
      <c r="B89" s="160">
        <v>750</v>
      </c>
      <c r="C89" s="160">
        <v>75020</v>
      </c>
      <c r="D89" s="12" t="s">
        <v>340</v>
      </c>
      <c r="E89" s="159">
        <v>4976048</v>
      </c>
      <c r="F89" s="159">
        <f>F91</f>
        <v>84870</v>
      </c>
      <c r="G89" s="159">
        <v>84870</v>
      </c>
      <c r="H89" s="159">
        <v>0</v>
      </c>
      <c r="I89" s="159">
        <v>0</v>
      </c>
      <c r="J89" s="159">
        <v>0</v>
      </c>
      <c r="K89" s="159">
        <v>0</v>
      </c>
      <c r="L89" s="231" t="s">
        <v>98</v>
      </c>
      <c r="M89" s="232"/>
      <c r="N89" s="159">
        <v>0</v>
      </c>
      <c r="O89" s="9" t="s">
        <v>69</v>
      </c>
      <c r="P89" s="6"/>
    </row>
    <row r="90" spans="1:16" ht="12.75" customHeight="1">
      <c r="A90" s="160"/>
      <c r="B90" s="160"/>
      <c r="C90" s="160"/>
      <c r="D90" s="10" t="s">
        <v>68</v>
      </c>
      <c r="E90" s="159">
        <v>0</v>
      </c>
      <c r="F90" s="159">
        <v>0</v>
      </c>
      <c r="G90" s="159">
        <v>0</v>
      </c>
      <c r="H90" s="159">
        <v>0</v>
      </c>
      <c r="I90" s="159">
        <v>0</v>
      </c>
      <c r="J90" s="159">
        <v>0</v>
      </c>
      <c r="K90" s="159">
        <v>0</v>
      </c>
      <c r="L90" s="220">
        <v>0</v>
      </c>
      <c r="M90" s="220"/>
      <c r="N90" s="159">
        <f>N89</f>
        <v>0</v>
      </c>
      <c r="O90" s="9"/>
      <c r="P90" s="6"/>
    </row>
    <row r="91" spans="1:16" ht="12.75" customHeight="1">
      <c r="A91" s="160"/>
      <c r="B91" s="160"/>
      <c r="C91" s="160"/>
      <c r="D91" s="10" t="s">
        <v>67</v>
      </c>
      <c r="E91" s="159">
        <f>E89</f>
        <v>4976048</v>
      </c>
      <c r="F91" s="159">
        <f>G91+J91+L91+N91</f>
        <v>84870</v>
      </c>
      <c r="G91" s="159">
        <f>G89</f>
        <v>84870</v>
      </c>
      <c r="H91" s="159">
        <v>0</v>
      </c>
      <c r="I91" s="159">
        <v>0</v>
      </c>
      <c r="J91" s="159">
        <v>0</v>
      </c>
      <c r="K91" s="159">
        <v>0</v>
      </c>
      <c r="L91" s="220">
        <v>0</v>
      </c>
      <c r="M91" s="220"/>
      <c r="N91" s="159">
        <v>0</v>
      </c>
      <c r="O91" s="9"/>
      <c r="P91" s="6"/>
    </row>
    <row r="92" spans="1:16" ht="68.25" customHeight="1">
      <c r="A92" s="160" t="s">
        <v>125</v>
      </c>
      <c r="B92" s="160">
        <v>801</v>
      </c>
      <c r="C92" s="160">
        <v>80115</v>
      </c>
      <c r="D92" s="10" t="s">
        <v>393</v>
      </c>
      <c r="E92" s="159">
        <v>1728865.85</v>
      </c>
      <c r="F92" s="172">
        <f>F93</f>
        <v>1088635.57</v>
      </c>
      <c r="G92" s="159">
        <v>0</v>
      </c>
      <c r="H92" s="159">
        <v>0</v>
      </c>
      <c r="I92" s="159">
        <v>0</v>
      </c>
      <c r="J92" s="159">
        <v>0</v>
      </c>
      <c r="K92" s="159">
        <v>0</v>
      </c>
      <c r="L92" s="217" t="s">
        <v>441</v>
      </c>
      <c r="M92" s="217"/>
      <c r="N92" s="159">
        <v>1028197</v>
      </c>
      <c r="O92" s="9" t="s">
        <v>69</v>
      </c>
      <c r="P92" s="6"/>
    </row>
    <row r="93" spans="1:16" ht="16.5" customHeight="1">
      <c r="A93" s="160"/>
      <c r="B93" s="160"/>
      <c r="C93" s="160"/>
      <c r="D93" s="10" t="s">
        <v>68</v>
      </c>
      <c r="E93" s="159">
        <f>E92</f>
        <v>1728865.85</v>
      </c>
      <c r="F93" s="172">
        <f>G93+J93+N93+L93</f>
        <v>1088635.57</v>
      </c>
      <c r="G93" s="159">
        <f>G92</f>
        <v>0</v>
      </c>
      <c r="H93" s="159">
        <v>0</v>
      </c>
      <c r="I93" s="159">
        <v>0</v>
      </c>
      <c r="J93" s="159">
        <v>0</v>
      </c>
      <c r="K93" s="159">
        <v>0</v>
      </c>
      <c r="L93" s="220">
        <v>60438.57</v>
      </c>
      <c r="M93" s="220"/>
      <c r="N93" s="159">
        <f>N92</f>
        <v>1028197</v>
      </c>
      <c r="O93" s="9"/>
      <c r="P93" s="6"/>
    </row>
    <row r="94" spans="1:16" ht="17.25" customHeight="1">
      <c r="A94" s="160"/>
      <c r="B94" s="160"/>
      <c r="C94" s="160"/>
      <c r="D94" s="10" t="s">
        <v>67</v>
      </c>
      <c r="E94" s="159">
        <v>0</v>
      </c>
      <c r="F94" s="159">
        <v>0</v>
      </c>
      <c r="G94" s="159">
        <v>0</v>
      </c>
      <c r="H94" s="159">
        <v>0</v>
      </c>
      <c r="I94" s="159">
        <v>0</v>
      </c>
      <c r="J94" s="159">
        <v>0</v>
      </c>
      <c r="K94" s="159">
        <v>0</v>
      </c>
      <c r="L94" s="220">
        <v>0</v>
      </c>
      <c r="M94" s="220"/>
      <c r="N94" s="159">
        <v>0</v>
      </c>
      <c r="O94" s="9"/>
      <c r="P94" s="6"/>
    </row>
    <row r="95" spans="1:16" ht="90.75" customHeight="1">
      <c r="A95" s="160" t="s">
        <v>126</v>
      </c>
      <c r="B95" s="160">
        <v>801</v>
      </c>
      <c r="C95" s="160">
        <v>80195</v>
      </c>
      <c r="D95" s="10" t="s">
        <v>96</v>
      </c>
      <c r="E95" s="159">
        <v>1032372</v>
      </c>
      <c r="F95" s="159">
        <v>216480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217" t="s">
        <v>392</v>
      </c>
      <c r="M95" s="217"/>
      <c r="N95" s="159">
        <v>0</v>
      </c>
      <c r="O95" s="25" t="s">
        <v>95</v>
      </c>
      <c r="P95" s="6"/>
    </row>
    <row r="96" spans="1:16" ht="12.75" customHeight="1">
      <c r="A96" s="160"/>
      <c r="B96" s="160"/>
      <c r="C96" s="160"/>
      <c r="D96" s="10" t="s">
        <v>68</v>
      </c>
      <c r="E96" s="159">
        <v>1032372</v>
      </c>
      <c r="F96" s="159">
        <f>F95</f>
        <v>216480</v>
      </c>
      <c r="G96" s="159">
        <f>G95</f>
        <v>0</v>
      </c>
      <c r="H96" s="159">
        <v>0</v>
      </c>
      <c r="I96" s="159">
        <v>0</v>
      </c>
      <c r="J96" s="159">
        <v>0</v>
      </c>
      <c r="K96" s="159">
        <v>0</v>
      </c>
      <c r="L96" s="220">
        <v>216480</v>
      </c>
      <c r="M96" s="220"/>
      <c r="N96" s="159">
        <f>N95</f>
        <v>0</v>
      </c>
      <c r="O96" s="9"/>
      <c r="P96" s="6"/>
    </row>
    <row r="97" spans="1:16" ht="12.75" customHeight="1">
      <c r="A97" s="160"/>
      <c r="B97" s="160"/>
      <c r="C97" s="160"/>
      <c r="D97" s="10" t="s">
        <v>67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220">
        <v>0</v>
      </c>
      <c r="M97" s="220"/>
      <c r="N97" s="159">
        <v>0</v>
      </c>
      <c r="O97" s="9"/>
      <c r="P97" s="6"/>
    </row>
    <row r="98" spans="1:16" ht="51" customHeight="1">
      <c r="A98" s="160" t="s">
        <v>128</v>
      </c>
      <c r="B98" s="160">
        <v>801</v>
      </c>
      <c r="C98" s="160">
        <v>80195</v>
      </c>
      <c r="D98" s="10" t="s">
        <v>186</v>
      </c>
      <c r="E98" s="159">
        <v>1382671</v>
      </c>
      <c r="F98" s="159">
        <f>G98+J98+N98</f>
        <v>345667</v>
      </c>
      <c r="G98" s="159">
        <v>57429</v>
      </c>
      <c r="H98" s="159">
        <v>0</v>
      </c>
      <c r="I98" s="159">
        <v>0</v>
      </c>
      <c r="J98" s="159">
        <v>0</v>
      </c>
      <c r="K98" s="159">
        <v>0</v>
      </c>
      <c r="L98" s="217" t="s">
        <v>77</v>
      </c>
      <c r="M98" s="217"/>
      <c r="N98" s="159">
        <v>288238</v>
      </c>
      <c r="O98" s="9" t="s">
        <v>69</v>
      </c>
      <c r="P98" s="6"/>
    </row>
    <row r="99" spans="1:16" ht="12.75" customHeight="1">
      <c r="A99" s="160"/>
      <c r="B99" s="160"/>
      <c r="C99" s="160"/>
      <c r="D99" s="10" t="s">
        <v>68</v>
      </c>
      <c r="E99" s="159">
        <f>E98</f>
        <v>1382671</v>
      </c>
      <c r="F99" s="159">
        <f>F98</f>
        <v>345667</v>
      </c>
      <c r="G99" s="159">
        <f>G98</f>
        <v>57429</v>
      </c>
      <c r="H99" s="159">
        <v>0</v>
      </c>
      <c r="I99" s="159">
        <v>0</v>
      </c>
      <c r="J99" s="159">
        <v>0</v>
      </c>
      <c r="K99" s="159">
        <v>0</v>
      </c>
      <c r="L99" s="220">
        <v>0</v>
      </c>
      <c r="M99" s="220"/>
      <c r="N99" s="159">
        <f>N98</f>
        <v>288238</v>
      </c>
      <c r="O99" s="9"/>
      <c r="P99" s="6"/>
    </row>
    <row r="100" spans="1:16" ht="12.75" customHeight="1">
      <c r="A100" s="160"/>
      <c r="B100" s="160"/>
      <c r="C100" s="160"/>
      <c r="D100" s="10" t="s">
        <v>67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220">
        <v>0</v>
      </c>
      <c r="M100" s="220"/>
      <c r="N100" s="159">
        <v>0</v>
      </c>
      <c r="O100" s="9"/>
      <c r="P100" s="6"/>
    </row>
    <row r="101" spans="1:16" ht="33.75" customHeight="1">
      <c r="A101" s="160" t="s">
        <v>130</v>
      </c>
      <c r="B101" s="160">
        <v>801</v>
      </c>
      <c r="C101" s="160">
        <v>80195</v>
      </c>
      <c r="D101" s="10" t="s">
        <v>295</v>
      </c>
      <c r="E101" s="159">
        <v>325285</v>
      </c>
      <c r="F101" s="159">
        <f>G101+J101+N101</f>
        <v>318355</v>
      </c>
      <c r="G101" s="159">
        <v>56860</v>
      </c>
      <c r="H101" s="159">
        <v>0</v>
      </c>
      <c r="I101" s="159">
        <v>0</v>
      </c>
      <c r="J101" s="159">
        <v>0</v>
      </c>
      <c r="K101" s="159">
        <v>0</v>
      </c>
      <c r="L101" s="217" t="s">
        <v>77</v>
      </c>
      <c r="M101" s="217"/>
      <c r="N101" s="159">
        <v>261495</v>
      </c>
      <c r="O101" s="9" t="s">
        <v>200</v>
      </c>
      <c r="P101" s="6"/>
    </row>
    <row r="102" spans="1:16" ht="12.75" customHeight="1">
      <c r="A102" s="160"/>
      <c r="B102" s="160"/>
      <c r="C102" s="160"/>
      <c r="D102" s="10" t="s">
        <v>68</v>
      </c>
      <c r="E102" s="159">
        <v>325285</v>
      </c>
      <c r="F102" s="159">
        <f>F101</f>
        <v>318355</v>
      </c>
      <c r="G102" s="159">
        <f>G101</f>
        <v>56860</v>
      </c>
      <c r="H102" s="159">
        <v>0</v>
      </c>
      <c r="I102" s="159">
        <v>0</v>
      </c>
      <c r="J102" s="159">
        <v>0</v>
      </c>
      <c r="K102" s="159">
        <v>0</v>
      </c>
      <c r="L102" s="220">
        <v>0</v>
      </c>
      <c r="M102" s="220"/>
      <c r="N102" s="159">
        <f>N101</f>
        <v>261495</v>
      </c>
      <c r="O102" s="9"/>
      <c r="P102" s="6"/>
    </row>
    <row r="103" spans="1:16" ht="12.75" customHeight="1">
      <c r="A103" s="160"/>
      <c r="B103" s="160"/>
      <c r="C103" s="160"/>
      <c r="D103" s="10" t="s">
        <v>67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220">
        <v>0</v>
      </c>
      <c r="M103" s="220"/>
      <c r="N103" s="159">
        <v>0</v>
      </c>
      <c r="O103" s="9"/>
      <c r="P103" s="6"/>
    </row>
    <row r="104" spans="1:16" ht="84" customHeight="1">
      <c r="A104" s="160" t="s">
        <v>177</v>
      </c>
      <c r="B104" s="160">
        <v>851</v>
      </c>
      <c r="C104" s="160">
        <v>85111</v>
      </c>
      <c r="D104" s="10" t="s">
        <v>391</v>
      </c>
      <c r="E104" s="159">
        <v>1478552</v>
      </c>
      <c r="F104" s="159">
        <v>1168592</v>
      </c>
      <c r="G104" s="159">
        <v>1168592</v>
      </c>
      <c r="H104" s="159"/>
      <c r="I104" s="159"/>
      <c r="J104" s="159"/>
      <c r="K104" s="159"/>
      <c r="L104" s="217" t="s">
        <v>77</v>
      </c>
      <c r="M104" s="217"/>
      <c r="N104" s="159"/>
      <c r="O104" s="9" t="s">
        <v>69</v>
      </c>
      <c r="P104" s="6"/>
    </row>
    <row r="105" spans="1:16" ht="12.75" customHeight="1">
      <c r="A105" s="160"/>
      <c r="B105" s="160"/>
      <c r="C105" s="160"/>
      <c r="D105" s="10" t="s">
        <v>68</v>
      </c>
      <c r="E105" s="159">
        <v>0</v>
      </c>
      <c r="F105" s="159">
        <f>G105+J105++L105+N105</f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220">
        <v>0</v>
      </c>
      <c r="M105" s="220"/>
      <c r="N105" s="159">
        <v>0</v>
      </c>
      <c r="O105" s="9"/>
      <c r="P105" s="6"/>
    </row>
    <row r="106" spans="1:16" ht="12.75" customHeight="1">
      <c r="A106" s="160"/>
      <c r="B106" s="160"/>
      <c r="C106" s="160"/>
      <c r="D106" s="10" t="s">
        <v>67</v>
      </c>
      <c r="E106" s="159">
        <f aca="true" t="shared" si="10" ref="E106:K106">SUM(E104)</f>
        <v>1478552</v>
      </c>
      <c r="F106" s="159">
        <f t="shared" si="10"/>
        <v>1168592</v>
      </c>
      <c r="G106" s="159">
        <f t="shared" si="10"/>
        <v>1168592</v>
      </c>
      <c r="H106" s="159">
        <f t="shared" si="10"/>
        <v>0</v>
      </c>
      <c r="I106" s="159">
        <f t="shared" si="10"/>
        <v>0</v>
      </c>
      <c r="J106" s="159">
        <f t="shared" si="10"/>
        <v>0</v>
      </c>
      <c r="K106" s="159">
        <f t="shared" si="10"/>
        <v>0</v>
      </c>
      <c r="L106" s="220">
        <v>0</v>
      </c>
      <c r="M106" s="220"/>
      <c r="N106" s="159">
        <f>SUM(N104)</f>
        <v>0</v>
      </c>
      <c r="O106" s="24">
        <f>SUM(O104)</f>
        <v>0</v>
      </c>
      <c r="P106" s="6"/>
    </row>
    <row r="107" spans="1:16" ht="80.25" customHeight="1">
      <c r="A107" s="16" t="s">
        <v>182</v>
      </c>
      <c r="B107" s="23">
        <v>851</v>
      </c>
      <c r="C107" s="23">
        <v>85195</v>
      </c>
      <c r="D107" s="22" t="s">
        <v>390</v>
      </c>
      <c r="E107" s="21">
        <v>145300</v>
      </c>
      <c r="F107" s="21">
        <v>10000</v>
      </c>
      <c r="G107" s="21">
        <v>10000</v>
      </c>
      <c r="H107" s="14">
        <v>0</v>
      </c>
      <c r="I107" s="14">
        <v>0</v>
      </c>
      <c r="J107" s="14">
        <v>0</v>
      </c>
      <c r="K107" s="14">
        <v>0</v>
      </c>
      <c r="L107" s="218" t="s">
        <v>91</v>
      </c>
      <c r="M107" s="219"/>
      <c r="N107" s="14">
        <v>0</v>
      </c>
      <c r="O107" s="13" t="s">
        <v>69</v>
      </c>
      <c r="P107" s="6"/>
    </row>
    <row r="108" spans="1:16" ht="12.75">
      <c r="A108" s="16"/>
      <c r="B108" s="16"/>
      <c r="C108" s="16"/>
      <c r="D108" s="15" t="s">
        <v>68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20">
        <v>0</v>
      </c>
      <c r="M108" s="19"/>
      <c r="N108" s="18">
        <v>0</v>
      </c>
      <c r="O108" s="17"/>
      <c r="P108" s="6"/>
    </row>
    <row r="109" spans="1:16" ht="12.75">
      <c r="A109" s="16"/>
      <c r="B109" s="16"/>
      <c r="C109" s="16"/>
      <c r="D109" s="15" t="s">
        <v>67</v>
      </c>
      <c r="E109" s="14">
        <v>145300</v>
      </c>
      <c r="F109" s="14">
        <v>10000</v>
      </c>
      <c r="G109" s="14">
        <v>10000</v>
      </c>
      <c r="H109" s="14"/>
      <c r="I109" s="14"/>
      <c r="J109" s="14"/>
      <c r="K109" s="14"/>
      <c r="L109" s="157"/>
      <c r="M109" s="158"/>
      <c r="N109" s="14"/>
      <c r="O109" s="13"/>
      <c r="P109" s="6"/>
    </row>
    <row r="110" spans="1:16" ht="78.75">
      <c r="A110" s="16" t="s">
        <v>183</v>
      </c>
      <c r="B110" s="23">
        <v>852</v>
      </c>
      <c r="C110" s="23">
        <v>85202</v>
      </c>
      <c r="D110" s="35" t="s">
        <v>181</v>
      </c>
      <c r="E110" s="21">
        <v>347810</v>
      </c>
      <c r="F110" s="21">
        <v>272810</v>
      </c>
      <c r="G110" s="21">
        <v>25000</v>
      </c>
      <c r="H110" s="14">
        <v>0</v>
      </c>
      <c r="I110" s="14">
        <v>0</v>
      </c>
      <c r="J110" s="14">
        <v>0</v>
      </c>
      <c r="K110" s="14">
        <v>0</v>
      </c>
      <c r="L110" s="218" t="s">
        <v>389</v>
      </c>
      <c r="M110" s="219"/>
      <c r="N110" s="14">
        <v>0</v>
      </c>
      <c r="O110" s="13" t="s">
        <v>179</v>
      </c>
      <c r="P110" s="6"/>
    </row>
    <row r="111" spans="1:16" ht="12.75">
      <c r="A111" s="16"/>
      <c r="B111" s="16"/>
      <c r="C111" s="16"/>
      <c r="D111" s="15" t="s">
        <v>68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20">
        <v>0</v>
      </c>
      <c r="M111" s="19"/>
      <c r="N111" s="18">
        <v>0</v>
      </c>
      <c r="O111" s="17"/>
      <c r="P111" s="6"/>
    </row>
    <row r="112" spans="1:16" ht="12.75">
      <c r="A112" s="16"/>
      <c r="B112" s="16"/>
      <c r="C112" s="16"/>
      <c r="D112" s="15" t="s">
        <v>67</v>
      </c>
      <c r="E112" s="14">
        <v>347810</v>
      </c>
      <c r="F112" s="14">
        <v>272810</v>
      </c>
      <c r="G112" s="14">
        <v>25000</v>
      </c>
      <c r="H112" s="14">
        <v>0</v>
      </c>
      <c r="I112" s="14">
        <v>0</v>
      </c>
      <c r="J112" s="14">
        <v>0</v>
      </c>
      <c r="K112" s="14">
        <v>0</v>
      </c>
      <c r="L112" s="227">
        <v>247810</v>
      </c>
      <c r="M112" s="228"/>
      <c r="N112" s="14">
        <v>0</v>
      </c>
      <c r="O112" s="13"/>
      <c r="P112" s="6"/>
    </row>
    <row r="113" spans="1:16" ht="63">
      <c r="A113" s="16" t="s">
        <v>184</v>
      </c>
      <c r="B113" s="23">
        <v>852</v>
      </c>
      <c r="C113" s="23">
        <v>85203</v>
      </c>
      <c r="D113" s="35" t="s">
        <v>117</v>
      </c>
      <c r="E113" s="21">
        <v>590691</v>
      </c>
      <c r="F113" s="21">
        <v>546739</v>
      </c>
      <c r="G113" s="21">
        <v>111269</v>
      </c>
      <c r="H113" s="14">
        <v>0</v>
      </c>
      <c r="I113" s="14">
        <v>0</v>
      </c>
      <c r="J113" s="14">
        <v>0</v>
      </c>
      <c r="K113" s="14">
        <v>0</v>
      </c>
      <c r="L113" s="218" t="s">
        <v>434</v>
      </c>
      <c r="M113" s="219"/>
      <c r="N113" s="14">
        <v>0</v>
      </c>
      <c r="O113" s="13" t="s">
        <v>180</v>
      </c>
      <c r="P113" s="6"/>
    </row>
    <row r="114" spans="1:16" ht="12.75">
      <c r="A114" s="16"/>
      <c r="B114" s="16"/>
      <c r="C114" s="16"/>
      <c r="D114" s="15" t="s">
        <v>68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229">
        <v>0</v>
      </c>
      <c r="M114" s="230"/>
      <c r="N114" s="18">
        <v>0</v>
      </c>
      <c r="O114" s="17"/>
      <c r="P114" s="6"/>
    </row>
    <row r="115" spans="1:16" ht="12.75">
      <c r="A115" s="16"/>
      <c r="B115" s="16"/>
      <c r="C115" s="16"/>
      <c r="D115" s="15" t="s">
        <v>67</v>
      </c>
      <c r="E115" s="14">
        <v>590691</v>
      </c>
      <c r="F115" s="14">
        <v>546739</v>
      </c>
      <c r="G115" s="14">
        <v>111269</v>
      </c>
      <c r="H115" s="14">
        <v>0</v>
      </c>
      <c r="I115" s="14">
        <v>0</v>
      </c>
      <c r="J115" s="14">
        <v>0</v>
      </c>
      <c r="K115" s="14">
        <v>0</v>
      </c>
      <c r="L115" s="227">
        <v>435470</v>
      </c>
      <c r="M115" s="228"/>
      <c r="N115" s="14">
        <v>0</v>
      </c>
      <c r="O115" s="13"/>
      <c r="P115" s="6"/>
    </row>
    <row r="116" spans="1:16" ht="71.25" customHeight="1">
      <c r="A116" s="160" t="s">
        <v>191</v>
      </c>
      <c r="B116" s="160">
        <v>852</v>
      </c>
      <c r="C116" s="160">
        <v>85295</v>
      </c>
      <c r="D116" s="10" t="s">
        <v>88</v>
      </c>
      <c r="E116" s="159">
        <f>SUM(E117:E118)</f>
        <v>783957</v>
      </c>
      <c r="F116" s="159">
        <f>SUM(F117:F118)</f>
        <v>324100</v>
      </c>
      <c r="G116" s="159">
        <f>SUM(G117:G118)</f>
        <v>324100</v>
      </c>
      <c r="H116" s="159">
        <v>0</v>
      </c>
      <c r="I116" s="159">
        <v>0</v>
      </c>
      <c r="J116" s="159">
        <v>0</v>
      </c>
      <c r="K116" s="159">
        <v>0</v>
      </c>
      <c r="L116" s="217" t="s">
        <v>87</v>
      </c>
      <c r="M116" s="217"/>
      <c r="N116" s="159">
        <v>0</v>
      </c>
      <c r="O116" s="9" t="s">
        <v>86</v>
      </c>
      <c r="P116" s="6"/>
    </row>
    <row r="117" spans="1:16" ht="12.75" customHeight="1">
      <c r="A117" s="160"/>
      <c r="B117" s="160"/>
      <c r="C117" s="160"/>
      <c r="D117" s="10" t="s">
        <v>68</v>
      </c>
      <c r="E117" s="159">
        <v>783957</v>
      </c>
      <c r="F117" s="159">
        <f>G117+J117+L117+N117</f>
        <v>324100</v>
      </c>
      <c r="G117" s="159">
        <v>324100</v>
      </c>
      <c r="H117" s="159">
        <v>0</v>
      </c>
      <c r="I117" s="159">
        <v>0</v>
      </c>
      <c r="J117" s="159">
        <v>0</v>
      </c>
      <c r="K117" s="159">
        <v>0</v>
      </c>
      <c r="L117" s="220">
        <v>0</v>
      </c>
      <c r="M117" s="220"/>
      <c r="N117" s="159">
        <f>N116</f>
        <v>0</v>
      </c>
      <c r="O117" s="9"/>
      <c r="P117" s="6"/>
    </row>
    <row r="118" spans="1:16" ht="12.75" customHeight="1">
      <c r="A118" s="160"/>
      <c r="B118" s="160"/>
      <c r="C118" s="160"/>
      <c r="D118" s="10" t="s">
        <v>67</v>
      </c>
      <c r="E118" s="159">
        <v>0</v>
      </c>
      <c r="F118" s="159">
        <f>G118+J118+L118+N118</f>
        <v>0</v>
      </c>
      <c r="G118" s="159">
        <v>0</v>
      </c>
      <c r="H118" s="159">
        <v>0</v>
      </c>
      <c r="I118" s="159">
        <v>0</v>
      </c>
      <c r="J118" s="159">
        <v>0</v>
      </c>
      <c r="K118" s="159">
        <v>0</v>
      </c>
      <c r="L118" s="220">
        <v>0</v>
      </c>
      <c r="M118" s="220"/>
      <c r="N118" s="159">
        <v>0</v>
      </c>
      <c r="O118" s="9"/>
      <c r="P118" s="6"/>
    </row>
    <row r="119" spans="1:16" ht="45" customHeight="1">
      <c r="A119" s="160" t="s">
        <v>192</v>
      </c>
      <c r="B119" s="160">
        <v>852</v>
      </c>
      <c r="C119" s="160">
        <v>85295</v>
      </c>
      <c r="D119" s="10" t="s">
        <v>84</v>
      </c>
      <c r="E119" s="159">
        <f>SUM(E120:E121)</f>
        <v>1981390.81</v>
      </c>
      <c r="F119" s="159">
        <f>SUM(F120:F121)</f>
        <v>339688</v>
      </c>
      <c r="G119" s="159">
        <f>SUM(G120:G121)</f>
        <v>262888</v>
      </c>
      <c r="H119" s="159">
        <v>0</v>
      </c>
      <c r="I119" s="159">
        <v>0</v>
      </c>
      <c r="J119" s="159">
        <v>0</v>
      </c>
      <c r="K119" s="159">
        <v>0</v>
      </c>
      <c r="L119" s="217" t="s">
        <v>388</v>
      </c>
      <c r="M119" s="217"/>
      <c r="N119" s="159">
        <v>0</v>
      </c>
      <c r="O119" s="9" t="s">
        <v>83</v>
      </c>
      <c r="P119" s="6"/>
    </row>
    <row r="120" spans="1:16" ht="12.75" customHeight="1">
      <c r="A120" s="160"/>
      <c r="B120" s="160"/>
      <c r="C120" s="160"/>
      <c r="D120" s="10" t="s">
        <v>68</v>
      </c>
      <c r="E120" s="159">
        <v>1822138.21</v>
      </c>
      <c r="F120" s="159">
        <f>G120+J120+L120+N120</f>
        <v>339688</v>
      </c>
      <c r="G120" s="159">
        <v>262888</v>
      </c>
      <c r="H120" s="159">
        <v>0</v>
      </c>
      <c r="I120" s="159">
        <v>0</v>
      </c>
      <c r="J120" s="159">
        <v>0</v>
      </c>
      <c r="K120" s="159">
        <v>0</v>
      </c>
      <c r="L120" s="220">
        <v>76800</v>
      </c>
      <c r="M120" s="220"/>
      <c r="N120" s="159">
        <f>N119</f>
        <v>0</v>
      </c>
      <c r="O120" s="9"/>
      <c r="P120" s="6"/>
    </row>
    <row r="121" spans="1:16" ht="12.75" customHeight="1">
      <c r="A121" s="160"/>
      <c r="B121" s="160"/>
      <c r="C121" s="160"/>
      <c r="D121" s="10" t="s">
        <v>67</v>
      </c>
      <c r="E121" s="159">
        <v>159252.6</v>
      </c>
      <c r="F121" s="159">
        <f>G121+J121+L121+N121</f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220">
        <v>0</v>
      </c>
      <c r="M121" s="220"/>
      <c r="N121" s="159">
        <v>0</v>
      </c>
      <c r="O121" s="9"/>
      <c r="P121" s="6"/>
    </row>
    <row r="122" spans="1:16" ht="65.25" customHeight="1">
      <c r="A122" s="160" t="s">
        <v>193</v>
      </c>
      <c r="B122" s="160">
        <v>854</v>
      </c>
      <c r="C122" s="160">
        <v>85410</v>
      </c>
      <c r="D122" s="10" t="s">
        <v>387</v>
      </c>
      <c r="E122" s="159">
        <f>SUM(E123:E124)</f>
        <v>3701891</v>
      </c>
      <c r="F122" s="159">
        <f>SUM(F123:F124)</f>
        <v>3550601</v>
      </c>
      <c r="G122" s="159">
        <v>1685615</v>
      </c>
      <c r="H122" s="159">
        <f>SUM(H123:H124)</f>
        <v>0</v>
      </c>
      <c r="I122" s="159">
        <v>0</v>
      </c>
      <c r="J122" s="159">
        <v>0</v>
      </c>
      <c r="K122" s="159">
        <v>0</v>
      </c>
      <c r="L122" s="217" t="s">
        <v>386</v>
      </c>
      <c r="M122" s="217"/>
      <c r="N122" s="159">
        <v>0</v>
      </c>
      <c r="O122" s="9" t="s">
        <v>69</v>
      </c>
      <c r="P122" s="6"/>
    </row>
    <row r="123" spans="1:16" ht="12.75" customHeight="1">
      <c r="A123" s="160"/>
      <c r="B123" s="160"/>
      <c r="C123" s="160"/>
      <c r="D123" s="10" t="s">
        <v>68</v>
      </c>
      <c r="E123" s="159">
        <v>0</v>
      </c>
      <c r="F123" s="159">
        <f>G123+J123+L123+N123+H123</f>
        <v>0</v>
      </c>
      <c r="G123" s="159">
        <v>0</v>
      </c>
      <c r="H123" s="159">
        <v>0</v>
      </c>
      <c r="I123" s="159">
        <v>0</v>
      </c>
      <c r="J123" s="159">
        <v>0</v>
      </c>
      <c r="K123" s="159">
        <v>0</v>
      </c>
      <c r="L123" s="220">
        <v>0</v>
      </c>
      <c r="M123" s="220"/>
      <c r="N123" s="159">
        <v>0</v>
      </c>
      <c r="O123" s="9"/>
      <c r="P123" s="6"/>
    </row>
    <row r="124" spans="1:16" ht="12.75" customHeight="1">
      <c r="A124" s="160"/>
      <c r="B124" s="160"/>
      <c r="C124" s="160"/>
      <c r="D124" s="10" t="s">
        <v>67</v>
      </c>
      <c r="E124" s="159">
        <v>3701891</v>
      </c>
      <c r="F124" s="159">
        <f>G124+J124+L124+N124+H124</f>
        <v>3550601</v>
      </c>
      <c r="G124" s="159">
        <v>1685615</v>
      </c>
      <c r="H124" s="159">
        <v>0</v>
      </c>
      <c r="I124" s="159">
        <v>0</v>
      </c>
      <c r="J124" s="159">
        <v>0</v>
      </c>
      <c r="K124" s="159">
        <v>0</v>
      </c>
      <c r="L124" s="220">
        <v>1864986</v>
      </c>
      <c r="M124" s="220"/>
      <c r="N124" s="159">
        <v>0</v>
      </c>
      <c r="O124" s="9"/>
      <c r="P124" s="6"/>
    </row>
    <row r="125" spans="1:16" ht="86.25" customHeight="1">
      <c r="A125" s="160" t="s">
        <v>292</v>
      </c>
      <c r="B125" s="160">
        <v>855</v>
      </c>
      <c r="C125" s="160">
        <v>85510</v>
      </c>
      <c r="D125" s="12" t="s">
        <v>80</v>
      </c>
      <c r="E125" s="159">
        <v>4460184.62</v>
      </c>
      <c r="F125" s="159">
        <f>F127</f>
        <v>1930130</v>
      </c>
      <c r="G125" s="159">
        <v>239681</v>
      </c>
      <c r="H125" s="159">
        <v>0</v>
      </c>
      <c r="I125" s="159">
        <v>0</v>
      </c>
      <c r="J125" s="159">
        <v>0</v>
      </c>
      <c r="K125" s="159">
        <v>0</v>
      </c>
      <c r="L125" s="217" t="s">
        <v>385</v>
      </c>
      <c r="M125" s="217"/>
      <c r="N125" s="159">
        <v>0</v>
      </c>
      <c r="O125" s="9" t="s">
        <v>69</v>
      </c>
      <c r="P125" s="6"/>
    </row>
    <row r="126" spans="1:16" ht="12.75" customHeight="1">
      <c r="A126" s="160"/>
      <c r="B126" s="160"/>
      <c r="C126" s="160"/>
      <c r="D126" s="10" t="s">
        <v>68</v>
      </c>
      <c r="E126" s="159">
        <v>0</v>
      </c>
      <c r="F126" s="159">
        <v>0</v>
      </c>
      <c r="G126" s="159">
        <v>0</v>
      </c>
      <c r="H126" s="159">
        <v>0</v>
      </c>
      <c r="I126" s="159">
        <v>0</v>
      </c>
      <c r="J126" s="159">
        <v>0</v>
      </c>
      <c r="K126" s="159">
        <v>0</v>
      </c>
      <c r="L126" s="220">
        <v>0</v>
      </c>
      <c r="M126" s="220"/>
      <c r="N126" s="159">
        <v>0</v>
      </c>
      <c r="O126" s="9"/>
      <c r="P126" s="6"/>
    </row>
    <row r="127" spans="1:16" ht="12.75" customHeight="1">
      <c r="A127" s="160"/>
      <c r="B127" s="160"/>
      <c r="C127" s="160"/>
      <c r="D127" s="10" t="s">
        <v>67</v>
      </c>
      <c r="E127" s="159">
        <f>E125</f>
        <v>4460184.62</v>
      </c>
      <c r="F127" s="159">
        <f>G127+N127+L127</f>
        <v>1930130</v>
      </c>
      <c r="G127" s="159">
        <v>239681</v>
      </c>
      <c r="H127" s="159">
        <v>0</v>
      </c>
      <c r="I127" s="159">
        <v>0</v>
      </c>
      <c r="J127" s="159">
        <v>0</v>
      </c>
      <c r="K127" s="159">
        <v>0</v>
      </c>
      <c r="L127" s="220">
        <v>1690449</v>
      </c>
      <c r="M127" s="220"/>
      <c r="N127" s="159">
        <f>N125</f>
        <v>0</v>
      </c>
      <c r="O127" s="9"/>
      <c r="P127" s="6"/>
    </row>
    <row r="128" spans="1:16" ht="72.75" customHeight="1">
      <c r="A128" s="160" t="s">
        <v>293</v>
      </c>
      <c r="B128" s="11">
        <v>900</v>
      </c>
      <c r="C128" s="11">
        <v>90019</v>
      </c>
      <c r="D128" s="12" t="s">
        <v>384</v>
      </c>
      <c r="E128" s="159">
        <v>12400</v>
      </c>
      <c r="F128" s="159">
        <v>6000</v>
      </c>
      <c r="G128" s="159">
        <v>6000</v>
      </c>
      <c r="H128" s="159">
        <v>0</v>
      </c>
      <c r="I128" s="159">
        <v>0</v>
      </c>
      <c r="J128" s="159">
        <v>0</v>
      </c>
      <c r="K128" s="159">
        <v>0</v>
      </c>
      <c r="L128" s="217" t="s">
        <v>77</v>
      </c>
      <c r="M128" s="217"/>
      <c r="N128" s="159">
        <v>0</v>
      </c>
      <c r="O128" s="9" t="s">
        <v>69</v>
      </c>
      <c r="P128" s="6"/>
    </row>
    <row r="129" spans="1:16" ht="12.75" customHeight="1">
      <c r="A129" s="160"/>
      <c r="B129" s="160"/>
      <c r="C129" s="160"/>
      <c r="D129" s="10" t="s">
        <v>68</v>
      </c>
      <c r="E129" s="159">
        <v>12400</v>
      </c>
      <c r="F129" s="159">
        <v>6000</v>
      </c>
      <c r="G129" s="159">
        <v>6000</v>
      </c>
      <c r="H129" s="159">
        <v>0</v>
      </c>
      <c r="I129" s="159">
        <v>0</v>
      </c>
      <c r="J129" s="159">
        <v>0</v>
      </c>
      <c r="K129" s="159">
        <v>0</v>
      </c>
      <c r="L129" s="220">
        <v>0</v>
      </c>
      <c r="M129" s="220"/>
      <c r="N129" s="159">
        <v>0</v>
      </c>
      <c r="O129" s="9"/>
      <c r="P129" s="6"/>
    </row>
    <row r="130" spans="1:16" ht="12.75" customHeight="1">
      <c r="A130" s="160"/>
      <c r="B130" s="160"/>
      <c r="C130" s="160"/>
      <c r="D130" s="10" t="s">
        <v>67</v>
      </c>
      <c r="E130" s="159">
        <v>0</v>
      </c>
      <c r="F130" s="159">
        <v>0</v>
      </c>
      <c r="G130" s="159">
        <v>0</v>
      </c>
      <c r="H130" s="159">
        <v>0</v>
      </c>
      <c r="I130" s="159">
        <v>0</v>
      </c>
      <c r="J130" s="159">
        <v>0</v>
      </c>
      <c r="K130" s="159">
        <v>0</v>
      </c>
      <c r="L130" s="220">
        <v>0</v>
      </c>
      <c r="M130" s="220"/>
      <c r="N130" s="159">
        <f>N128</f>
        <v>0</v>
      </c>
      <c r="O130" s="9"/>
      <c r="P130" s="6"/>
    </row>
    <row r="131" spans="1:16" ht="54" customHeight="1">
      <c r="A131" s="160" t="s">
        <v>294</v>
      </c>
      <c r="B131" s="160">
        <v>900</v>
      </c>
      <c r="C131" s="160">
        <v>90019</v>
      </c>
      <c r="D131" s="10" t="s">
        <v>383</v>
      </c>
      <c r="E131" s="159">
        <v>559050</v>
      </c>
      <c r="F131" s="159">
        <f>G131</f>
        <v>454500</v>
      </c>
      <c r="G131" s="159">
        <f>SUM(G132:G133)</f>
        <v>454500</v>
      </c>
      <c r="H131" s="159">
        <v>0</v>
      </c>
      <c r="I131" s="159">
        <v>0</v>
      </c>
      <c r="J131" s="159">
        <v>0</v>
      </c>
      <c r="K131" s="159">
        <v>0</v>
      </c>
      <c r="L131" s="217" t="s">
        <v>77</v>
      </c>
      <c r="M131" s="217"/>
      <c r="N131" s="159">
        <v>0</v>
      </c>
      <c r="O131" s="9" t="s">
        <v>69</v>
      </c>
      <c r="P131" s="6"/>
    </row>
    <row r="132" spans="1:16" ht="12.75" customHeight="1">
      <c r="A132" s="160"/>
      <c r="B132" s="160"/>
      <c r="C132" s="160"/>
      <c r="D132" s="10" t="s">
        <v>68</v>
      </c>
      <c r="E132" s="159">
        <v>0</v>
      </c>
      <c r="F132" s="159">
        <v>0</v>
      </c>
      <c r="G132" s="159">
        <v>0</v>
      </c>
      <c r="H132" s="159">
        <v>0</v>
      </c>
      <c r="I132" s="159">
        <v>0</v>
      </c>
      <c r="J132" s="159">
        <v>0</v>
      </c>
      <c r="K132" s="159">
        <v>0</v>
      </c>
      <c r="L132" s="220">
        <v>0</v>
      </c>
      <c r="M132" s="220"/>
      <c r="N132" s="159">
        <v>0</v>
      </c>
      <c r="O132" s="9"/>
      <c r="P132" s="6"/>
    </row>
    <row r="133" spans="1:16" ht="12.75" customHeight="1">
      <c r="A133" s="160"/>
      <c r="B133" s="160"/>
      <c r="C133" s="160"/>
      <c r="D133" s="10" t="s">
        <v>67</v>
      </c>
      <c r="E133" s="159">
        <f>E131</f>
        <v>559050</v>
      </c>
      <c r="F133" s="159">
        <f>G133</f>
        <v>454500</v>
      </c>
      <c r="G133" s="159">
        <v>454500</v>
      </c>
      <c r="H133" s="159">
        <v>0</v>
      </c>
      <c r="I133" s="159">
        <v>0</v>
      </c>
      <c r="J133" s="159">
        <v>0</v>
      </c>
      <c r="K133" s="159">
        <v>0</v>
      </c>
      <c r="L133" s="220">
        <v>0</v>
      </c>
      <c r="M133" s="220"/>
      <c r="N133" s="159">
        <f>N131</f>
        <v>0</v>
      </c>
      <c r="O133" s="9"/>
      <c r="P133" s="6"/>
    </row>
    <row r="134" spans="1:16" ht="67.5" customHeight="1">
      <c r="A134" s="160" t="s">
        <v>324</v>
      </c>
      <c r="B134" s="11">
        <v>900</v>
      </c>
      <c r="C134" s="11">
        <v>90095</v>
      </c>
      <c r="D134" s="10" t="s">
        <v>359</v>
      </c>
      <c r="E134" s="159">
        <f>(E135+E136)</f>
        <v>49692</v>
      </c>
      <c r="F134" s="159">
        <f>(F135+F136)</f>
        <v>49692</v>
      </c>
      <c r="G134" s="159">
        <v>49692</v>
      </c>
      <c r="H134" s="159">
        <v>0</v>
      </c>
      <c r="I134" s="159">
        <v>0</v>
      </c>
      <c r="J134" s="159">
        <v>0</v>
      </c>
      <c r="K134" s="159">
        <v>0</v>
      </c>
      <c r="L134" s="217" t="s">
        <v>70</v>
      </c>
      <c r="M134" s="217"/>
      <c r="N134" s="159">
        <f>(N135+N136)</f>
        <v>0</v>
      </c>
      <c r="O134" s="9" t="s">
        <v>69</v>
      </c>
      <c r="P134" s="6"/>
    </row>
    <row r="135" spans="1:16" ht="18" customHeight="1">
      <c r="A135" s="160"/>
      <c r="B135" s="160"/>
      <c r="C135" s="160"/>
      <c r="D135" s="10" t="s">
        <v>68</v>
      </c>
      <c r="E135" s="159">
        <v>49692</v>
      </c>
      <c r="F135" s="159">
        <f>G135+J135++L135+N135</f>
        <v>49692</v>
      </c>
      <c r="G135" s="159">
        <f>G134</f>
        <v>49692</v>
      </c>
      <c r="H135" s="159">
        <v>0</v>
      </c>
      <c r="I135" s="159">
        <v>0</v>
      </c>
      <c r="J135" s="159">
        <v>0</v>
      </c>
      <c r="K135" s="159">
        <v>0</v>
      </c>
      <c r="L135" s="220">
        <v>0</v>
      </c>
      <c r="M135" s="220"/>
      <c r="N135" s="159">
        <v>0</v>
      </c>
      <c r="O135" s="9"/>
      <c r="P135" s="6"/>
    </row>
    <row r="136" spans="1:16" ht="15.75" customHeight="1">
      <c r="A136" s="160"/>
      <c r="B136" s="160"/>
      <c r="C136" s="160"/>
      <c r="D136" s="10" t="s">
        <v>67</v>
      </c>
      <c r="E136" s="159">
        <v>0</v>
      </c>
      <c r="F136" s="159">
        <f>G136+J136+L136+N136</f>
        <v>0</v>
      </c>
      <c r="G136" s="159">
        <v>0</v>
      </c>
      <c r="H136" s="159">
        <v>0</v>
      </c>
      <c r="I136" s="159">
        <v>0</v>
      </c>
      <c r="J136" s="159">
        <v>0</v>
      </c>
      <c r="K136" s="159">
        <v>0</v>
      </c>
      <c r="L136" s="220">
        <v>0</v>
      </c>
      <c r="M136" s="220"/>
      <c r="N136" s="159">
        <v>0</v>
      </c>
      <c r="O136" s="9"/>
      <c r="P136" s="6"/>
    </row>
    <row r="137" spans="1:16" ht="73.5" customHeight="1">
      <c r="A137" s="160" t="s">
        <v>325</v>
      </c>
      <c r="B137" s="160">
        <v>921</v>
      </c>
      <c r="C137" s="160">
        <v>92195</v>
      </c>
      <c r="D137" s="10" t="s">
        <v>382</v>
      </c>
      <c r="E137" s="159">
        <v>92265</v>
      </c>
      <c r="F137" s="159">
        <f>G137</f>
        <v>20000</v>
      </c>
      <c r="G137" s="159">
        <v>20000</v>
      </c>
      <c r="H137" s="159">
        <v>0</v>
      </c>
      <c r="I137" s="159">
        <v>0</v>
      </c>
      <c r="J137" s="159">
        <v>0</v>
      </c>
      <c r="K137" s="159">
        <v>0</v>
      </c>
      <c r="L137" s="217" t="s">
        <v>77</v>
      </c>
      <c r="M137" s="217"/>
      <c r="N137" s="159">
        <v>0</v>
      </c>
      <c r="O137" s="9" t="s">
        <v>69</v>
      </c>
      <c r="P137" s="6"/>
    </row>
    <row r="138" spans="1:16" ht="12.75" customHeight="1">
      <c r="A138" s="160"/>
      <c r="B138" s="160"/>
      <c r="C138" s="160"/>
      <c r="D138" s="10" t="s">
        <v>68</v>
      </c>
      <c r="E138" s="159">
        <v>0</v>
      </c>
      <c r="F138" s="159">
        <v>0</v>
      </c>
      <c r="G138" s="159">
        <v>0</v>
      </c>
      <c r="H138" s="159">
        <v>0</v>
      </c>
      <c r="I138" s="159">
        <v>0</v>
      </c>
      <c r="J138" s="159">
        <v>0</v>
      </c>
      <c r="K138" s="159">
        <v>0</v>
      </c>
      <c r="L138" s="220">
        <v>0</v>
      </c>
      <c r="M138" s="220"/>
      <c r="N138" s="159">
        <v>0</v>
      </c>
      <c r="O138" s="9"/>
      <c r="P138" s="6"/>
    </row>
    <row r="139" spans="1:16" ht="12.75" customHeight="1">
      <c r="A139" s="160"/>
      <c r="B139" s="160"/>
      <c r="C139" s="160"/>
      <c r="D139" s="10" t="s">
        <v>67</v>
      </c>
      <c r="E139" s="159">
        <f>E137</f>
        <v>92265</v>
      </c>
      <c r="F139" s="159">
        <f>G139</f>
        <v>20000</v>
      </c>
      <c r="G139" s="159">
        <v>20000</v>
      </c>
      <c r="H139" s="159">
        <v>0</v>
      </c>
      <c r="I139" s="159">
        <v>0</v>
      </c>
      <c r="J139" s="159">
        <v>0</v>
      </c>
      <c r="K139" s="159">
        <v>0</v>
      </c>
      <c r="L139" s="220">
        <v>0</v>
      </c>
      <c r="M139" s="220"/>
      <c r="N139" s="159">
        <f>N137</f>
        <v>0</v>
      </c>
      <c r="O139" s="9"/>
      <c r="P139" s="6"/>
    </row>
    <row r="140" spans="1:16" ht="56.25" customHeight="1">
      <c r="A140" s="160" t="s">
        <v>326</v>
      </c>
      <c r="B140" s="11">
        <v>926</v>
      </c>
      <c r="C140" s="11">
        <v>92695</v>
      </c>
      <c r="D140" s="10" t="s">
        <v>75</v>
      </c>
      <c r="E140" s="159">
        <f>(E141+E142)</f>
        <v>7000</v>
      </c>
      <c r="F140" s="159">
        <f>(F141+F142)</f>
        <v>1000</v>
      </c>
      <c r="G140" s="159">
        <v>1000</v>
      </c>
      <c r="H140" s="159">
        <v>0</v>
      </c>
      <c r="I140" s="159">
        <v>0</v>
      </c>
      <c r="J140" s="159">
        <v>0</v>
      </c>
      <c r="K140" s="159">
        <v>0</v>
      </c>
      <c r="L140" s="217" t="s">
        <v>70</v>
      </c>
      <c r="M140" s="217"/>
      <c r="N140" s="159">
        <f>(N141+N142)</f>
        <v>0</v>
      </c>
      <c r="O140" s="9" t="s">
        <v>69</v>
      </c>
      <c r="P140" s="6"/>
    </row>
    <row r="141" spans="1:16" ht="12.75" customHeight="1">
      <c r="A141" s="160"/>
      <c r="B141" s="160"/>
      <c r="C141" s="160"/>
      <c r="D141" s="10" t="s">
        <v>68</v>
      </c>
      <c r="E141" s="159">
        <v>7000</v>
      </c>
      <c r="F141" s="159">
        <f>G141+J141++L141+N141</f>
        <v>1000</v>
      </c>
      <c r="G141" s="159">
        <f>G140</f>
        <v>1000</v>
      </c>
      <c r="H141" s="159">
        <v>0</v>
      </c>
      <c r="I141" s="159">
        <v>0</v>
      </c>
      <c r="J141" s="159">
        <v>0</v>
      </c>
      <c r="K141" s="159">
        <v>0</v>
      </c>
      <c r="L141" s="220">
        <v>0</v>
      </c>
      <c r="M141" s="220"/>
      <c r="N141" s="159">
        <v>0</v>
      </c>
      <c r="O141" s="9"/>
      <c r="P141" s="6"/>
    </row>
    <row r="142" spans="1:16" ht="12.75" customHeight="1">
      <c r="A142" s="160"/>
      <c r="B142" s="160"/>
      <c r="C142" s="160"/>
      <c r="D142" s="10" t="s">
        <v>67</v>
      </c>
      <c r="E142" s="159">
        <v>0</v>
      </c>
      <c r="F142" s="159">
        <f>G142+J142+L142+N142</f>
        <v>0</v>
      </c>
      <c r="G142" s="159">
        <v>0</v>
      </c>
      <c r="H142" s="159">
        <v>0</v>
      </c>
      <c r="I142" s="159">
        <v>0</v>
      </c>
      <c r="J142" s="159">
        <v>0</v>
      </c>
      <c r="K142" s="159">
        <v>0</v>
      </c>
      <c r="L142" s="220">
        <v>0</v>
      </c>
      <c r="M142" s="220"/>
      <c r="N142" s="159">
        <v>0</v>
      </c>
      <c r="O142" s="9"/>
      <c r="P142" s="6"/>
    </row>
    <row r="143" spans="1:16" ht="54.75" customHeight="1">
      <c r="A143" s="160" t="s">
        <v>327</v>
      </c>
      <c r="B143" s="11">
        <v>926</v>
      </c>
      <c r="C143" s="11">
        <v>92695</v>
      </c>
      <c r="D143" s="10" t="s">
        <v>73</v>
      </c>
      <c r="E143" s="159">
        <f>(E144+E145)</f>
        <v>7000</v>
      </c>
      <c r="F143" s="159">
        <f>(F144+F145)</f>
        <v>1000</v>
      </c>
      <c r="G143" s="159">
        <v>1000</v>
      </c>
      <c r="H143" s="159">
        <v>0</v>
      </c>
      <c r="I143" s="159">
        <v>0</v>
      </c>
      <c r="J143" s="159">
        <v>0</v>
      </c>
      <c r="K143" s="159">
        <v>0</v>
      </c>
      <c r="L143" s="217" t="s">
        <v>70</v>
      </c>
      <c r="M143" s="217"/>
      <c r="N143" s="159">
        <f>(N144+N145)</f>
        <v>0</v>
      </c>
      <c r="O143" s="9" t="s">
        <v>69</v>
      </c>
      <c r="P143" s="6"/>
    </row>
    <row r="144" spans="1:16" ht="12.75" customHeight="1">
      <c r="A144" s="160"/>
      <c r="B144" s="160"/>
      <c r="C144" s="160"/>
      <c r="D144" s="10" t="s">
        <v>68</v>
      </c>
      <c r="E144" s="159">
        <v>7000</v>
      </c>
      <c r="F144" s="159">
        <f>G144+J144++L144+N144</f>
        <v>1000</v>
      </c>
      <c r="G144" s="159">
        <f>G143</f>
        <v>1000</v>
      </c>
      <c r="H144" s="159">
        <v>0</v>
      </c>
      <c r="I144" s="159">
        <v>0</v>
      </c>
      <c r="J144" s="159">
        <v>0</v>
      </c>
      <c r="K144" s="159">
        <v>0</v>
      </c>
      <c r="L144" s="220">
        <v>0</v>
      </c>
      <c r="M144" s="220"/>
      <c r="N144" s="159">
        <v>0</v>
      </c>
      <c r="O144" s="9"/>
      <c r="P144" s="6"/>
    </row>
    <row r="145" spans="1:16" ht="12.75" customHeight="1">
      <c r="A145" s="160"/>
      <c r="B145" s="160"/>
      <c r="C145" s="160"/>
      <c r="D145" s="10" t="s">
        <v>67</v>
      </c>
      <c r="E145" s="159">
        <v>0</v>
      </c>
      <c r="F145" s="159">
        <f>G145+J145+L145+N145</f>
        <v>0</v>
      </c>
      <c r="G145" s="159">
        <v>0</v>
      </c>
      <c r="H145" s="159">
        <v>0</v>
      </c>
      <c r="I145" s="159">
        <v>0</v>
      </c>
      <c r="J145" s="159">
        <v>0</v>
      </c>
      <c r="K145" s="159">
        <v>0</v>
      </c>
      <c r="L145" s="220">
        <v>0</v>
      </c>
      <c r="M145" s="220"/>
      <c r="N145" s="159">
        <v>0</v>
      </c>
      <c r="O145" s="9"/>
      <c r="P145" s="6"/>
    </row>
    <row r="146" spans="1:16" ht="56.25" customHeight="1">
      <c r="A146" s="160" t="s">
        <v>328</v>
      </c>
      <c r="B146" s="11">
        <v>926</v>
      </c>
      <c r="C146" s="11">
        <v>92695</v>
      </c>
      <c r="D146" s="10" t="s">
        <v>71</v>
      </c>
      <c r="E146" s="159">
        <f>(E147+E148)</f>
        <v>7000</v>
      </c>
      <c r="F146" s="159">
        <f>(F147+F148)</f>
        <v>1000</v>
      </c>
      <c r="G146" s="159">
        <v>1000</v>
      </c>
      <c r="H146" s="159">
        <v>0</v>
      </c>
      <c r="I146" s="159">
        <v>0</v>
      </c>
      <c r="J146" s="159">
        <v>0</v>
      </c>
      <c r="K146" s="159">
        <v>0</v>
      </c>
      <c r="L146" s="217" t="s">
        <v>70</v>
      </c>
      <c r="M146" s="217"/>
      <c r="N146" s="159">
        <f>(N147+N148)</f>
        <v>0</v>
      </c>
      <c r="O146" s="9" t="s">
        <v>69</v>
      </c>
      <c r="P146" s="6"/>
    </row>
    <row r="147" spans="1:16" ht="12.75" customHeight="1">
      <c r="A147" s="160"/>
      <c r="B147" s="160"/>
      <c r="C147" s="160"/>
      <c r="D147" s="10" t="s">
        <v>68</v>
      </c>
      <c r="E147" s="159">
        <v>7000</v>
      </c>
      <c r="F147" s="159">
        <f>G147+J147++L147+N147</f>
        <v>1000</v>
      </c>
      <c r="G147" s="159">
        <f>G146</f>
        <v>1000</v>
      </c>
      <c r="H147" s="159">
        <v>0</v>
      </c>
      <c r="I147" s="159">
        <v>0</v>
      </c>
      <c r="J147" s="159">
        <v>0</v>
      </c>
      <c r="K147" s="159">
        <v>0</v>
      </c>
      <c r="L147" s="220">
        <v>0</v>
      </c>
      <c r="M147" s="220"/>
      <c r="N147" s="159">
        <v>0</v>
      </c>
      <c r="O147" s="9"/>
      <c r="P147" s="6"/>
    </row>
    <row r="148" spans="1:16" ht="12.75" customHeight="1">
      <c r="A148" s="160"/>
      <c r="B148" s="160"/>
      <c r="C148" s="160"/>
      <c r="D148" s="10" t="s">
        <v>67</v>
      </c>
      <c r="E148" s="159">
        <v>0</v>
      </c>
      <c r="F148" s="159">
        <f>G148+J148+L148+N148</f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220">
        <v>0</v>
      </c>
      <c r="M148" s="220"/>
      <c r="N148" s="159">
        <v>0</v>
      </c>
      <c r="O148" s="9"/>
      <c r="P148" s="6"/>
    </row>
    <row r="149" spans="1:16" ht="21" customHeight="1">
      <c r="A149" s="222" t="s">
        <v>28</v>
      </c>
      <c r="B149" s="222"/>
      <c r="C149" s="222"/>
      <c r="D149" s="222"/>
      <c r="E149" s="8">
        <f aca="true" t="shared" si="11" ref="E149:K151">SUM(E11+E14+E17+E20+E23+E26+E29+E32+E35+E38+E41+E44+E47+E50+E53+E56+E59+E62+E65+E68+E71+E74+E77+E80+E83+E86+E89+E92+E95+E98+E101+E104+E107+E110+E113+E116+E119+E122+E125+E128+E131+E134+E137+E140+E143+E146)</f>
        <v>82791810.28</v>
      </c>
      <c r="F149" s="8">
        <f t="shared" si="11"/>
        <v>52598991.57</v>
      </c>
      <c r="G149" s="8">
        <f t="shared" si="11"/>
        <v>10464544</v>
      </c>
      <c r="H149" s="8">
        <f t="shared" si="11"/>
        <v>0</v>
      </c>
      <c r="I149" s="8">
        <f t="shared" si="11"/>
        <v>0</v>
      </c>
      <c r="J149" s="8">
        <f t="shared" si="11"/>
        <v>0</v>
      </c>
      <c r="K149" s="8">
        <f t="shared" si="11"/>
        <v>0</v>
      </c>
      <c r="L149" s="226">
        <f>SUM(L150:L151)</f>
        <v>40692809.41</v>
      </c>
      <c r="M149" s="226"/>
      <c r="N149" s="8">
        <f>SUM(N11+N14+N17+N20+N23+N26+N29+N32+N35+N38+N41+N44+N47+N50+N53+N56+N59+N62+N65+N68+N71+N74+N77+N80+N83+N86+N89+N92+N95+N98+N101+N104+N107+N110+N113+N116+N119+N122+N125+N128+N131+N134+N137+N140+N143+N146)</f>
        <v>1577930</v>
      </c>
      <c r="O149" s="162" t="s">
        <v>66</v>
      </c>
      <c r="P149" s="6"/>
    </row>
    <row r="150" spans="1:16" ht="21" customHeight="1">
      <c r="A150" s="222" t="s">
        <v>28</v>
      </c>
      <c r="B150" s="222"/>
      <c r="C150" s="222"/>
      <c r="D150" s="161" t="s">
        <v>68</v>
      </c>
      <c r="E150" s="8">
        <f t="shared" si="11"/>
        <v>9494546.059999999</v>
      </c>
      <c r="F150" s="8">
        <f t="shared" si="11"/>
        <v>4895212.57</v>
      </c>
      <c r="G150" s="8">
        <f t="shared" si="11"/>
        <v>1238148</v>
      </c>
      <c r="H150" s="8">
        <f t="shared" si="11"/>
        <v>0</v>
      </c>
      <c r="I150" s="8">
        <f t="shared" si="11"/>
        <v>0</v>
      </c>
      <c r="J150" s="8">
        <f t="shared" si="11"/>
        <v>0</v>
      </c>
      <c r="K150" s="8">
        <f t="shared" si="11"/>
        <v>0</v>
      </c>
      <c r="L150" s="223">
        <v>2222171.41</v>
      </c>
      <c r="M150" s="223"/>
      <c r="N150" s="8">
        <f>SUM(N12+N15+N18+N21+N24+N27+N30+N33+N36+N39+N42+N45+N48+N51+N54+N57+N60+N63+N66+N69+N72+N75+N78+N81+N84+N87+N90+N93+N96+N99+N102+N105+N108+N111+N114+N117+N120+N123+N126+N129+N132+N135+N138+N141+N144+N147)</f>
        <v>1577930</v>
      </c>
      <c r="O150" s="7" t="s">
        <v>66</v>
      </c>
      <c r="P150" s="6"/>
    </row>
    <row r="151" spans="1:16" ht="21" customHeight="1">
      <c r="A151" s="222" t="s">
        <v>28</v>
      </c>
      <c r="B151" s="222"/>
      <c r="C151" s="222"/>
      <c r="D151" s="161" t="s">
        <v>67</v>
      </c>
      <c r="E151" s="8">
        <f t="shared" si="11"/>
        <v>73297264.22</v>
      </c>
      <c r="F151" s="8">
        <f t="shared" si="11"/>
        <v>47703779</v>
      </c>
      <c r="G151" s="8">
        <f t="shared" si="11"/>
        <v>9226396</v>
      </c>
      <c r="H151" s="8">
        <f t="shared" si="11"/>
        <v>0</v>
      </c>
      <c r="I151" s="8">
        <f t="shared" si="11"/>
        <v>0</v>
      </c>
      <c r="J151" s="8">
        <f t="shared" si="11"/>
        <v>0</v>
      </c>
      <c r="K151" s="8">
        <f t="shared" si="11"/>
        <v>0</v>
      </c>
      <c r="L151" s="223">
        <v>38470638</v>
      </c>
      <c r="M151" s="223"/>
      <c r="N151" s="8">
        <f>SUM(N13+N16+N19+N22+N25+N28+N31+N34+N37+N40+N43+N46+N49+N52+N55+N58+N61+N64+N67+N70+N73+N76+N79+N82+N85+N88+N91+N94+N97+N100+N103+N106+N109+N112+N115+N118+N121+N124+N127+N130+N133+N136+N139+N142+N145+N148)</f>
        <v>0</v>
      </c>
      <c r="O151" s="7" t="s">
        <v>66</v>
      </c>
      <c r="P151" s="6"/>
    </row>
    <row r="152" spans="1:15" ht="4.5" customHeight="1">
      <c r="A152" s="115"/>
      <c r="B152" s="115"/>
      <c r="C152" s="115"/>
      <c r="D152" s="115"/>
      <c r="E152" s="115"/>
      <c r="F152" s="115"/>
      <c r="G152" s="5"/>
      <c r="H152" s="5"/>
      <c r="I152" s="5"/>
      <c r="J152" s="115"/>
      <c r="K152" s="115"/>
      <c r="L152" s="225"/>
      <c r="M152" s="225"/>
      <c r="N152" s="115"/>
      <c r="O152" s="115"/>
    </row>
    <row r="153" spans="1:15" ht="12.7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</row>
    <row r="154" spans="1:15" ht="12.75" customHeight="1">
      <c r="A154" s="224" t="s">
        <v>65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</row>
    <row r="155" spans="1:15" ht="12.75" customHeight="1">
      <c r="A155" s="221" t="s">
        <v>64</v>
      </c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</row>
    <row r="156" spans="1:15" ht="12.75" customHeight="1">
      <c r="A156" s="221" t="s">
        <v>63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</row>
    <row r="157" spans="1:15" ht="12.75" customHeight="1">
      <c r="A157" s="221" t="s">
        <v>62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</row>
    <row r="158" spans="1:15" ht="7.5" customHeight="1">
      <c r="A158" s="221" t="s">
        <v>61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</row>
    <row r="159" spans="1:15" ht="21" customHeight="1">
      <c r="A159" s="221" t="s">
        <v>60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</row>
  </sheetData>
  <sheetProtection selectLockedCells="1" selectUnlockedCells="1"/>
  <mergeCells count="169">
    <mergeCell ref="L71:M71"/>
    <mergeCell ref="L72:M72"/>
    <mergeCell ref="L82:M82"/>
    <mergeCell ref="L78:M78"/>
    <mergeCell ref="L69:M69"/>
    <mergeCell ref="L70:M70"/>
    <mergeCell ref="L85:M85"/>
    <mergeCell ref="L134:M134"/>
    <mergeCell ref="L88:M88"/>
    <mergeCell ref="L84:M84"/>
    <mergeCell ref="L91:M91"/>
    <mergeCell ref="L95:M95"/>
    <mergeCell ref="L102:M102"/>
    <mergeCell ref="L103:M103"/>
    <mergeCell ref="L92:M92"/>
    <mergeCell ref="L105:M105"/>
    <mergeCell ref="L47:M47"/>
    <mergeCell ref="L48:M48"/>
    <mergeCell ref="L73:M73"/>
    <mergeCell ref="L74:M74"/>
    <mergeCell ref="L93:M93"/>
    <mergeCell ref="L94:M94"/>
    <mergeCell ref="L86:M86"/>
    <mergeCell ref="L87:M87"/>
    <mergeCell ref="L75:M75"/>
    <mergeCell ref="L90:M90"/>
    <mergeCell ref="L42:M42"/>
    <mergeCell ref="L45:M45"/>
    <mergeCell ref="L67:M67"/>
    <mergeCell ref="L68:M68"/>
    <mergeCell ref="L18:M18"/>
    <mergeCell ref="L19:M19"/>
    <mergeCell ref="L50:M50"/>
    <mergeCell ref="L51:M51"/>
    <mergeCell ref="L52:M52"/>
    <mergeCell ref="L46:M46"/>
    <mergeCell ref="L34:M34"/>
    <mergeCell ref="L35:M35"/>
    <mergeCell ref="L36:M36"/>
    <mergeCell ref="L37:M37"/>
    <mergeCell ref="L44:M44"/>
    <mergeCell ref="L49:M49"/>
    <mergeCell ref="L38:M38"/>
    <mergeCell ref="L39:M39"/>
    <mergeCell ref="L40:M40"/>
    <mergeCell ref="L41:M41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L17:M17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33:M33"/>
    <mergeCell ref="L10:M10"/>
    <mergeCell ref="L11:M11"/>
    <mergeCell ref="L12:M12"/>
    <mergeCell ref="L13:M13"/>
    <mergeCell ref="L23:M23"/>
    <mergeCell ref="L24:M24"/>
    <mergeCell ref="L14:M14"/>
    <mergeCell ref="L15:M15"/>
    <mergeCell ref="L16:M16"/>
    <mergeCell ref="L20:M20"/>
    <mergeCell ref="L21:M21"/>
    <mergeCell ref="L22:M22"/>
    <mergeCell ref="L26:M26"/>
    <mergeCell ref="L27:M27"/>
    <mergeCell ref="L28:M28"/>
    <mergeCell ref="L25:M25"/>
    <mergeCell ref="L61:M61"/>
    <mergeCell ref="L76:M76"/>
    <mergeCell ref="L29:M29"/>
    <mergeCell ref="L30:M30"/>
    <mergeCell ref="L31:M31"/>
    <mergeCell ref="L59:M59"/>
    <mergeCell ref="L60:M60"/>
    <mergeCell ref="L43:M43"/>
    <mergeCell ref="L32:M32"/>
    <mergeCell ref="L62:M62"/>
    <mergeCell ref="L63:M63"/>
    <mergeCell ref="L77:M77"/>
    <mergeCell ref="L89:M89"/>
    <mergeCell ref="L80:M80"/>
    <mergeCell ref="L81:M81"/>
    <mergeCell ref="L79:M79"/>
    <mergeCell ref="L83:M83"/>
    <mergeCell ref="L65:M65"/>
    <mergeCell ref="L66:M66"/>
    <mergeCell ref="L64:M64"/>
    <mergeCell ref="L99:M99"/>
    <mergeCell ref="L100:M100"/>
    <mergeCell ref="L106:M106"/>
    <mergeCell ref="L98:M98"/>
    <mergeCell ref="L96:M96"/>
    <mergeCell ref="L97:M97"/>
    <mergeCell ref="L104:M104"/>
    <mergeCell ref="L101:M101"/>
    <mergeCell ref="L119:M119"/>
    <mergeCell ref="L120:M120"/>
    <mergeCell ref="L121:M121"/>
    <mergeCell ref="L116:M116"/>
    <mergeCell ref="L113:M113"/>
    <mergeCell ref="L110:M110"/>
    <mergeCell ref="L115:M115"/>
    <mergeCell ref="L114:M114"/>
    <mergeCell ref="L112:M112"/>
    <mergeCell ref="L137:M137"/>
    <mergeCell ref="L132:M132"/>
    <mergeCell ref="L133:M133"/>
    <mergeCell ref="L123:M123"/>
    <mergeCell ref="L124:M124"/>
    <mergeCell ref="L125:M125"/>
    <mergeCell ref="L135:M135"/>
    <mergeCell ref="L136:M136"/>
    <mergeCell ref="L131:M131"/>
    <mergeCell ref="A156:O156"/>
    <mergeCell ref="A157:O157"/>
    <mergeCell ref="L142:M142"/>
    <mergeCell ref="L143:M143"/>
    <mergeCell ref="L147:M147"/>
    <mergeCell ref="L148:M148"/>
    <mergeCell ref="A149:D149"/>
    <mergeCell ref="L149:M149"/>
    <mergeCell ref="L145:M145"/>
    <mergeCell ref="L146:M146"/>
    <mergeCell ref="A158:O158"/>
    <mergeCell ref="A159:O159"/>
    <mergeCell ref="A150:C150"/>
    <mergeCell ref="L150:M150"/>
    <mergeCell ref="A151:C151"/>
    <mergeCell ref="L151:M151"/>
    <mergeCell ref="A154:O154"/>
    <mergeCell ref="A155:O155"/>
    <mergeCell ref="L152:M152"/>
    <mergeCell ref="A153:O153"/>
    <mergeCell ref="L138:M138"/>
    <mergeCell ref="L139:M139"/>
    <mergeCell ref="L140:M140"/>
    <mergeCell ref="L141:M141"/>
    <mergeCell ref="L144:M144"/>
    <mergeCell ref="L126:M126"/>
    <mergeCell ref="L127:M127"/>
    <mergeCell ref="L128:M128"/>
    <mergeCell ref="L129:M129"/>
    <mergeCell ref="L130:M130"/>
    <mergeCell ref="L122:M122"/>
    <mergeCell ref="L107:M107"/>
    <mergeCell ref="L53:M53"/>
    <mergeCell ref="L54:M54"/>
    <mergeCell ref="L55:M55"/>
    <mergeCell ref="L56:M56"/>
    <mergeCell ref="L57:M57"/>
    <mergeCell ref="L58:M58"/>
    <mergeCell ref="L117:M117"/>
    <mergeCell ref="L118:M11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view="pageLayout" workbookViewId="0" topLeftCell="A1">
      <selection activeCell="K2" sqref="K2:L2"/>
    </sheetView>
  </sheetViews>
  <sheetFormatPr defaultColWidth="9.33203125" defaultRowHeight="11.25"/>
  <cols>
    <col min="1" max="1" width="4.83203125" style="120" customWidth="1"/>
    <col min="2" max="2" width="6.5" style="120" customWidth="1"/>
    <col min="3" max="3" width="7.5" style="120" customWidth="1"/>
    <col min="4" max="4" width="20.83203125" style="120" customWidth="1"/>
    <col min="5" max="5" width="12" style="120" customWidth="1"/>
    <col min="6" max="6" width="11.16015625" style="120" customWidth="1"/>
    <col min="7" max="7" width="12.33203125" style="120" customWidth="1"/>
    <col min="8" max="8" width="8.83203125" style="120" customWidth="1"/>
    <col min="9" max="9" width="7" style="120" customWidth="1"/>
    <col min="10" max="10" width="11.5" style="120" customWidth="1"/>
    <col min="11" max="11" width="9.66015625" style="120" customWidth="1"/>
    <col min="12" max="12" width="9.83203125" style="120" customWidth="1"/>
    <col min="13" max="16384" width="9.33203125" style="120" customWidth="1"/>
  </cols>
  <sheetData>
    <row r="1" spans="1:12" ht="31.5" customHeight="1">
      <c r="A1" s="241" t="s">
        <v>376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22"/>
    </row>
    <row r="2" spans="1:12" ht="18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242" t="s">
        <v>0</v>
      </c>
      <c r="L2" s="242"/>
    </row>
    <row r="3" spans="1:12" ht="10.5" customHeight="1">
      <c r="A3" s="243" t="s">
        <v>26</v>
      </c>
      <c r="B3" s="243" t="s">
        <v>1</v>
      </c>
      <c r="C3" s="243" t="s">
        <v>116</v>
      </c>
      <c r="D3" s="244" t="s">
        <v>119</v>
      </c>
      <c r="E3" s="244" t="s">
        <v>113</v>
      </c>
      <c r="F3" s="244"/>
      <c r="G3" s="244"/>
      <c r="H3" s="244"/>
      <c r="I3" s="244"/>
      <c r="J3" s="244"/>
      <c r="K3" s="244"/>
      <c r="L3" s="244" t="s">
        <v>112</v>
      </c>
    </row>
    <row r="4" spans="1:12" ht="19.5" customHeight="1">
      <c r="A4" s="243"/>
      <c r="B4" s="243"/>
      <c r="C4" s="243"/>
      <c r="D4" s="244"/>
      <c r="E4" s="244" t="s">
        <v>375</v>
      </c>
      <c r="F4" s="244" t="s">
        <v>111</v>
      </c>
      <c r="G4" s="244"/>
      <c r="H4" s="244"/>
      <c r="I4" s="244"/>
      <c r="J4" s="244"/>
      <c r="K4" s="244"/>
      <c r="L4" s="244"/>
    </row>
    <row r="5" spans="1:12" ht="19.5" customHeight="1">
      <c r="A5" s="243"/>
      <c r="B5" s="243"/>
      <c r="C5" s="243"/>
      <c r="D5" s="244"/>
      <c r="E5" s="244"/>
      <c r="F5" s="244" t="s">
        <v>110</v>
      </c>
      <c r="G5" s="246" t="s">
        <v>120</v>
      </c>
      <c r="H5" s="247" t="s">
        <v>107</v>
      </c>
      <c r="I5" s="137" t="s">
        <v>21</v>
      </c>
      <c r="J5" s="244" t="s">
        <v>121</v>
      </c>
      <c r="K5" s="247" t="s">
        <v>105</v>
      </c>
      <c r="L5" s="244"/>
    </row>
    <row r="6" spans="1:12" ht="19.5" customHeight="1">
      <c r="A6" s="243"/>
      <c r="B6" s="243"/>
      <c r="C6" s="243"/>
      <c r="D6" s="244"/>
      <c r="E6" s="244"/>
      <c r="F6" s="244"/>
      <c r="G6" s="246"/>
      <c r="H6" s="247"/>
      <c r="I6" s="248" t="s">
        <v>104</v>
      </c>
      <c r="J6" s="244"/>
      <c r="K6" s="244"/>
      <c r="L6" s="244"/>
    </row>
    <row r="7" spans="1:12" ht="29.25" customHeight="1">
      <c r="A7" s="243"/>
      <c r="B7" s="243"/>
      <c r="C7" s="243"/>
      <c r="D7" s="244"/>
      <c r="E7" s="244"/>
      <c r="F7" s="244"/>
      <c r="G7" s="246"/>
      <c r="H7" s="247"/>
      <c r="I7" s="248"/>
      <c r="J7" s="244"/>
      <c r="K7" s="244"/>
      <c r="L7" s="244"/>
    </row>
    <row r="8" spans="1:12" ht="29.25" customHeight="1">
      <c r="A8" s="243"/>
      <c r="B8" s="243"/>
      <c r="C8" s="243"/>
      <c r="D8" s="244"/>
      <c r="E8" s="244"/>
      <c r="F8" s="244"/>
      <c r="G8" s="246"/>
      <c r="H8" s="247"/>
      <c r="I8" s="248"/>
      <c r="J8" s="244"/>
      <c r="K8" s="244"/>
      <c r="L8" s="244"/>
    </row>
    <row r="9" spans="1:12" ht="15.75" customHeight="1" thickBot="1">
      <c r="A9" s="136">
        <v>1</v>
      </c>
      <c r="B9" s="136">
        <v>2</v>
      </c>
      <c r="C9" s="136">
        <v>3</v>
      </c>
      <c r="D9" s="136">
        <v>4</v>
      </c>
      <c r="E9" s="136">
        <v>5</v>
      </c>
      <c r="F9" s="136">
        <v>6</v>
      </c>
      <c r="G9" s="136">
        <v>7</v>
      </c>
      <c r="H9" s="136">
        <v>8</v>
      </c>
      <c r="I9" s="136">
        <v>9</v>
      </c>
      <c r="J9" s="136">
        <v>10</v>
      </c>
      <c r="K9" s="136">
        <v>11</v>
      </c>
      <c r="L9" s="136">
        <v>12</v>
      </c>
    </row>
    <row r="10" spans="1:12" ht="45" customHeight="1" thickBot="1">
      <c r="A10" s="11" t="s">
        <v>27</v>
      </c>
      <c r="B10" s="11">
        <v>600</v>
      </c>
      <c r="C10" s="11">
        <v>60014</v>
      </c>
      <c r="D10" s="135" t="s">
        <v>374</v>
      </c>
      <c r="E10" s="134">
        <v>90000</v>
      </c>
      <c r="F10" s="134">
        <v>90000</v>
      </c>
      <c r="G10" s="130">
        <v>0</v>
      </c>
      <c r="H10" s="130">
        <v>0</v>
      </c>
      <c r="I10" s="130">
        <v>0</v>
      </c>
      <c r="J10" s="12" t="s">
        <v>122</v>
      </c>
      <c r="K10" s="129">
        <v>0</v>
      </c>
      <c r="L10" s="128" t="s">
        <v>123</v>
      </c>
    </row>
    <row r="11" spans="1:12" ht="46.5" customHeight="1" thickBot="1">
      <c r="A11" s="11" t="s">
        <v>29</v>
      </c>
      <c r="B11" s="11">
        <v>600</v>
      </c>
      <c r="C11" s="11">
        <v>60014</v>
      </c>
      <c r="D11" s="133" t="s">
        <v>373</v>
      </c>
      <c r="E11" s="132">
        <v>180000</v>
      </c>
      <c r="F11" s="132">
        <v>180000</v>
      </c>
      <c r="G11" s="130">
        <v>0</v>
      </c>
      <c r="H11" s="130">
        <v>0</v>
      </c>
      <c r="I11" s="130">
        <v>0</v>
      </c>
      <c r="J11" s="12" t="s">
        <v>122</v>
      </c>
      <c r="K11" s="129">
        <v>0</v>
      </c>
      <c r="L11" s="128" t="s">
        <v>123</v>
      </c>
    </row>
    <row r="12" spans="1:12" ht="51" customHeight="1" thickBot="1">
      <c r="A12" s="11" t="s">
        <v>30</v>
      </c>
      <c r="B12" s="11">
        <v>600</v>
      </c>
      <c r="C12" s="11">
        <v>60014</v>
      </c>
      <c r="D12" s="173" t="s">
        <v>380</v>
      </c>
      <c r="E12" s="134">
        <v>100000</v>
      </c>
      <c r="F12" s="134">
        <v>100000</v>
      </c>
      <c r="G12" s="130">
        <v>0</v>
      </c>
      <c r="H12" s="130">
        <v>0</v>
      </c>
      <c r="I12" s="130">
        <v>0</v>
      </c>
      <c r="J12" s="12" t="s">
        <v>122</v>
      </c>
      <c r="K12" s="129">
        <v>0</v>
      </c>
      <c r="L12" s="128" t="s">
        <v>123</v>
      </c>
    </row>
    <row r="13" spans="1:12" ht="65.25" customHeight="1" thickBot="1">
      <c r="A13" s="11" t="s">
        <v>31</v>
      </c>
      <c r="B13" s="11">
        <v>600</v>
      </c>
      <c r="C13" s="11">
        <v>60014</v>
      </c>
      <c r="D13" s="173" t="s">
        <v>381</v>
      </c>
      <c r="E13" s="134">
        <v>150000</v>
      </c>
      <c r="F13" s="134">
        <v>150000</v>
      </c>
      <c r="G13" s="130">
        <v>0</v>
      </c>
      <c r="H13" s="130">
        <v>0</v>
      </c>
      <c r="I13" s="130">
        <v>0</v>
      </c>
      <c r="J13" s="12" t="s">
        <v>122</v>
      </c>
      <c r="K13" s="129">
        <v>0</v>
      </c>
      <c r="L13" s="128" t="s">
        <v>123</v>
      </c>
    </row>
    <row r="14" spans="1:12" ht="56.25" customHeight="1" thickBot="1">
      <c r="A14" s="11" t="s">
        <v>32</v>
      </c>
      <c r="B14" s="11">
        <v>710</v>
      </c>
      <c r="C14" s="11">
        <v>71012</v>
      </c>
      <c r="D14" s="133" t="s">
        <v>372</v>
      </c>
      <c r="E14" s="132">
        <v>18000</v>
      </c>
      <c r="F14" s="132">
        <v>18000</v>
      </c>
      <c r="G14" s="130">
        <v>0</v>
      </c>
      <c r="H14" s="130">
        <v>0</v>
      </c>
      <c r="I14" s="130">
        <v>0</v>
      </c>
      <c r="J14" s="12" t="s">
        <v>122</v>
      </c>
      <c r="K14" s="129">
        <v>0</v>
      </c>
      <c r="L14" s="128" t="s">
        <v>69</v>
      </c>
    </row>
    <row r="15" spans="1:12" ht="62.25" customHeight="1" thickBot="1">
      <c r="A15" s="11" t="s">
        <v>33</v>
      </c>
      <c r="B15" s="11">
        <v>710</v>
      </c>
      <c r="C15" s="11">
        <v>71012</v>
      </c>
      <c r="D15" s="133" t="s">
        <v>371</v>
      </c>
      <c r="E15" s="132">
        <v>60000</v>
      </c>
      <c r="F15" s="132">
        <v>60000</v>
      </c>
      <c r="G15" s="130">
        <v>0</v>
      </c>
      <c r="H15" s="130">
        <v>0</v>
      </c>
      <c r="I15" s="130">
        <v>0</v>
      </c>
      <c r="J15" s="12" t="s">
        <v>122</v>
      </c>
      <c r="K15" s="129">
        <v>0</v>
      </c>
      <c r="L15" s="128" t="s">
        <v>69</v>
      </c>
    </row>
    <row r="16" spans="1:12" ht="38.25" customHeight="1" thickBot="1">
      <c r="A16" s="11" t="s">
        <v>102</v>
      </c>
      <c r="B16" s="11">
        <v>750</v>
      </c>
      <c r="C16" s="11">
        <v>75019</v>
      </c>
      <c r="D16" s="133" t="s">
        <v>377</v>
      </c>
      <c r="E16" s="132">
        <v>10926</v>
      </c>
      <c r="F16" s="132">
        <v>10926</v>
      </c>
      <c r="G16" s="130">
        <v>0</v>
      </c>
      <c r="H16" s="130">
        <v>0</v>
      </c>
      <c r="I16" s="130">
        <v>0</v>
      </c>
      <c r="J16" s="12" t="s">
        <v>122</v>
      </c>
      <c r="K16" s="129">
        <v>0</v>
      </c>
      <c r="L16" s="128" t="s">
        <v>69</v>
      </c>
    </row>
    <row r="17" spans="1:12" ht="47.25" customHeight="1" thickBot="1">
      <c r="A17" s="11" t="s">
        <v>101</v>
      </c>
      <c r="B17" s="11">
        <v>750</v>
      </c>
      <c r="C17" s="11">
        <v>75020</v>
      </c>
      <c r="D17" s="133" t="s">
        <v>370</v>
      </c>
      <c r="E17" s="132">
        <v>25000</v>
      </c>
      <c r="F17" s="132">
        <v>25000</v>
      </c>
      <c r="G17" s="130">
        <v>0</v>
      </c>
      <c r="H17" s="130">
        <v>0</v>
      </c>
      <c r="I17" s="130">
        <v>0</v>
      </c>
      <c r="J17" s="12" t="s">
        <v>122</v>
      </c>
      <c r="K17" s="129">
        <v>0</v>
      </c>
      <c r="L17" s="128" t="s">
        <v>69</v>
      </c>
    </row>
    <row r="18" spans="1:12" ht="50.25" customHeight="1" thickBot="1">
      <c r="A18" s="11" t="s">
        <v>100</v>
      </c>
      <c r="B18" s="11">
        <v>750</v>
      </c>
      <c r="C18" s="11">
        <v>75020</v>
      </c>
      <c r="D18" s="133" t="s">
        <v>369</v>
      </c>
      <c r="E18" s="132">
        <v>42000</v>
      </c>
      <c r="F18" s="132">
        <v>42000</v>
      </c>
      <c r="G18" s="130">
        <v>0</v>
      </c>
      <c r="H18" s="130">
        <v>0</v>
      </c>
      <c r="I18" s="130">
        <v>0</v>
      </c>
      <c r="J18" s="12" t="s">
        <v>122</v>
      </c>
      <c r="K18" s="129">
        <v>0</v>
      </c>
      <c r="L18" s="128" t="s">
        <v>69</v>
      </c>
    </row>
    <row r="19" spans="1:12" ht="66" customHeight="1">
      <c r="A19" s="11" t="s">
        <v>99</v>
      </c>
      <c r="B19" s="11">
        <v>852</v>
      </c>
      <c r="C19" s="11">
        <v>85202</v>
      </c>
      <c r="D19" s="10" t="s">
        <v>368</v>
      </c>
      <c r="E19" s="131">
        <f>F19</f>
        <v>250000</v>
      </c>
      <c r="F19" s="131">
        <v>250000</v>
      </c>
      <c r="G19" s="130">
        <v>0</v>
      </c>
      <c r="H19" s="130">
        <v>0</v>
      </c>
      <c r="I19" s="130">
        <v>0</v>
      </c>
      <c r="J19" s="12" t="s">
        <v>77</v>
      </c>
      <c r="K19" s="129">
        <v>0</v>
      </c>
      <c r="L19" s="128" t="s">
        <v>127</v>
      </c>
    </row>
    <row r="20" spans="1:12" ht="66" customHeight="1">
      <c r="A20" s="11" t="s">
        <v>97</v>
      </c>
      <c r="B20" s="11">
        <v>852</v>
      </c>
      <c r="C20" s="11">
        <v>85202</v>
      </c>
      <c r="D20" s="10" t="s">
        <v>367</v>
      </c>
      <c r="E20" s="131">
        <f>F20</f>
        <v>45000</v>
      </c>
      <c r="F20" s="131">
        <v>45000</v>
      </c>
      <c r="G20" s="130">
        <v>0</v>
      </c>
      <c r="H20" s="130">
        <v>0</v>
      </c>
      <c r="I20" s="130">
        <v>0</v>
      </c>
      <c r="J20" s="12" t="s">
        <v>77</v>
      </c>
      <c r="K20" s="129">
        <v>0</v>
      </c>
      <c r="L20" s="128" t="s">
        <v>178</v>
      </c>
    </row>
    <row r="21" spans="1:12" ht="36.75" customHeight="1">
      <c r="A21" s="11" t="s">
        <v>94</v>
      </c>
      <c r="B21" s="11">
        <v>853</v>
      </c>
      <c r="C21" s="11">
        <v>85333</v>
      </c>
      <c r="D21" s="10" t="s">
        <v>185</v>
      </c>
      <c r="E21" s="131">
        <v>50000</v>
      </c>
      <c r="F21" s="131">
        <v>50000</v>
      </c>
      <c r="G21" s="130">
        <v>0</v>
      </c>
      <c r="H21" s="130">
        <v>0</v>
      </c>
      <c r="I21" s="130">
        <v>0</v>
      </c>
      <c r="J21" s="12" t="s">
        <v>122</v>
      </c>
      <c r="K21" s="129">
        <v>0</v>
      </c>
      <c r="L21" s="128" t="s">
        <v>129</v>
      </c>
    </row>
    <row r="22" spans="1:12" ht="81.75" customHeight="1">
      <c r="A22" s="11" t="s">
        <v>93</v>
      </c>
      <c r="B22" s="11">
        <v>853</v>
      </c>
      <c r="C22" s="11">
        <v>85395</v>
      </c>
      <c r="D22" s="10" t="s">
        <v>366</v>
      </c>
      <c r="E22" s="131">
        <v>12000</v>
      </c>
      <c r="F22" s="131">
        <v>12000</v>
      </c>
      <c r="G22" s="130">
        <v>0</v>
      </c>
      <c r="H22" s="130">
        <v>0</v>
      </c>
      <c r="I22" s="130">
        <v>0</v>
      </c>
      <c r="J22" s="12" t="s">
        <v>122</v>
      </c>
      <c r="K22" s="129">
        <v>0</v>
      </c>
      <c r="L22" s="128" t="s">
        <v>69</v>
      </c>
    </row>
    <row r="23" spans="1:12" ht="81.75" customHeight="1">
      <c r="A23" s="11" t="s">
        <v>92</v>
      </c>
      <c r="B23" s="11">
        <v>854</v>
      </c>
      <c r="C23" s="11">
        <v>85403</v>
      </c>
      <c r="D23" s="174" t="s">
        <v>432</v>
      </c>
      <c r="E23" s="131">
        <v>58600</v>
      </c>
      <c r="F23" s="131">
        <v>58600</v>
      </c>
      <c r="G23" s="130">
        <v>0</v>
      </c>
      <c r="H23" s="130">
        <v>0</v>
      </c>
      <c r="I23" s="130">
        <v>0</v>
      </c>
      <c r="J23" s="12" t="s">
        <v>122</v>
      </c>
      <c r="K23" s="129">
        <v>0</v>
      </c>
      <c r="L23" s="128" t="s">
        <v>489</v>
      </c>
    </row>
    <row r="24" spans="1:12" ht="105.75" customHeight="1">
      <c r="A24" s="11" t="s">
        <v>90</v>
      </c>
      <c r="B24" s="11">
        <v>855</v>
      </c>
      <c r="C24" s="11">
        <v>85510</v>
      </c>
      <c r="D24" s="174" t="s">
        <v>432</v>
      </c>
      <c r="E24" s="131">
        <v>58600</v>
      </c>
      <c r="F24" s="131">
        <v>58600</v>
      </c>
      <c r="G24" s="130">
        <v>0</v>
      </c>
      <c r="H24" s="130">
        <v>0</v>
      </c>
      <c r="I24" s="130">
        <v>0</v>
      </c>
      <c r="J24" s="12" t="s">
        <v>122</v>
      </c>
      <c r="K24" s="129">
        <v>0</v>
      </c>
      <c r="L24" s="128" t="s">
        <v>433</v>
      </c>
    </row>
    <row r="25" spans="1:12" ht="37.5" customHeight="1">
      <c r="A25" s="245" t="s">
        <v>131</v>
      </c>
      <c r="B25" s="245"/>
      <c r="C25" s="245"/>
      <c r="D25" s="245"/>
      <c r="E25" s="127">
        <f>SUM(E10:E24)</f>
        <v>1150126</v>
      </c>
      <c r="F25" s="127">
        <f>SUM(F10:F24)</f>
        <v>1150126</v>
      </c>
      <c r="G25" s="125">
        <f>SUM(G10:G24)</f>
        <v>0</v>
      </c>
      <c r="H25" s="125">
        <f>SUM(H10:H24)</f>
        <v>0</v>
      </c>
      <c r="I25" s="125">
        <f>SUM(I10:I24)</f>
        <v>0</v>
      </c>
      <c r="J25" s="126">
        <v>0</v>
      </c>
      <c r="K25" s="125">
        <f>SUM(K10:K24)</f>
        <v>0</v>
      </c>
      <c r="L25" s="124" t="s">
        <v>66</v>
      </c>
    </row>
    <row r="26" spans="1:12" ht="16.5" customHeight="1">
      <c r="A26" s="122"/>
      <c r="B26" s="122"/>
      <c r="C26" s="122"/>
      <c r="D26" s="122"/>
      <c r="E26" s="123"/>
      <c r="F26" s="122"/>
      <c r="G26" s="122"/>
      <c r="H26" s="122"/>
      <c r="I26" s="122"/>
      <c r="J26" s="122"/>
      <c r="K26" s="122"/>
      <c r="L26" s="122"/>
    </row>
    <row r="27" spans="1:12" ht="12.75">
      <c r="A27" s="122" t="s">
        <v>132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12.75">
      <c r="A28" s="122" t="s">
        <v>63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ht="12.75">
      <c r="A29" s="122" t="s">
        <v>62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</row>
    <row r="30" spans="1:12" ht="12.75">
      <c r="A30" s="122" t="s">
        <v>133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ht="12.75">
      <c r="A31" s="122" t="s">
        <v>60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5" ht="12.75">
      <c r="E35" s="121"/>
    </row>
  </sheetData>
  <sheetProtection selectLockedCells="1" selectUnlockedCells="1"/>
  <mergeCells count="17">
    <mergeCell ref="A25:D25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horizontalDpi="600" verticalDpi="600" orientation="portrait" paperSize="9" scale="97" r:id="rId1"/>
  <headerFooter alignWithMargins="0">
    <oddHeader>&amp;R&amp;9Załącznik nr &amp;A
do uchwały Rady Powiatu w Opatowie nr LXXXIX.2.2024 
z dnia 31 stycznia 2024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1">
      <selection activeCell="Q9" sqref="Q9"/>
    </sheetView>
  </sheetViews>
  <sheetFormatPr defaultColWidth="9.33203125" defaultRowHeight="11.25"/>
  <cols>
    <col min="1" max="1" width="4.66015625" style="40" customWidth="1"/>
    <col min="2" max="2" width="23.66015625" style="40" customWidth="1"/>
    <col min="3" max="3" width="10.66015625" style="40" customWidth="1"/>
    <col min="4" max="4" width="11.33203125" style="40" customWidth="1"/>
    <col min="5" max="5" width="5.83203125" style="40" customWidth="1"/>
    <col min="6" max="6" width="7.16015625" style="40" customWidth="1"/>
    <col min="7" max="7" width="19" style="40" customWidth="1"/>
    <col min="8" max="8" width="11.5" style="40" customWidth="1"/>
    <col min="9" max="9" width="14.33203125" style="40" customWidth="1"/>
    <col min="10" max="16384" width="9.33203125" style="40" customWidth="1"/>
  </cols>
  <sheetData>
    <row r="1" spans="1:9" ht="40.5" customHeight="1">
      <c r="A1" s="41"/>
      <c r="B1" s="41"/>
      <c r="C1" s="41"/>
      <c r="D1" s="41"/>
      <c r="E1" s="41"/>
      <c r="F1" s="41"/>
      <c r="G1" s="259" t="s">
        <v>493</v>
      </c>
      <c r="H1" s="259"/>
      <c r="I1" s="259"/>
    </row>
    <row r="2" spans="1:9" ht="12.75" customHeight="1">
      <c r="A2" s="260" t="s">
        <v>440</v>
      </c>
      <c r="B2" s="260"/>
      <c r="C2" s="260"/>
      <c r="D2" s="260"/>
      <c r="E2" s="260"/>
      <c r="F2" s="260"/>
      <c r="G2" s="260"/>
      <c r="H2" s="260"/>
      <c r="I2" s="260"/>
    </row>
    <row r="3" spans="1:9" ht="12.75">
      <c r="A3" s="260"/>
      <c r="B3" s="260"/>
      <c r="C3" s="260"/>
      <c r="D3" s="260"/>
      <c r="E3" s="260"/>
      <c r="F3" s="260"/>
      <c r="G3" s="260"/>
      <c r="H3" s="260"/>
      <c r="I3" s="260"/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  <row r="5" spans="1:9" ht="12.75">
      <c r="A5" s="81"/>
      <c r="B5" s="81"/>
      <c r="C5" s="81"/>
      <c r="D5" s="81"/>
      <c r="E5" s="81"/>
      <c r="F5" s="81"/>
      <c r="G5" s="81"/>
      <c r="H5" s="81"/>
      <c r="I5" s="81"/>
    </row>
    <row r="6" spans="1:9" ht="22.5" customHeight="1">
      <c r="A6" s="256" t="s">
        <v>280</v>
      </c>
      <c r="B6" s="256" t="s">
        <v>279</v>
      </c>
      <c r="C6" s="256" t="s">
        <v>278</v>
      </c>
      <c r="D6" s="256" t="s">
        <v>112</v>
      </c>
      <c r="E6" s="256" t="s">
        <v>1</v>
      </c>
      <c r="F6" s="256" t="s">
        <v>2</v>
      </c>
      <c r="G6" s="256" t="s">
        <v>277</v>
      </c>
      <c r="H6" s="256"/>
      <c r="I6" s="256" t="s">
        <v>439</v>
      </c>
    </row>
    <row r="7" spans="1:9" ht="52.5" customHeight="1">
      <c r="A7" s="256"/>
      <c r="B7" s="256"/>
      <c r="C7" s="256"/>
      <c r="D7" s="256"/>
      <c r="E7" s="256"/>
      <c r="F7" s="256"/>
      <c r="G7" s="80" t="s">
        <v>276</v>
      </c>
      <c r="H7" s="80" t="s">
        <v>275</v>
      </c>
      <c r="I7" s="256"/>
    </row>
    <row r="8" spans="1:9" ht="12.75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</row>
    <row r="9" spans="1:9" ht="36" customHeight="1">
      <c r="A9" s="78" t="s">
        <v>27</v>
      </c>
      <c r="B9" s="257" t="s">
        <v>274</v>
      </c>
      <c r="C9" s="77" t="s">
        <v>438</v>
      </c>
      <c r="D9" s="77" t="s">
        <v>69</v>
      </c>
      <c r="E9" s="76" t="s">
        <v>57</v>
      </c>
      <c r="F9" s="76" t="s">
        <v>164</v>
      </c>
      <c r="G9" s="75" t="s">
        <v>268</v>
      </c>
      <c r="H9" s="82">
        <f>H10+H14</f>
        <v>1728865.8499999999</v>
      </c>
      <c r="I9" s="82">
        <f>I10+I14</f>
        <v>1088635.57</v>
      </c>
    </row>
    <row r="10" spans="1:9" ht="13.5" customHeight="1">
      <c r="A10" s="72"/>
      <c r="B10" s="257"/>
      <c r="C10" s="73"/>
      <c r="D10" s="73"/>
      <c r="E10" s="72"/>
      <c r="F10" s="72"/>
      <c r="G10" s="75" t="s">
        <v>266</v>
      </c>
      <c r="H10" s="82">
        <f>H11+H12+H13</f>
        <v>1728865.8499999999</v>
      </c>
      <c r="I10" s="82">
        <f>I11+I12+I13</f>
        <v>1088635.57</v>
      </c>
    </row>
    <row r="11" spans="1:9" ht="15" customHeight="1">
      <c r="A11" s="72"/>
      <c r="B11" s="258" t="s">
        <v>272</v>
      </c>
      <c r="C11" s="73"/>
      <c r="D11" s="73"/>
      <c r="E11" s="72"/>
      <c r="F11" s="72"/>
      <c r="G11" s="74" t="s">
        <v>264</v>
      </c>
      <c r="H11" s="159">
        <v>0</v>
      </c>
      <c r="I11" s="159">
        <v>0</v>
      </c>
    </row>
    <row r="12" spans="1:9" ht="24.75" customHeight="1">
      <c r="A12" s="72"/>
      <c r="B12" s="258"/>
      <c r="C12" s="73"/>
      <c r="D12" s="73"/>
      <c r="E12" s="72"/>
      <c r="F12" s="72"/>
      <c r="G12" s="69" t="s">
        <v>263</v>
      </c>
      <c r="H12" s="83">
        <v>95982.68</v>
      </c>
      <c r="I12" s="83">
        <v>60438.57</v>
      </c>
    </row>
    <row r="13" spans="1:9" ht="36" customHeight="1">
      <c r="A13" s="72"/>
      <c r="B13" s="254" t="s">
        <v>437</v>
      </c>
      <c r="C13" s="73"/>
      <c r="D13" s="73"/>
      <c r="E13" s="72"/>
      <c r="F13" s="72"/>
      <c r="G13" s="69" t="s">
        <v>262</v>
      </c>
      <c r="H13" s="83">
        <v>1632883.17</v>
      </c>
      <c r="I13" s="83">
        <v>1028197</v>
      </c>
    </row>
    <row r="14" spans="1:9" ht="14.25" customHeight="1">
      <c r="A14" s="72"/>
      <c r="B14" s="254"/>
      <c r="C14" s="73"/>
      <c r="D14" s="73"/>
      <c r="E14" s="72"/>
      <c r="F14" s="72"/>
      <c r="G14" s="75" t="s">
        <v>265</v>
      </c>
      <c r="H14" s="82">
        <f>H15+H16+H17+H18</f>
        <v>0</v>
      </c>
      <c r="I14" s="82">
        <f>I15+I16+I17+I18</f>
        <v>0</v>
      </c>
    </row>
    <row r="15" spans="1:9" ht="27.75" customHeight="1">
      <c r="A15" s="72"/>
      <c r="B15" s="254"/>
      <c r="C15" s="73"/>
      <c r="D15" s="73"/>
      <c r="E15" s="72"/>
      <c r="F15" s="72"/>
      <c r="G15" s="74" t="s">
        <v>264</v>
      </c>
      <c r="H15" s="159">
        <v>0</v>
      </c>
      <c r="I15" s="159">
        <v>0</v>
      </c>
    </row>
    <row r="16" spans="1:9" ht="24.75" customHeight="1">
      <c r="A16" s="72"/>
      <c r="B16" s="254"/>
      <c r="C16" s="73"/>
      <c r="D16" s="73"/>
      <c r="E16" s="72"/>
      <c r="F16" s="72"/>
      <c r="G16" s="69" t="s">
        <v>263</v>
      </c>
      <c r="H16" s="159">
        <v>0</v>
      </c>
      <c r="I16" s="159">
        <v>0</v>
      </c>
    </row>
    <row r="17" spans="1:9" ht="36" customHeight="1">
      <c r="A17" s="72"/>
      <c r="B17" s="255" t="s">
        <v>436</v>
      </c>
      <c r="C17" s="73"/>
      <c r="D17" s="73"/>
      <c r="E17" s="72"/>
      <c r="F17" s="72"/>
      <c r="G17" s="69" t="s">
        <v>262</v>
      </c>
      <c r="H17" s="159">
        <v>0</v>
      </c>
      <c r="I17" s="159">
        <v>0</v>
      </c>
    </row>
    <row r="18" spans="1:9" ht="63" customHeight="1">
      <c r="A18" s="70"/>
      <c r="B18" s="255"/>
      <c r="C18" s="71"/>
      <c r="D18" s="71"/>
      <c r="E18" s="70"/>
      <c r="F18" s="70"/>
      <c r="G18" s="69" t="s">
        <v>261</v>
      </c>
      <c r="H18" s="159">
        <v>0</v>
      </c>
      <c r="I18" s="159">
        <v>0</v>
      </c>
    </row>
    <row r="19" spans="1:9" ht="38.25" customHeight="1">
      <c r="A19" s="78" t="s">
        <v>29</v>
      </c>
      <c r="B19" s="257" t="s">
        <v>274</v>
      </c>
      <c r="C19" s="77" t="s">
        <v>273</v>
      </c>
      <c r="D19" s="77" t="s">
        <v>69</v>
      </c>
      <c r="E19" s="76" t="s">
        <v>57</v>
      </c>
      <c r="F19" s="76" t="s">
        <v>59</v>
      </c>
      <c r="G19" s="75" t="s">
        <v>268</v>
      </c>
      <c r="H19" s="82">
        <f>H20+H24</f>
        <v>1382671</v>
      </c>
      <c r="I19" s="82">
        <f>I20+I24</f>
        <v>345667</v>
      </c>
    </row>
    <row r="20" spans="1:9" ht="20.25" customHeight="1">
      <c r="A20" s="72"/>
      <c r="B20" s="257"/>
      <c r="C20" s="73"/>
      <c r="D20" s="73"/>
      <c r="E20" s="72"/>
      <c r="F20" s="72"/>
      <c r="G20" s="75" t="s">
        <v>266</v>
      </c>
      <c r="H20" s="82">
        <f>H21+H22+H23</f>
        <v>1382671</v>
      </c>
      <c r="I20" s="82">
        <f>I21+I22+I23</f>
        <v>345667</v>
      </c>
    </row>
    <row r="21" spans="1:9" ht="16.5" customHeight="1">
      <c r="A21" s="72"/>
      <c r="B21" s="258" t="s">
        <v>272</v>
      </c>
      <c r="C21" s="73"/>
      <c r="D21" s="73"/>
      <c r="E21" s="72"/>
      <c r="F21" s="72"/>
      <c r="G21" s="74" t="s">
        <v>264</v>
      </c>
      <c r="H21" s="83">
        <v>229717</v>
      </c>
      <c r="I21" s="83">
        <v>57429</v>
      </c>
    </row>
    <row r="22" spans="1:9" ht="24.75" customHeight="1">
      <c r="A22" s="72"/>
      <c r="B22" s="258"/>
      <c r="C22" s="73"/>
      <c r="D22" s="73"/>
      <c r="E22" s="72"/>
      <c r="F22" s="72"/>
      <c r="G22" s="69" t="s">
        <v>263</v>
      </c>
      <c r="H22" s="154">
        <v>0</v>
      </c>
      <c r="I22" s="154">
        <v>0</v>
      </c>
    </row>
    <row r="23" spans="1:9" ht="26.25" customHeight="1">
      <c r="A23" s="72"/>
      <c r="B23" s="254" t="s">
        <v>271</v>
      </c>
      <c r="C23" s="73"/>
      <c r="D23" s="73"/>
      <c r="E23" s="72"/>
      <c r="F23" s="72"/>
      <c r="G23" s="69" t="s">
        <v>262</v>
      </c>
      <c r="H23" s="83">
        <v>1152954</v>
      </c>
      <c r="I23" s="83">
        <v>288238</v>
      </c>
    </row>
    <row r="24" spans="1:9" ht="15.75" customHeight="1">
      <c r="A24" s="72"/>
      <c r="B24" s="254"/>
      <c r="C24" s="73"/>
      <c r="D24" s="73"/>
      <c r="E24" s="72"/>
      <c r="F24" s="72"/>
      <c r="G24" s="75" t="s">
        <v>265</v>
      </c>
      <c r="H24" s="82">
        <f>H25+H26+H27+H28</f>
        <v>0</v>
      </c>
      <c r="I24" s="82">
        <f>I25+I26+I27+I28</f>
        <v>0</v>
      </c>
    </row>
    <row r="25" spans="1:9" ht="15" customHeight="1">
      <c r="A25" s="72"/>
      <c r="B25" s="254"/>
      <c r="C25" s="73"/>
      <c r="D25" s="73"/>
      <c r="E25" s="72"/>
      <c r="F25" s="72"/>
      <c r="G25" s="74" t="s">
        <v>264</v>
      </c>
      <c r="H25" s="154">
        <v>0</v>
      </c>
      <c r="I25" s="154">
        <v>0</v>
      </c>
    </row>
    <row r="26" spans="1:9" ht="26.25" customHeight="1">
      <c r="A26" s="72"/>
      <c r="B26" s="254"/>
      <c r="C26" s="73"/>
      <c r="D26" s="73"/>
      <c r="E26" s="72"/>
      <c r="F26" s="72"/>
      <c r="G26" s="69" t="s">
        <v>263</v>
      </c>
      <c r="H26" s="154">
        <v>0</v>
      </c>
      <c r="I26" s="154">
        <v>0</v>
      </c>
    </row>
    <row r="27" spans="1:9" ht="30" customHeight="1">
      <c r="A27" s="72"/>
      <c r="B27" s="255" t="s">
        <v>270</v>
      </c>
      <c r="C27" s="73"/>
      <c r="D27" s="73"/>
      <c r="E27" s="72"/>
      <c r="F27" s="72"/>
      <c r="G27" s="69" t="s">
        <v>262</v>
      </c>
      <c r="H27" s="154">
        <v>0</v>
      </c>
      <c r="I27" s="154">
        <v>0</v>
      </c>
    </row>
    <row r="28" spans="1:9" ht="45.75" customHeight="1">
      <c r="A28" s="70"/>
      <c r="B28" s="255"/>
      <c r="C28" s="71"/>
      <c r="D28" s="71"/>
      <c r="E28" s="70"/>
      <c r="F28" s="70"/>
      <c r="G28" s="69" t="s">
        <v>261</v>
      </c>
      <c r="H28" s="154">
        <v>0</v>
      </c>
      <c r="I28" s="154">
        <v>0</v>
      </c>
    </row>
    <row r="29" spans="1:9" ht="34.5" customHeight="1">
      <c r="A29" s="78" t="s">
        <v>30</v>
      </c>
      <c r="B29" s="257" t="s">
        <v>296</v>
      </c>
      <c r="C29" s="77" t="s">
        <v>297</v>
      </c>
      <c r="D29" s="77" t="s">
        <v>200</v>
      </c>
      <c r="E29" s="76" t="s">
        <v>57</v>
      </c>
      <c r="F29" s="76" t="s">
        <v>59</v>
      </c>
      <c r="G29" s="75" t="s">
        <v>268</v>
      </c>
      <c r="H29" s="82">
        <f>H30+H34</f>
        <v>325285</v>
      </c>
      <c r="I29" s="82">
        <f>I30+I34</f>
        <v>318355</v>
      </c>
    </row>
    <row r="30" spans="1:9" ht="17.25" customHeight="1">
      <c r="A30" s="72"/>
      <c r="B30" s="257"/>
      <c r="C30" s="73"/>
      <c r="D30" s="73"/>
      <c r="E30" s="72"/>
      <c r="F30" s="72"/>
      <c r="G30" s="75" t="s">
        <v>266</v>
      </c>
      <c r="H30" s="82">
        <f>H31+H32+H33</f>
        <v>325285</v>
      </c>
      <c r="I30" s="82">
        <f>I31+I32+I33</f>
        <v>318355</v>
      </c>
    </row>
    <row r="31" spans="1:9" ht="18.75" customHeight="1">
      <c r="A31" s="72"/>
      <c r="B31" s="258"/>
      <c r="C31" s="73"/>
      <c r="D31" s="73"/>
      <c r="E31" s="72"/>
      <c r="F31" s="72"/>
      <c r="G31" s="74" t="s">
        <v>264</v>
      </c>
      <c r="H31" s="83">
        <v>56860</v>
      </c>
      <c r="I31" s="83">
        <v>56860</v>
      </c>
    </row>
    <row r="32" spans="1:9" ht="26.25" customHeight="1">
      <c r="A32" s="72"/>
      <c r="B32" s="258"/>
      <c r="C32" s="73"/>
      <c r="D32" s="73"/>
      <c r="E32" s="72"/>
      <c r="F32" s="72"/>
      <c r="G32" s="69" t="s">
        <v>263</v>
      </c>
      <c r="H32" s="154">
        <v>0</v>
      </c>
      <c r="I32" s="154">
        <v>0</v>
      </c>
    </row>
    <row r="33" spans="1:9" ht="39" customHeight="1">
      <c r="A33" s="72"/>
      <c r="B33" s="254"/>
      <c r="C33" s="73"/>
      <c r="D33" s="73"/>
      <c r="E33" s="72"/>
      <c r="F33" s="72"/>
      <c r="G33" s="69" t="s">
        <v>262</v>
      </c>
      <c r="H33" s="83">
        <v>268425</v>
      </c>
      <c r="I33" s="83">
        <v>261495</v>
      </c>
    </row>
    <row r="34" spans="1:9" ht="22.5" customHeight="1">
      <c r="A34" s="72"/>
      <c r="B34" s="254"/>
      <c r="C34" s="73"/>
      <c r="D34" s="73"/>
      <c r="E34" s="72"/>
      <c r="F34" s="72"/>
      <c r="G34" s="75" t="s">
        <v>265</v>
      </c>
      <c r="H34" s="82">
        <f>H35+H36+H37+H38</f>
        <v>0</v>
      </c>
      <c r="I34" s="82">
        <f>I35+I36+I37+I38</f>
        <v>0</v>
      </c>
    </row>
    <row r="35" spans="1:9" ht="27.75" customHeight="1">
      <c r="A35" s="72"/>
      <c r="B35" s="254"/>
      <c r="C35" s="73"/>
      <c r="D35" s="73"/>
      <c r="E35" s="72"/>
      <c r="F35" s="72"/>
      <c r="G35" s="74" t="s">
        <v>264</v>
      </c>
      <c r="H35" s="154">
        <v>0</v>
      </c>
      <c r="I35" s="154">
        <v>0</v>
      </c>
    </row>
    <row r="36" spans="1:9" ht="26.25" customHeight="1">
      <c r="A36" s="72"/>
      <c r="B36" s="254"/>
      <c r="C36" s="73"/>
      <c r="D36" s="73"/>
      <c r="E36" s="72"/>
      <c r="F36" s="72"/>
      <c r="G36" s="69" t="s">
        <v>263</v>
      </c>
      <c r="H36" s="154">
        <v>0</v>
      </c>
      <c r="I36" s="154">
        <v>0</v>
      </c>
    </row>
    <row r="37" spans="1:9" ht="36" customHeight="1">
      <c r="A37" s="72"/>
      <c r="B37" s="255" t="s">
        <v>298</v>
      </c>
      <c r="C37" s="73"/>
      <c r="D37" s="73"/>
      <c r="E37" s="72"/>
      <c r="F37" s="72"/>
      <c r="G37" s="69" t="s">
        <v>262</v>
      </c>
      <c r="H37" s="154">
        <v>0</v>
      </c>
      <c r="I37" s="154">
        <v>0</v>
      </c>
    </row>
    <row r="38" spans="1:9" ht="48.75" customHeight="1">
      <c r="A38" s="70"/>
      <c r="B38" s="255"/>
      <c r="C38" s="71"/>
      <c r="D38" s="71"/>
      <c r="E38" s="70"/>
      <c r="F38" s="70"/>
      <c r="G38" s="69" t="s">
        <v>261</v>
      </c>
      <c r="H38" s="154">
        <v>0</v>
      </c>
      <c r="I38" s="154">
        <v>0</v>
      </c>
    </row>
    <row r="39" spans="1:9" ht="19.5" customHeight="1">
      <c r="A39" s="68"/>
      <c r="B39" s="67" t="s">
        <v>267</v>
      </c>
      <c r="C39" s="253"/>
      <c r="D39" s="253"/>
      <c r="E39" s="253"/>
      <c r="F39" s="253"/>
      <c r="G39" s="253"/>
      <c r="H39" s="82">
        <f>H40+H45</f>
        <v>3436821.8499999996</v>
      </c>
      <c r="I39" s="82">
        <f>I40+I45</f>
        <v>1752657.57</v>
      </c>
    </row>
    <row r="40" spans="1:9" ht="21.75" customHeight="1">
      <c r="A40" s="156"/>
      <c r="B40" s="67" t="s">
        <v>266</v>
      </c>
      <c r="C40" s="253"/>
      <c r="D40" s="253"/>
      <c r="E40" s="253"/>
      <c r="F40" s="253"/>
      <c r="G40" s="253"/>
      <c r="H40" s="84">
        <f aca="true" t="shared" si="0" ref="H40:I43">H10+H20+H30</f>
        <v>3436821.8499999996</v>
      </c>
      <c r="I40" s="84">
        <f t="shared" si="0"/>
        <v>1752657.57</v>
      </c>
    </row>
    <row r="41" spans="1:9" ht="18" customHeight="1">
      <c r="A41" s="156"/>
      <c r="B41" s="66" t="s">
        <v>264</v>
      </c>
      <c r="C41" s="249"/>
      <c r="D41" s="249"/>
      <c r="E41" s="249"/>
      <c r="F41" s="249"/>
      <c r="G41" s="249"/>
      <c r="H41" s="85">
        <f t="shared" si="0"/>
        <v>286577</v>
      </c>
      <c r="I41" s="85">
        <f t="shared" si="0"/>
        <v>114289</v>
      </c>
    </row>
    <row r="42" spans="1:9" ht="19.5" customHeight="1">
      <c r="A42" s="156"/>
      <c r="B42" s="66" t="s">
        <v>263</v>
      </c>
      <c r="C42" s="249"/>
      <c r="D42" s="249"/>
      <c r="E42" s="249"/>
      <c r="F42" s="249"/>
      <c r="G42" s="249"/>
      <c r="H42" s="85">
        <f t="shared" si="0"/>
        <v>95982.68</v>
      </c>
      <c r="I42" s="85">
        <f t="shared" si="0"/>
        <v>60438.57</v>
      </c>
    </row>
    <row r="43" spans="1:9" ht="22.5" customHeight="1">
      <c r="A43" s="156"/>
      <c r="B43" s="155" t="s">
        <v>262</v>
      </c>
      <c r="C43" s="249"/>
      <c r="D43" s="249"/>
      <c r="E43" s="249"/>
      <c r="F43" s="249"/>
      <c r="G43" s="249"/>
      <c r="H43" s="85">
        <f t="shared" si="0"/>
        <v>3054262.17</v>
      </c>
      <c r="I43" s="85">
        <f t="shared" si="0"/>
        <v>1577930</v>
      </c>
    </row>
    <row r="44" spans="1:9" ht="32.25" customHeight="1">
      <c r="A44" s="156"/>
      <c r="B44" s="155" t="s">
        <v>261</v>
      </c>
      <c r="C44" s="249"/>
      <c r="D44" s="249"/>
      <c r="E44" s="249"/>
      <c r="F44" s="249"/>
      <c r="G44" s="249"/>
      <c r="H44" s="154">
        <v>0</v>
      </c>
      <c r="I44" s="154">
        <v>0</v>
      </c>
    </row>
    <row r="45" spans="1:9" ht="16.5" customHeight="1">
      <c r="A45" s="156"/>
      <c r="B45" s="65" t="s">
        <v>265</v>
      </c>
      <c r="C45" s="253"/>
      <c r="D45" s="253"/>
      <c r="E45" s="253"/>
      <c r="F45" s="253"/>
      <c r="G45" s="253"/>
      <c r="H45" s="84">
        <f>H14+H24+H34</f>
        <v>0</v>
      </c>
      <c r="I45" s="84">
        <f>I14+I24+I34</f>
        <v>0</v>
      </c>
    </row>
    <row r="46" spans="1:9" ht="18.75" customHeight="1">
      <c r="A46" s="156"/>
      <c r="B46" s="64" t="s">
        <v>264</v>
      </c>
      <c r="C46" s="249"/>
      <c r="D46" s="249"/>
      <c r="E46" s="249"/>
      <c r="F46" s="249"/>
      <c r="G46" s="249"/>
      <c r="H46" s="154">
        <v>0</v>
      </c>
      <c r="I46" s="154">
        <v>0</v>
      </c>
    </row>
    <row r="47" spans="1:9" ht="20.25" customHeight="1">
      <c r="A47" s="156"/>
      <c r="B47" s="64" t="s">
        <v>263</v>
      </c>
      <c r="C47" s="249"/>
      <c r="D47" s="249"/>
      <c r="E47" s="249"/>
      <c r="F47" s="249"/>
      <c r="G47" s="249"/>
      <c r="H47" s="154">
        <v>0</v>
      </c>
      <c r="I47" s="154">
        <v>0</v>
      </c>
    </row>
    <row r="48" spans="1:9" ht="32.25" customHeight="1">
      <c r="A48" s="156"/>
      <c r="B48" s="63" t="s">
        <v>262</v>
      </c>
      <c r="C48" s="249"/>
      <c r="D48" s="249"/>
      <c r="E48" s="249"/>
      <c r="F48" s="249"/>
      <c r="G48" s="249"/>
      <c r="H48" s="154">
        <v>0</v>
      </c>
      <c r="I48" s="154">
        <v>0</v>
      </c>
    </row>
    <row r="49" spans="1:9" ht="33" customHeight="1">
      <c r="A49" s="156"/>
      <c r="B49" s="63" t="s">
        <v>261</v>
      </c>
      <c r="C49" s="249"/>
      <c r="D49" s="249"/>
      <c r="E49" s="249"/>
      <c r="F49" s="249"/>
      <c r="G49" s="249"/>
      <c r="H49" s="154">
        <v>0</v>
      </c>
      <c r="I49" s="154">
        <v>0</v>
      </c>
    </row>
    <row r="50" spans="1:9" ht="12.7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2.75" customHeight="1" hidden="1">
      <c r="A51" s="61"/>
      <c r="B51" s="250"/>
      <c r="C51" s="250"/>
      <c r="D51" s="250"/>
      <c r="E51" s="250"/>
      <c r="F51" s="250"/>
      <c r="G51" s="250"/>
      <c r="H51" s="250"/>
      <c r="I51" s="250"/>
    </row>
    <row r="52" spans="1:9" ht="8.25" customHeight="1">
      <c r="A52" s="251"/>
      <c r="B52" s="252"/>
      <c r="C52" s="252"/>
      <c r="D52" s="252"/>
      <c r="E52" s="252"/>
      <c r="F52" s="252"/>
      <c r="G52" s="252"/>
      <c r="H52" s="252"/>
      <c r="I52" s="252"/>
    </row>
    <row r="53" spans="1:9" ht="39" customHeight="1">
      <c r="A53" s="251"/>
      <c r="B53" s="252"/>
      <c r="C53" s="252"/>
      <c r="D53" s="252"/>
      <c r="E53" s="252"/>
      <c r="F53" s="252"/>
      <c r="G53" s="252"/>
      <c r="H53" s="252"/>
      <c r="I53" s="252"/>
    </row>
    <row r="54" spans="1:9" ht="12.75" customHeight="1" hidden="1">
      <c r="A54" s="251"/>
      <c r="B54" s="252"/>
      <c r="C54" s="252"/>
      <c r="D54" s="252"/>
      <c r="E54" s="252"/>
      <c r="F54" s="252"/>
      <c r="G54" s="252"/>
      <c r="H54" s="252"/>
      <c r="I54" s="252"/>
    </row>
    <row r="55" spans="1:9" ht="12.75">
      <c r="A55" s="36"/>
      <c r="B55" s="36"/>
      <c r="C55" s="36"/>
      <c r="D55" s="36"/>
      <c r="E55" s="36"/>
      <c r="F55" s="36"/>
      <c r="G55" s="36"/>
      <c r="H55" s="36"/>
      <c r="I55" s="36"/>
    </row>
    <row r="56" spans="1:9" ht="12.75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2.75">
      <c r="A57" s="36"/>
      <c r="B57" s="36"/>
      <c r="C57" s="36"/>
      <c r="D57" s="36"/>
      <c r="E57" s="36"/>
      <c r="F57" s="36"/>
      <c r="G57" s="36"/>
      <c r="H57" s="36"/>
      <c r="I57" s="36"/>
    </row>
    <row r="58" spans="1:9" ht="12.75">
      <c r="A58" s="36"/>
      <c r="B58" s="36"/>
      <c r="C58" s="36"/>
      <c r="D58" s="36"/>
      <c r="E58" s="36"/>
      <c r="F58" s="36"/>
      <c r="G58" s="36"/>
      <c r="H58" s="36"/>
      <c r="I58" s="36"/>
    </row>
    <row r="59" spans="1:9" ht="12.75">
      <c r="A59" s="36"/>
      <c r="B59" s="36"/>
      <c r="C59" s="36"/>
      <c r="D59" s="36"/>
      <c r="E59" s="36"/>
      <c r="F59" s="36"/>
      <c r="G59" s="36"/>
      <c r="H59" s="36"/>
      <c r="I59" s="36"/>
    </row>
  </sheetData>
  <sheetProtection selectLockedCells="1" selectUnlockedCells="1"/>
  <mergeCells count="36">
    <mergeCell ref="B17:B1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B13:B16"/>
    <mergeCell ref="B29:B30"/>
    <mergeCell ref="B31:B32"/>
    <mergeCell ref="B19:B20"/>
    <mergeCell ref="B21:B22"/>
    <mergeCell ref="B23:B26"/>
    <mergeCell ref="B27:B28"/>
    <mergeCell ref="B33:B36"/>
    <mergeCell ref="B37:B38"/>
    <mergeCell ref="C39:G39"/>
    <mergeCell ref="C40:G40"/>
    <mergeCell ref="C41:G41"/>
    <mergeCell ref="C42:G42"/>
    <mergeCell ref="C49:G49"/>
    <mergeCell ref="B51:I51"/>
    <mergeCell ref="A52:A54"/>
    <mergeCell ref="B52:I54"/>
    <mergeCell ref="C43:G43"/>
    <mergeCell ref="C44:G44"/>
    <mergeCell ref="C45:G45"/>
    <mergeCell ref="C46:G46"/>
    <mergeCell ref="C47:G47"/>
    <mergeCell ref="C48:G4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D15" sqref="D15"/>
    </sheetView>
  </sheetViews>
  <sheetFormatPr defaultColWidth="9.33203125" defaultRowHeight="11.25"/>
  <cols>
    <col min="1" max="1" width="9.33203125" style="36" customWidth="1"/>
    <col min="2" max="2" width="69.33203125" style="36" customWidth="1"/>
    <col min="3" max="3" width="18" style="36" customWidth="1"/>
    <col min="4" max="4" width="19.5" style="36" customWidth="1"/>
    <col min="5" max="16384" width="9.33203125" style="36" customWidth="1"/>
  </cols>
  <sheetData>
    <row r="1" spans="1:4" ht="12.75">
      <c r="A1" s="60"/>
      <c r="B1" s="60"/>
      <c r="C1" s="60"/>
      <c r="D1" s="60"/>
    </row>
    <row r="2" spans="1:4" ht="18.75">
      <c r="A2" s="262" t="s">
        <v>379</v>
      </c>
      <c r="B2" s="262"/>
      <c r="C2" s="262"/>
      <c r="D2" s="262"/>
    </row>
    <row r="3" spans="1:4" ht="12.75">
      <c r="A3" s="59"/>
      <c r="B3" s="58"/>
      <c r="C3" s="58"/>
      <c r="D3" s="58"/>
    </row>
    <row r="4" spans="1:8" ht="12.75">
      <c r="A4" s="58"/>
      <c r="B4" s="58"/>
      <c r="C4" s="58"/>
      <c r="D4" s="57" t="s">
        <v>0</v>
      </c>
      <c r="H4" s="56"/>
    </row>
    <row r="5" spans="1:4" ht="12.75" customHeight="1">
      <c r="A5" s="263" t="s">
        <v>26</v>
      </c>
      <c r="B5" s="263" t="s">
        <v>260</v>
      </c>
      <c r="C5" s="264" t="s">
        <v>259</v>
      </c>
      <c r="D5" s="265" t="s">
        <v>378</v>
      </c>
    </row>
    <row r="6" spans="1:4" ht="12.75">
      <c r="A6" s="263"/>
      <c r="B6" s="263"/>
      <c r="C6" s="263"/>
      <c r="D6" s="265"/>
    </row>
    <row r="7" spans="1:4" ht="12.75">
      <c r="A7" s="263"/>
      <c r="B7" s="263"/>
      <c r="C7" s="263"/>
      <c r="D7" s="265"/>
    </row>
    <row r="8" spans="1:4" ht="12.75">
      <c r="A8" s="43">
        <v>1</v>
      </c>
      <c r="B8" s="43">
        <v>2</v>
      </c>
      <c r="C8" s="43">
        <v>3</v>
      </c>
      <c r="D8" s="43">
        <v>4</v>
      </c>
    </row>
    <row r="9" spans="1:4" ht="12.75" customHeight="1">
      <c r="A9" s="266" t="s">
        <v>258</v>
      </c>
      <c r="B9" s="266"/>
      <c r="C9" s="43"/>
      <c r="D9" s="175">
        <f>SUM(D10:D28)</f>
        <v>505655</v>
      </c>
    </row>
    <row r="10" spans="1:4" ht="12.75">
      <c r="A10" s="47" t="s">
        <v>27</v>
      </c>
      <c r="B10" s="55" t="s">
        <v>257</v>
      </c>
      <c r="C10" s="43" t="s">
        <v>255</v>
      </c>
      <c r="D10" s="176">
        <v>0</v>
      </c>
    </row>
    <row r="11" spans="1:4" ht="22.5">
      <c r="A11" s="53" t="s">
        <v>225</v>
      </c>
      <c r="B11" s="44" t="s">
        <v>249</v>
      </c>
      <c r="C11" s="54" t="s">
        <v>255</v>
      </c>
      <c r="D11" s="176">
        <v>0</v>
      </c>
    </row>
    <row r="12" spans="1:4" ht="12.75">
      <c r="A12" s="47" t="s">
        <v>29</v>
      </c>
      <c r="B12" s="49" t="s">
        <v>256</v>
      </c>
      <c r="C12" s="43" t="s">
        <v>255</v>
      </c>
      <c r="D12" s="176">
        <v>0</v>
      </c>
    </row>
    <row r="13" spans="1:4" ht="22.5">
      <c r="A13" s="47" t="s">
        <v>30</v>
      </c>
      <c r="B13" s="44" t="s">
        <v>254</v>
      </c>
      <c r="C13" s="43" t="s">
        <v>253</v>
      </c>
      <c r="D13" s="176">
        <v>0</v>
      </c>
    </row>
    <row r="14" spans="1:4" ht="22.5">
      <c r="A14" s="47" t="s">
        <v>31</v>
      </c>
      <c r="B14" s="44" t="s">
        <v>252</v>
      </c>
      <c r="C14" s="43" t="s">
        <v>251</v>
      </c>
      <c r="D14" s="176">
        <v>0</v>
      </c>
    </row>
    <row r="15" spans="1:4" ht="12.75">
      <c r="A15" s="47" t="s">
        <v>32</v>
      </c>
      <c r="B15" s="44" t="s">
        <v>250</v>
      </c>
      <c r="C15" s="43" t="s">
        <v>248</v>
      </c>
      <c r="D15" s="176">
        <v>0</v>
      </c>
    </row>
    <row r="16" spans="1:4" ht="22.5">
      <c r="A16" s="47" t="s">
        <v>216</v>
      </c>
      <c r="B16" s="44" t="s">
        <v>249</v>
      </c>
      <c r="C16" s="43" t="s">
        <v>248</v>
      </c>
      <c r="D16" s="176">
        <v>0</v>
      </c>
    </row>
    <row r="17" spans="1:4" ht="12.75">
      <c r="A17" s="47" t="s">
        <v>33</v>
      </c>
      <c r="B17" s="49" t="s">
        <v>247</v>
      </c>
      <c r="C17" s="43" t="s">
        <v>244</v>
      </c>
      <c r="D17" s="176">
        <v>0</v>
      </c>
    </row>
    <row r="18" spans="1:4" ht="22.5">
      <c r="A18" s="47" t="s">
        <v>212</v>
      </c>
      <c r="B18" s="44" t="s">
        <v>246</v>
      </c>
      <c r="C18" s="43" t="s">
        <v>244</v>
      </c>
      <c r="D18" s="176">
        <v>0</v>
      </c>
    </row>
    <row r="19" spans="1:4" ht="22.5">
      <c r="A19" s="47" t="s">
        <v>102</v>
      </c>
      <c r="B19" s="44" t="s">
        <v>245</v>
      </c>
      <c r="C19" s="43" t="s">
        <v>244</v>
      </c>
      <c r="D19" s="176">
        <v>0</v>
      </c>
    </row>
    <row r="20" spans="1:4" ht="22.5">
      <c r="A20" s="53" t="s">
        <v>101</v>
      </c>
      <c r="B20" s="49" t="s">
        <v>243</v>
      </c>
      <c r="C20" s="52" t="s">
        <v>242</v>
      </c>
      <c r="D20" s="176">
        <v>0</v>
      </c>
    </row>
    <row r="21" spans="1:4" ht="22.5">
      <c r="A21" s="47" t="s">
        <v>100</v>
      </c>
      <c r="B21" s="49" t="s">
        <v>241</v>
      </c>
      <c r="C21" s="43" t="s">
        <v>240</v>
      </c>
      <c r="D21" s="176">
        <v>505655</v>
      </c>
    </row>
    <row r="22" spans="1:4" ht="12.75">
      <c r="A22" s="47" t="s">
        <v>99</v>
      </c>
      <c r="B22" s="49" t="s">
        <v>239</v>
      </c>
      <c r="C22" s="43" t="s">
        <v>238</v>
      </c>
      <c r="D22" s="42">
        <v>0</v>
      </c>
    </row>
    <row r="23" spans="1:4" ht="12.75">
      <c r="A23" s="47" t="s">
        <v>97</v>
      </c>
      <c r="B23" s="46" t="s">
        <v>237</v>
      </c>
      <c r="C23" s="43" t="s">
        <v>236</v>
      </c>
      <c r="D23" s="42">
        <v>0</v>
      </c>
    </row>
    <row r="24" spans="1:4" ht="33.75">
      <c r="A24" s="47" t="s">
        <v>94</v>
      </c>
      <c r="B24" s="49" t="s">
        <v>235</v>
      </c>
      <c r="C24" s="48" t="s">
        <v>234</v>
      </c>
      <c r="D24" s="42">
        <v>0</v>
      </c>
    </row>
    <row r="25" spans="1:4" ht="33.75">
      <c r="A25" s="47" t="s">
        <v>93</v>
      </c>
      <c r="B25" s="49" t="s">
        <v>233</v>
      </c>
      <c r="C25" s="48" t="s">
        <v>232</v>
      </c>
      <c r="D25" s="42">
        <v>0</v>
      </c>
    </row>
    <row r="26" spans="1:4" ht="12.75">
      <c r="A26" s="47" t="s">
        <v>92</v>
      </c>
      <c r="B26" s="51" t="s">
        <v>231</v>
      </c>
      <c r="C26" s="43" t="s">
        <v>203</v>
      </c>
      <c r="D26" s="42">
        <v>0</v>
      </c>
    </row>
    <row r="27" spans="1:4" ht="12.75">
      <c r="A27" s="47" t="s">
        <v>90</v>
      </c>
      <c r="B27" s="51" t="s">
        <v>230</v>
      </c>
      <c r="C27" s="43" t="s">
        <v>229</v>
      </c>
      <c r="D27" s="42">
        <v>0</v>
      </c>
    </row>
    <row r="28" spans="1:4" ht="12.75">
      <c r="A28" s="47" t="s">
        <v>89</v>
      </c>
      <c r="B28" s="44" t="s">
        <v>228</v>
      </c>
      <c r="C28" s="43" t="s">
        <v>201</v>
      </c>
      <c r="D28" s="42">
        <v>0</v>
      </c>
    </row>
    <row r="29" spans="1:4" ht="12.75" customHeight="1">
      <c r="A29" s="261" t="s">
        <v>227</v>
      </c>
      <c r="B29" s="261"/>
      <c r="C29" s="43"/>
      <c r="D29" s="50">
        <f>SUM(D30:D36)</f>
        <v>0</v>
      </c>
    </row>
    <row r="30" spans="1:4" ht="12.75">
      <c r="A30" s="47" t="s">
        <v>27</v>
      </c>
      <c r="B30" s="46" t="s">
        <v>226</v>
      </c>
      <c r="C30" s="43" t="s">
        <v>223</v>
      </c>
      <c r="D30" s="42">
        <v>0</v>
      </c>
    </row>
    <row r="31" spans="1:4" ht="22.5">
      <c r="A31" s="47" t="s">
        <v>225</v>
      </c>
      <c r="B31" s="44" t="s">
        <v>215</v>
      </c>
      <c r="C31" s="43" t="s">
        <v>223</v>
      </c>
      <c r="D31" s="42">
        <v>0</v>
      </c>
    </row>
    <row r="32" spans="1:4" ht="12.75">
      <c r="A32" s="47" t="s">
        <v>29</v>
      </c>
      <c r="B32" s="46" t="s">
        <v>224</v>
      </c>
      <c r="C32" s="43" t="s">
        <v>223</v>
      </c>
      <c r="D32" s="42">
        <v>0</v>
      </c>
    </row>
    <row r="33" spans="1:4" ht="22.5">
      <c r="A33" s="47" t="s">
        <v>222</v>
      </c>
      <c r="B33" s="44" t="s">
        <v>221</v>
      </c>
      <c r="C33" s="43" t="s">
        <v>220</v>
      </c>
      <c r="D33" s="42">
        <v>0</v>
      </c>
    </row>
    <row r="34" spans="1:4" ht="22.5">
      <c r="A34" s="47" t="s">
        <v>31</v>
      </c>
      <c r="B34" s="44" t="s">
        <v>219</v>
      </c>
      <c r="C34" s="43" t="s">
        <v>218</v>
      </c>
      <c r="D34" s="42">
        <v>0</v>
      </c>
    </row>
    <row r="35" spans="1:4" ht="12.75">
      <c r="A35" s="47" t="s">
        <v>32</v>
      </c>
      <c r="B35" s="44" t="s">
        <v>217</v>
      </c>
      <c r="C35" s="43" t="s">
        <v>214</v>
      </c>
      <c r="D35" s="42">
        <v>0</v>
      </c>
    </row>
    <row r="36" spans="1:4" ht="22.5">
      <c r="A36" s="47" t="s">
        <v>216</v>
      </c>
      <c r="B36" s="44" t="s">
        <v>215</v>
      </c>
      <c r="C36" s="43" t="s">
        <v>214</v>
      </c>
      <c r="D36" s="42">
        <v>0</v>
      </c>
    </row>
    <row r="37" spans="1:4" ht="12.75">
      <c r="A37" s="47" t="s">
        <v>33</v>
      </c>
      <c r="B37" s="49" t="s">
        <v>213</v>
      </c>
      <c r="C37" s="43" t="s">
        <v>209</v>
      </c>
      <c r="D37" s="42">
        <v>0</v>
      </c>
    </row>
    <row r="38" spans="1:4" ht="22.5">
      <c r="A38" s="47" t="s">
        <v>212</v>
      </c>
      <c r="B38" s="44" t="s">
        <v>211</v>
      </c>
      <c r="C38" s="43" t="s">
        <v>209</v>
      </c>
      <c r="D38" s="42">
        <v>0</v>
      </c>
    </row>
    <row r="39" spans="1:4" ht="22.5">
      <c r="A39" s="47" t="s">
        <v>102</v>
      </c>
      <c r="B39" s="44" t="s">
        <v>210</v>
      </c>
      <c r="C39" s="43" t="s">
        <v>209</v>
      </c>
      <c r="D39" s="42">
        <v>0</v>
      </c>
    </row>
    <row r="40" spans="1:4" ht="12.75">
      <c r="A40" s="47" t="s">
        <v>101</v>
      </c>
      <c r="B40" s="49" t="s">
        <v>208</v>
      </c>
      <c r="C40" s="48" t="s">
        <v>207</v>
      </c>
      <c r="D40" s="42">
        <v>0</v>
      </c>
    </row>
    <row r="41" spans="1:4" ht="12.75">
      <c r="A41" s="47" t="s">
        <v>100</v>
      </c>
      <c r="B41" s="46" t="s">
        <v>206</v>
      </c>
      <c r="C41" s="43" t="s">
        <v>205</v>
      </c>
      <c r="D41" s="42">
        <v>0</v>
      </c>
    </row>
    <row r="42" spans="1:4" ht="12.75">
      <c r="A42" s="45" t="s">
        <v>99</v>
      </c>
      <c r="B42" s="46" t="s">
        <v>204</v>
      </c>
      <c r="C42" s="43" t="s">
        <v>203</v>
      </c>
      <c r="D42" s="42">
        <v>0</v>
      </c>
    </row>
    <row r="43" spans="1:4" ht="12.75">
      <c r="A43" s="45" t="s">
        <v>97</v>
      </c>
      <c r="B43" s="44" t="s">
        <v>202</v>
      </c>
      <c r="C43" s="43" t="s">
        <v>201</v>
      </c>
      <c r="D43" s="42">
        <v>0</v>
      </c>
    </row>
    <row r="44" spans="1:4" ht="12.75">
      <c r="A44" s="41"/>
      <c r="B44" s="41"/>
      <c r="C44" s="41"/>
      <c r="D44" s="41"/>
    </row>
    <row r="45" spans="1:4" ht="12.75">
      <c r="A45" s="41"/>
      <c r="B45" s="41"/>
      <c r="C45" s="41"/>
      <c r="D45" s="41"/>
    </row>
    <row r="53" spans="1:4" ht="12.75">
      <c r="A53" s="40"/>
      <c r="B53" s="40"/>
      <c r="C53" s="40"/>
      <c r="D53" s="40"/>
    </row>
    <row r="54" spans="1:4" ht="12.75">
      <c r="A54" s="40"/>
      <c r="B54" s="40"/>
      <c r="C54" s="40"/>
      <c r="D54" s="40"/>
    </row>
    <row r="55" spans="1:4" ht="12.75">
      <c r="A55" s="40"/>
      <c r="B55" s="40"/>
      <c r="C55" s="40"/>
      <c r="D55" s="40"/>
    </row>
    <row r="56" spans="1:4" ht="12.75">
      <c r="A56" s="40"/>
      <c r="B56" s="40"/>
      <c r="C56" s="40"/>
      <c r="D56" s="40"/>
    </row>
    <row r="57" spans="1:4" ht="12.75">
      <c r="A57" s="40"/>
      <c r="B57" s="40"/>
      <c r="C57" s="40"/>
      <c r="D57" s="40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6" r:id="rId1"/>
  <headerFooter alignWithMargins="0">
    <oddHeader>&amp;RZałącznik nr &amp;A
do uchwały Rady Powiatu w Opatowie nr LXXXIX.2.2024
z dnia 31 stycznia 2024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"/>
  <sheetViews>
    <sheetView view="pageLayout" zoomScaleNormal="78" workbookViewId="0" topLeftCell="A1">
      <selection activeCell="T7" sqref="T7"/>
    </sheetView>
  </sheetViews>
  <sheetFormatPr defaultColWidth="9.33203125" defaultRowHeight="11.25"/>
  <cols>
    <col min="1" max="1" width="32.16015625" style="101" customWidth="1"/>
    <col min="2" max="2" width="4.66015625" style="101" customWidth="1"/>
    <col min="3" max="3" width="6.83203125" style="101" customWidth="1"/>
    <col min="4" max="4" width="9.16015625" style="101" customWidth="1"/>
    <col min="5" max="5" width="13.33203125" style="101" customWidth="1"/>
    <col min="6" max="6" width="14.5" style="101" customWidth="1"/>
    <col min="7" max="7" width="13.66015625" style="101" customWidth="1"/>
    <col min="8" max="8" width="11.16015625" style="101" customWidth="1"/>
    <col min="9" max="9" width="13.16015625" style="101" customWidth="1"/>
    <col min="10" max="10" width="14.16015625" style="101" customWidth="1"/>
    <col min="11" max="12" width="9.83203125" style="101" customWidth="1"/>
    <col min="13" max="13" width="7.5" style="101" customWidth="1"/>
    <col min="14" max="14" width="9" style="101" customWidth="1"/>
    <col min="15" max="15" width="13.83203125" style="101" customWidth="1"/>
    <col min="16" max="16" width="14.33203125" style="100" customWidth="1"/>
    <col min="17" max="17" width="12.5" style="100" customWidth="1"/>
    <col min="18" max="18" width="8.83203125" style="100" customWidth="1"/>
    <col min="19" max="19" width="11.5" style="100" customWidth="1"/>
    <col min="20" max="20" width="9.33203125" style="100" customWidth="1"/>
    <col min="21" max="21" width="10.83203125" style="100" customWidth="1"/>
    <col min="22" max="16384" width="9.33203125" style="100" customWidth="1"/>
  </cols>
  <sheetData>
    <row r="1" spans="1:19" ht="18.75" customHeight="1">
      <c r="A1" s="267" t="s">
        <v>431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19" ht="18.7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ht="12.75">
      <c r="A3" s="114"/>
      <c r="B3" s="114"/>
      <c r="C3" s="114"/>
      <c r="D3" s="114"/>
      <c r="E3" s="114"/>
      <c r="F3" s="114"/>
      <c r="G3" s="114"/>
      <c r="H3" s="39"/>
      <c r="I3" s="39"/>
      <c r="J3" s="39"/>
      <c r="K3" s="39"/>
      <c r="L3" s="39"/>
      <c r="M3" s="39"/>
      <c r="N3" s="39"/>
      <c r="O3" s="39"/>
      <c r="P3" s="41"/>
      <c r="Q3" s="41"/>
      <c r="R3" s="41"/>
      <c r="S3" s="113" t="s">
        <v>141</v>
      </c>
    </row>
    <row r="4" spans="1:19" s="110" customFormat="1" ht="12.75" customHeight="1">
      <c r="A4" s="256" t="s">
        <v>358</v>
      </c>
      <c r="B4" s="268" t="s">
        <v>1</v>
      </c>
      <c r="C4" s="268" t="s">
        <v>2</v>
      </c>
      <c r="D4" s="256" t="s">
        <v>140</v>
      </c>
      <c r="E4" s="256" t="s">
        <v>357</v>
      </c>
      <c r="F4" s="256" t="s">
        <v>356</v>
      </c>
      <c r="G4" s="256" t="s">
        <v>13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</row>
    <row r="5" spans="1:19" s="110" customFormat="1" ht="11.25" customHeight="1">
      <c r="A5" s="256"/>
      <c r="B5" s="268"/>
      <c r="C5" s="268"/>
      <c r="D5" s="256"/>
      <c r="E5" s="256"/>
      <c r="F5" s="256"/>
      <c r="G5" s="256" t="s">
        <v>12</v>
      </c>
      <c r="H5" s="256" t="s">
        <v>13</v>
      </c>
      <c r="I5" s="256"/>
      <c r="J5" s="256"/>
      <c r="K5" s="256"/>
      <c r="L5" s="256"/>
      <c r="M5" s="256"/>
      <c r="N5" s="256"/>
      <c r="O5" s="256" t="s">
        <v>139</v>
      </c>
      <c r="P5" s="269" t="s">
        <v>13</v>
      </c>
      <c r="Q5" s="269"/>
      <c r="R5" s="269"/>
      <c r="S5" s="269"/>
    </row>
    <row r="6" spans="1:19" s="110" customFormat="1" ht="11.25" customHeight="1">
      <c r="A6" s="256"/>
      <c r="B6" s="268"/>
      <c r="C6" s="268"/>
      <c r="D6" s="256"/>
      <c r="E6" s="256"/>
      <c r="F6" s="256"/>
      <c r="G6" s="256"/>
      <c r="H6" s="256" t="s">
        <v>138</v>
      </c>
      <c r="I6" s="256"/>
      <c r="J6" s="256" t="s">
        <v>137</v>
      </c>
      <c r="K6" s="256" t="s">
        <v>136</v>
      </c>
      <c r="L6" s="256" t="s">
        <v>135</v>
      </c>
      <c r="M6" s="256" t="s">
        <v>355</v>
      </c>
      <c r="N6" s="256" t="s">
        <v>354</v>
      </c>
      <c r="O6" s="256"/>
      <c r="P6" s="270" t="s">
        <v>20</v>
      </c>
      <c r="Q6" s="112" t="s">
        <v>21</v>
      </c>
      <c r="R6" s="256" t="s">
        <v>22</v>
      </c>
      <c r="S6" s="256" t="s">
        <v>353</v>
      </c>
    </row>
    <row r="7" spans="1:19" s="110" customFormat="1" ht="90">
      <c r="A7" s="256"/>
      <c r="B7" s="268"/>
      <c r="C7" s="268"/>
      <c r="D7" s="256"/>
      <c r="E7" s="256"/>
      <c r="F7" s="256"/>
      <c r="G7" s="256"/>
      <c r="H7" s="111" t="s">
        <v>24</v>
      </c>
      <c r="I7" s="111" t="s">
        <v>134</v>
      </c>
      <c r="J7" s="256"/>
      <c r="K7" s="256"/>
      <c r="L7" s="256"/>
      <c r="M7" s="256"/>
      <c r="N7" s="256"/>
      <c r="O7" s="256"/>
      <c r="P7" s="270"/>
      <c r="Q7" s="80" t="s">
        <v>17</v>
      </c>
      <c r="R7" s="256"/>
      <c r="S7" s="256"/>
    </row>
    <row r="8" spans="1:19" ht="12" customHeight="1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09">
        <v>11</v>
      </c>
      <c r="L8" s="109">
        <v>12</v>
      </c>
      <c r="M8" s="109">
        <v>13</v>
      </c>
      <c r="N8" s="109">
        <v>14</v>
      </c>
      <c r="O8" s="109">
        <v>15</v>
      </c>
      <c r="P8" s="109">
        <v>16</v>
      </c>
      <c r="Q8" s="109">
        <v>17</v>
      </c>
      <c r="R8" s="109">
        <v>18</v>
      </c>
      <c r="S8" s="109">
        <v>19</v>
      </c>
    </row>
    <row r="9" spans="1:21" ht="48.75" customHeight="1">
      <c r="A9" s="271" t="s">
        <v>352</v>
      </c>
      <c r="B9" s="271"/>
      <c r="C9" s="271"/>
      <c r="D9" s="108"/>
      <c r="E9" s="144">
        <f aca="true" t="shared" si="0" ref="E9:S9">SUM(E10:E19)</f>
        <v>7962997</v>
      </c>
      <c r="F9" s="144">
        <f t="shared" si="0"/>
        <v>1120624</v>
      </c>
      <c r="G9" s="144">
        <f t="shared" si="0"/>
        <v>1120624</v>
      </c>
      <c r="H9" s="144">
        <f t="shared" si="0"/>
        <v>0</v>
      </c>
      <c r="I9" s="144">
        <f t="shared" si="0"/>
        <v>170800</v>
      </c>
      <c r="J9" s="144">
        <f t="shared" si="0"/>
        <v>949824</v>
      </c>
      <c r="K9" s="144">
        <f t="shared" si="0"/>
        <v>0</v>
      </c>
      <c r="L9" s="144">
        <f t="shared" si="0"/>
        <v>0</v>
      </c>
      <c r="M9" s="144">
        <f t="shared" si="0"/>
        <v>0</v>
      </c>
      <c r="N9" s="144">
        <f t="shared" si="0"/>
        <v>0</v>
      </c>
      <c r="O9" s="144">
        <f t="shared" si="0"/>
        <v>0</v>
      </c>
      <c r="P9" s="144">
        <f t="shared" si="0"/>
        <v>0</v>
      </c>
      <c r="Q9" s="144">
        <f t="shared" si="0"/>
        <v>0</v>
      </c>
      <c r="R9" s="144">
        <f t="shared" si="0"/>
        <v>0</v>
      </c>
      <c r="S9" s="144">
        <f t="shared" si="0"/>
        <v>0</v>
      </c>
      <c r="U9" s="107"/>
    </row>
    <row r="10" spans="1:19" s="106" customFormat="1" ht="20.25" customHeight="1">
      <c r="A10" s="150" t="s">
        <v>351</v>
      </c>
      <c r="B10" s="149">
        <v>600</v>
      </c>
      <c r="C10" s="149">
        <v>60004</v>
      </c>
      <c r="D10" s="148" t="s">
        <v>350</v>
      </c>
      <c r="E10" s="147">
        <v>160000</v>
      </c>
      <c r="F10" s="147">
        <f aca="true" t="shared" si="1" ref="F10:F19">G10</f>
        <v>160000</v>
      </c>
      <c r="G10" s="145">
        <f aca="true" t="shared" si="2" ref="G10:G19">H10+I10+J10+K10+L10+M10+N10</f>
        <v>160000</v>
      </c>
      <c r="H10" s="145">
        <v>0</v>
      </c>
      <c r="I10" s="145">
        <v>160000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</row>
    <row r="11" spans="1:19" s="106" customFormat="1" ht="20.25" customHeight="1">
      <c r="A11" s="177" t="s">
        <v>362</v>
      </c>
      <c r="B11" s="178">
        <v>600</v>
      </c>
      <c r="C11" s="178">
        <v>60014</v>
      </c>
      <c r="D11" s="179" t="s">
        <v>345</v>
      </c>
      <c r="E11" s="180">
        <v>0</v>
      </c>
      <c r="F11" s="180">
        <f t="shared" si="1"/>
        <v>52000</v>
      </c>
      <c r="G11" s="181">
        <f t="shared" si="2"/>
        <v>52000</v>
      </c>
      <c r="H11" s="181">
        <v>0</v>
      </c>
      <c r="I11" s="181">
        <v>0</v>
      </c>
      <c r="J11" s="181">
        <v>52000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</row>
    <row r="12" spans="1:19" s="106" customFormat="1" ht="20.25" customHeight="1">
      <c r="A12" s="182" t="s">
        <v>349</v>
      </c>
      <c r="B12" s="183">
        <v>853</v>
      </c>
      <c r="C12" s="183">
        <v>85321</v>
      </c>
      <c r="D12" s="184">
        <v>2320</v>
      </c>
      <c r="E12" s="185">
        <v>10800</v>
      </c>
      <c r="F12" s="186">
        <f t="shared" si="1"/>
        <v>10800</v>
      </c>
      <c r="G12" s="186">
        <f t="shared" si="2"/>
        <v>10800</v>
      </c>
      <c r="H12" s="186">
        <v>0</v>
      </c>
      <c r="I12" s="186">
        <v>10800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</row>
    <row r="13" spans="1:19" s="106" customFormat="1" ht="20.25" customHeight="1">
      <c r="A13" s="182" t="s">
        <v>347</v>
      </c>
      <c r="B13" s="183">
        <v>853</v>
      </c>
      <c r="C13" s="183">
        <v>85311</v>
      </c>
      <c r="D13" s="184" t="s">
        <v>348</v>
      </c>
      <c r="E13" s="186">
        <v>260850</v>
      </c>
      <c r="F13" s="186">
        <f t="shared" si="1"/>
        <v>56160</v>
      </c>
      <c r="G13" s="186">
        <f t="shared" si="2"/>
        <v>56160</v>
      </c>
      <c r="H13" s="186">
        <v>0</v>
      </c>
      <c r="I13" s="186">
        <v>0</v>
      </c>
      <c r="J13" s="186">
        <v>56160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</row>
    <row r="14" spans="1:19" ht="21.75" customHeight="1">
      <c r="A14" s="182" t="s">
        <v>347</v>
      </c>
      <c r="B14" s="183">
        <v>853</v>
      </c>
      <c r="C14" s="183">
        <v>85311</v>
      </c>
      <c r="D14" s="184">
        <v>2580</v>
      </c>
      <c r="E14" s="186">
        <v>0</v>
      </c>
      <c r="F14" s="186">
        <f t="shared" si="1"/>
        <v>614016</v>
      </c>
      <c r="G14" s="186">
        <f t="shared" si="2"/>
        <v>614016</v>
      </c>
      <c r="H14" s="186">
        <v>0</v>
      </c>
      <c r="I14" s="186">
        <v>0</v>
      </c>
      <c r="J14" s="186">
        <v>614016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</row>
    <row r="15" spans="1:19" ht="21.75" customHeight="1">
      <c r="A15" s="44" t="s">
        <v>346</v>
      </c>
      <c r="B15" s="139">
        <v>855</v>
      </c>
      <c r="C15" s="139">
        <v>85508</v>
      </c>
      <c r="D15" s="146" t="s">
        <v>345</v>
      </c>
      <c r="E15" s="147">
        <v>230333</v>
      </c>
      <c r="F15" s="145">
        <f t="shared" si="1"/>
        <v>0</v>
      </c>
      <c r="G15" s="145">
        <f t="shared" si="2"/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</row>
    <row r="16" spans="1:19" ht="21.75" customHeight="1">
      <c r="A16" s="44" t="s">
        <v>346</v>
      </c>
      <c r="B16" s="139">
        <v>855</v>
      </c>
      <c r="C16" s="139">
        <v>85508</v>
      </c>
      <c r="D16" s="146">
        <v>2320</v>
      </c>
      <c r="E16" s="147">
        <v>75816</v>
      </c>
      <c r="F16" s="145">
        <f t="shared" si="1"/>
        <v>192648</v>
      </c>
      <c r="G16" s="145">
        <f t="shared" si="2"/>
        <v>192648</v>
      </c>
      <c r="H16" s="145">
        <v>0</v>
      </c>
      <c r="I16" s="145">
        <v>0</v>
      </c>
      <c r="J16" s="145">
        <v>192648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</row>
    <row r="17" spans="1:19" ht="21.75" customHeight="1">
      <c r="A17" s="44" t="s">
        <v>344</v>
      </c>
      <c r="B17" s="139">
        <v>855</v>
      </c>
      <c r="C17" s="139">
        <v>85510</v>
      </c>
      <c r="D17" s="146" t="s">
        <v>345</v>
      </c>
      <c r="E17" s="147">
        <v>805321</v>
      </c>
      <c r="F17" s="145">
        <f t="shared" si="1"/>
        <v>0</v>
      </c>
      <c r="G17" s="145">
        <f t="shared" si="2"/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</row>
    <row r="18" spans="1:19" ht="21.75" customHeight="1">
      <c r="A18" s="44" t="s">
        <v>344</v>
      </c>
      <c r="B18" s="139">
        <v>855</v>
      </c>
      <c r="C18" s="139">
        <v>85510</v>
      </c>
      <c r="D18" s="146">
        <v>2320</v>
      </c>
      <c r="E18" s="147">
        <v>6419877</v>
      </c>
      <c r="F18" s="145">
        <f t="shared" si="1"/>
        <v>0</v>
      </c>
      <c r="G18" s="145">
        <f t="shared" si="2"/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</row>
    <row r="19" spans="1:19" ht="27.75" customHeight="1">
      <c r="A19" s="44" t="s">
        <v>343</v>
      </c>
      <c r="B19" s="139">
        <v>921</v>
      </c>
      <c r="C19" s="139">
        <v>92116</v>
      </c>
      <c r="D19" s="146">
        <v>2310</v>
      </c>
      <c r="E19" s="145">
        <v>0</v>
      </c>
      <c r="F19" s="145">
        <f t="shared" si="1"/>
        <v>35000</v>
      </c>
      <c r="G19" s="145">
        <f t="shared" si="2"/>
        <v>35000</v>
      </c>
      <c r="H19" s="145">
        <v>0</v>
      </c>
      <c r="I19" s="145">
        <v>0</v>
      </c>
      <c r="J19" s="145">
        <v>35000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</row>
    <row r="20" spans="1:19" ht="30.75" customHeight="1">
      <c r="A20" s="261" t="s">
        <v>28</v>
      </c>
      <c r="B20" s="261"/>
      <c r="C20" s="261"/>
      <c r="D20" s="105"/>
      <c r="E20" s="144">
        <f aca="true" t="shared" si="3" ref="E20:S20">SUM(E9)</f>
        <v>7962997</v>
      </c>
      <c r="F20" s="144">
        <f t="shared" si="3"/>
        <v>1120624</v>
      </c>
      <c r="G20" s="144">
        <f t="shared" si="3"/>
        <v>1120624</v>
      </c>
      <c r="H20" s="144">
        <f t="shared" si="3"/>
        <v>0</v>
      </c>
      <c r="I20" s="144">
        <f t="shared" si="3"/>
        <v>170800</v>
      </c>
      <c r="J20" s="144">
        <f t="shared" si="3"/>
        <v>949824</v>
      </c>
      <c r="K20" s="144">
        <f t="shared" si="3"/>
        <v>0</v>
      </c>
      <c r="L20" s="144">
        <f t="shared" si="3"/>
        <v>0</v>
      </c>
      <c r="M20" s="144">
        <f t="shared" si="3"/>
        <v>0</v>
      </c>
      <c r="N20" s="144">
        <f t="shared" si="3"/>
        <v>0</v>
      </c>
      <c r="O20" s="144">
        <f t="shared" si="3"/>
        <v>0</v>
      </c>
      <c r="P20" s="144">
        <f t="shared" si="3"/>
        <v>0</v>
      </c>
      <c r="Q20" s="144">
        <f t="shared" si="3"/>
        <v>0</v>
      </c>
      <c r="R20" s="144">
        <f t="shared" si="3"/>
        <v>0</v>
      </c>
      <c r="S20" s="144">
        <f t="shared" si="3"/>
        <v>0</v>
      </c>
    </row>
    <row r="21" spans="1:19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38"/>
      <c r="Q21" s="38"/>
      <c r="R21" s="38"/>
      <c r="S21" s="38"/>
    </row>
    <row r="22" spans="1:19" ht="12.75">
      <c r="A22" s="103"/>
      <c r="B22" s="103"/>
      <c r="C22" s="103"/>
      <c r="D22" s="103"/>
      <c r="E22" s="104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38"/>
      <c r="Q22" s="38"/>
      <c r="R22" s="38"/>
      <c r="S22" s="38"/>
    </row>
    <row r="23" spans="1:19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38"/>
      <c r="Q23" s="38"/>
      <c r="R23" s="38"/>
      <c r="S23" s="38"/>
    </row>
    <row r="24" spans="5:9" ht="12.75">
      <c r="E24" s="102"/>
      <c r="F24" s="102"/>
      <c r="G24" s="102"/>
      <c r="H24" s="102"/>
      <c r="I24" s="102"/>
    </row>
  </sheetData>
  <sheetProtection selectLockedCells="1" selectUnlockedCells="1"/>
  <mergeCells count="23">
    <mergeCell ref="A9:C9"/>
    <mergeCell ref="M6:M7"/>
    <mergeCell ref="H5:N5"/>
    <mergeCell ref="F4:F7"/>
    <mergeCell ref="E4:E7"/>
    <mergeCell ref="G4:S4"/>
    <mergeCell ref="A20:C20"/>
    <mergeCell ref="O5:O7"/>
    <mergeCell ref="P5:S5"/>
    <mergeCell ref="H6:I6"/>
    <mergeCell ref="J6:J7"/>
    <mergeCell ref="N6:N7"/>
    <mergeCell ref="P6:P7"/>
    <mergeCell ref="R6:R7"/>
    <mergeCell ref="K6:K7"/>
    <mergeCell ref="L6:L7"/>
    <mergeCell ref="A1:S2"/>
    <mergeCell ref="A4:A7"/>
    <mergeCell ref="B4:B7"/>
    <mergeCell ref="C4:C7"/>
    <mergeCell ref="D4:D7"/>
    <mergeCell ref="G5:G7"/>
    <mergeCell ref="S6:S7"/>
  </mergeCells>
  <printOptions horizontalCentered="1"/>
  <pageMargins left="0.27569444444444446" right="0.4722222222222222" top="1.1020833333333333" bottom="0.7875" header="0.5118055555555555" footer="0.5118055555555555"/>
  <pageSetup horizontalDpi="600" verticalDpi="600" orientation="landscape" paperSize="9" scale="73" r:id="rId1"/>
  <headerFooter alignWithMargins="0">
    <oddHeader>&amp;RZałącznik nr &amp;A
do uchwały Rady Powiatu w Opatowie nr LXXXIX.2.2024
z dnia 31 stycznia 2024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view="pageLayout" workbookViewId="0" topLeftCell="A1">
      <selection activeCell="H9" sqref="H9"/>
    </sheetView>
  </sheetViews>
  <sheetFormatPr defaultColWidth="9.33203125" defaultRowHeight="11.25"/>
  <cols>
    <col min="1" max="2" width="9.33203125" style="36" customWidth="1"/>
    <col min="3" max="3" width="13.16015625" style="36" customWidth="1"/>
    <col min="4" max="4" width="23.16015625" style="36" customWidth="1"/>
    <col min="5" max="5" width="22.16015625" style="36" customWidth="1"/>
    <col min="6" max="6" width="18.5" style="36" customWidth="1"/>
    <col min="7" max="16384" width="9.33203125" style="36" customWidth="1"/>
  </cols>
  <sheetData>
    <row r="1" spans="1:6" ht="12.75">
      <c r="A1" s="119"/>
      <c r="B1" s="119"/>
      <c r="C1" s="119"/>
      <c r="D1" s="119"/>
      <c r="E1" s="119"/>
      <c r="F1" s="119"/>
    </row>
    <row r="2" spans="1:6" ht="12.75" customHeight="1">
      <c r="A2" s="272" t="s">
        <v>365</v>
      </c>
      <c r="B2" s="272"/>
      <c r="C2" s="272"/>
      <c r="D2" s="272"/>
      <c r="E2" s="272"/>
      <c r="F2" s="272"/>
    </row>
    <row r="3" spans="1:6" ht="12.75">
      <c r="A3" s="99"/>
      <c r="B3" s="99"/>
      <c r="C3" s="99"/>
      <c r="D3" s="58"/>
      <c r="E3" s="58"/>
      <c r="F3" s="98" t="s">
        <v>0</v>
      </c>
    </row>
    <row r="4" spans="1:6" ht="51" customHeight="1">
      <c r="A4" s="97" t="s">
        <v>26</v>
      </c>
      <c r="B4" s="97" t="s">
        <v>1</v>
      </c>
      <c r="C4" s="97" t="s">
        <v>2</v>
      </c>
      <c r="D4" s="96" t="s">
        <v>310</v>
      </c>
      <c r="E4" s="97" t="s">
        <v>309</v>
      </c>
      <c r="F4" s="96" t="s">
        <v>308</v>
      </c>
    </row>
    <row r="5" spans="1:6" ht="12.7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21" customHeight="1">
      <c r="A6" s="273" t="s">
        <v>307</v>
      </c>
      <c r="B6" s="273"/>
      <c r="C6" s="273"/>
      <c r="D6" s="273"/>
      <c r="E6" s="273"/>
      <c r="F6" s="118">
        <f>SUM(F7)</f>
        <v>888290</v>
      </c>
    </row>
    <row r="7" spans="1:6" ht="72">
      <c r="A7" s="95" t="s">
        <v>27</v>
      </c>
      <c r="B7" s="95">
        <v>921</v>
      </c>
      <c r="C7" s="95">
        <v>92113</v>
      </c>
      <c r="D7" s="91" t="s">
        <v>306</v>
      </c>
      <c r="E7" s="187" t="s">
        <v>305</v>
      </c>
      <c r="F7" s="94">
        <v>888290</v>
      </c>
    </row>
    <row r="8" spans="1:6" ht="27.75" customHeight="1">
      <c r="A8" s="274" t="s">
        <v>304</v>
      </c>
      <c r="B8" s="274"/>
      <c r="C8" s="274"/>
      <c r="D8" s="274"/>
      <c r="E8" s="274"/>
      <c r="F8" s="188">
        <f>SUM(F9:F14)</f>
        <v>3590488</v>
      </c>
    </row>
    <row r="9" spans="1:6" ht="54" customHeight="1">
      <c r="A9" s="189" t="s">
        <v>27</v>
      </c>
      <c r="B9" s="189">
        <v>801</v>
      </c>
      <c r="C9" s="189">
        <v>80115</v>
      </c>
      <c r="D9" s="190" t="s">
        <v>303</v>
      </c>
      <c r="E9" s="191" t="s">
        <v>435</v>
      </c>
      <c r="F9" s="192">
        <v>1828</v>
      </c>
    </row>
    <row r="10" spans="1:6" ht="30.75" customHeight="1">
      <c r="A10" s="95" t="s">
        <v>29</v>
      </c>
      <c r="B10" s="95">
        <v>801</v>
      </c>
      <c r="C10" s="95">
        <v>80115</v>
      </c>
      <c r="D10" s="91" t="s">
        <v>303</v>
      </c>
      <c r="E10" s="91" t="s">
        <v>302</v>
      </c>
      <c r="F10" s="94">
        <v>1737576</v>
      </c>
    </row>
    <row r="11" spans="1:6" ht="31.5" customHeight="1">
      <c r="A11" s="95" t="s">
        <v>30</v>
      </c>
      <c r="B11" s="95">
        <v>801</v>
      </c>
      <c r="C11" s="95">
        <v>80116</v>
      </c>
      <c r="D11" s="91" t="s">
        <v>303</v>
      </c>
      <c r="E11" s="91" t="s">
        <v>302</v>
      </c>
      <c r="F11" s="94">
        <v>1200000</v>
      </c>
    </row>
    <row r="12" spans="1:6" ht="31.5" customHeight="1">
      <c r="A12" s="95" t="s">
        <v>31</v>
      </c>
      <c r="B12" s="95">
        <v>801</v>
      </c>
      <c r="C12" s="95">
        <v>80120</v>
      </c>
      <c r="D12" s="91" t="s">
        <v>303</v>
      </c>
      <c r="E12" s="91" t="s">
        <v>302</v>
      </c>
      <c r="F12" s="94">
        <v>37068</v>
      </c>
    </row>
    <row r="13" spans="1:6" ht="57.75" customHeight="1">
      <c r="A13" s="95" t="s">
        <v>32</v>
      </c>
      <c r="B13" s="95">
        <v>853</v>
      </c>
      <c r="C13" s="95">
        <v>85311</v>
      </c>
      <c r="D13" s="91" t="s">
        <v>301</v>
      </c>
      <c r="E13" s="91" t="s">
        <v>299</v>
      </c>
      <c r="F13" s="94">
        <v>389376</v>
      </c>
    </row>
    <row r="14" spans="1:6" ht="67.5" customHeight="1">
      <c r="A14" s="95" t="s">
        <v>33</v>
      </c>
      <c r="B14" s="95">
        <v>853</v>
      </c>
      <c r="C14" s="95">
        <v>85311</v>
      </c>
      <c r="D14" s="91" t="s">
        <v>300</v>
      </c>
      <c r="E14" s="91" t="s">
        <v>299</v>
      </c>
      <c r="F14" s="94">
        <v>224640</v>
      </c>
    </row>
    <row r="15" spans="1:6" ht="28.5" customHeight="1">
      <c r="A15" s="275" t="s">
        <v>28</v>
      </c>
      <c r="B15" s="275"/>
      <c r="C15" s="275"/>
      <c r="D15" s="275"/>
      <c r="E15" s="117"/>
      <c r="F15" s="116">
        <f>(F6+F8)</f>
        <v>4478778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horizontalDpi="600" verticalDpi="600" orientation="portrait" paperSize="9" r:id="rId1"/>
  <headerFooter alignWithMargins="0">
    <oddHeader>&amp;RZałącznik nr &amp;A
do uchwały Rady Powiatu w Opatowie nr LXXXIX.2.2024
z dnia 31 stycznia 2024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view="pageLayout" workbookViewId="0" topLeftCell="A1">
      <selection activeCell="I6" sqref="I6"/>
    </sheetView>
  </sheetViews>
  <sheetFormatPr defaultColWidth="9.33203125" defaultRowHeight="11.25"/>
  <cols>
    <col min="1" max="1" width="5.5" style="36" customWidth="1"/>
    <col min="2" max="2" width="9.33203125" style="36" customWidth="1"/>
    <col min="3" max="3" width="12.33203125" style="36" customWidth="1"/>
    <col min="4" max="4" width="27" style="36" customWidth="1"/>
    <col min="5" max="5" width="28.33203125" style="36" customWidth="1"/>
    <col min="6" max="6" width="17.16015625" style="36" customWidth="1"/>
    <col min="7" max="16384" width="9.33203125" style="36" customWidth="1"/>
  </cols>
  <sheetData>
    <row r="1" spans="1:6" ht="12.75">
      <c r="A1" s="40"/>
      <c r="B1" s="40"/>
      <c r="C1" s="40"/>
      <c r="D1" s="40"/>
      <c r="E1" s="40"/>
      <c r="F1" s="40"/>
    </row>
    <row r="2" spans="1:6" ht="12.75" customHeight="1">
      <c r="A2" s="272" t="s">
        <v>430</v>
      </c>
      <c r="B2" s="272"/>
      <c r="C2" s="272"/>
      <c r="D2" s="272"/>
      <c r="E2" s="272"/>
      <c r="F2" s="272"/>
    </row>
    <row r="3" spans="1:6" ht="12.75">
      <c r="A3" s="99"/>
      <c r="B3" s="99"/>
      <c r="C3" s="99"/>
      <c r="D3" s="58"/>
      <c r="E3" s="58"/>
      <c r="F3" s="98" t="s">
        <v>0</v>
      </c>
    </row>
    <row r="4" spans="1:6" ht="43.5" customHeight="1">
      <c r="A4" s="97" t="s">
        <v>26</v>
      </c>
      <c r="B4" s="97" t="s">
        <v>1</v>
      </c>
      <c r="C4" s="97" t="s">
        <v>2</v>
      </c>
      <c r="D4" s="96" t="s">
        <v>310</v>
      </c>
      <c r="E4" s="97" t="s">
        <v>309</v>
      </c>
      <c r="F4" s="96" t="s">
        <v>308</v>
      </c>
    </row>
    <row r="5" spans="1:6" ht="12.7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26.25" customHeight="1">
      <c r="A6" s="273" t="s">
        <v>307</v>
      </c>
      <c r="B6" s="273"/>
      <c r="C6" s="273"/>
      <c r="D6" s="273"/>
      <c r="E6" s="273"/>
      <c r="F6" s="143">
        <f>SUM(F7:F11)</f>
        <v>335808</v>
      </c>
    </row>
    <row r="7" spans="1:6" ht="52.5" customHeight="1">
      <c r="A7" s="93" t="s">
        <v>27</v>
      </c>
      <c r="B7" s="95">
        <v>600</v>
      </c>
      <c r="C7" s="95">
        <v>60014</v>
      </c>
      <c r="D7" s="91" t="s">
        <v>360</v>
      </c>
      <c r="E7" s="91" t="s">
        <v>361</v>
      </c>
      <c r="F7" s="94">
        <v>52000</v>
      </c>
    </row>
    <row r="8" spans="1:6" ht="52.5" customHeight="1">
      <c r="A8" s="93" t="s">
        <v>29</v>
      </c>
      <c r="B8" s="95">
        <v>853</v>
      </c>
      <c r="C8" s="95">
        <v>85311</v>
      </c>
      <c r="D8" s="91" t="s">
        <v>429</v>
      </c>
      <c r="E8" s="91" t="s">
        <v>299</v>
      </c>
      <c r="F8" s="193">
        <v>37440</v>
      </c>
    </row>
    <row r="9" spans="1:6" ht="55.5" customHeight="1">
      <c r="A9" s="93" t="s">
        <v>30</v>
      </c>
      <c r="B9" s="95">
        <v>853</v>
      </c>
      <c r="C9" s="95">
        <v>85311</v>
      </c>
      <c r="D9" s="91" t="s">
        <v>339</v>
      </c>
      <c r="E9" s="91" t="s">
        <v>299</v>
      </c>
      <c r="F9" s="193">
        <v>18720</v>
      </c>
    </row>
    <row r="10" spans="1:6" ht="43.5" customHeight="1">
      <c r="A10" s="89" t="s">
        <v>31</v>
      </c>
      <c r="B10" s="89">
        <v>855</v>
      </c>
      <c r="C10" s="89">
        <v>85508</v>
      </c>
      <c r="D10" s="88" t="s">
        <v>338</v>
      </c>
      <c r="E10" s="88" t="s">
        <v>337</v>
      </c>
      <c r="F10" s="142">
        <v>192648</v>
      </c>
    </row>
    <row r="11" spans="1:6" ht="33.75" customHeight="1">
      <c r="A11" s="89" t="s">
        <v>32</v>
      </c>
      <c r="B11" s="89">
        <v>921</v>
      </c>
      <c r="C11" s="89">
        <v>92116</v>
      </c>
      <c r="D11" s="88" t="s">
        <v>336</v>
      </c>
      <c r="E11" s="88" t="s">
        <v>335</v>
      </c>
      <c r="F11" s="142">
        <v>35000</v>
      </c>
    </row>
    <row r="12" spans="1:6" ht="33.75" customHeight="1">
      <c r="A12" s="273" t="s">
        <v>304</v>
      </c>
      <c r="B12" s="273"/>
      <c r="C12" s="273"/>
      <c r="D12" s="273"/>
      <c r="E12" s="273"/>
      <c r="F12" s="143">
        <f>SUM(F13:F15)</f>
        <v>1094798.32</v>
      </c>
    </row>
    <row r="13" spans="1:6" ht="33.75" customHeight="1">
      <c r="A13" s="93" t="s">
        <v>27</v>
      </c>
      <c r="B13" s="92" t="s">
        <v>334</v>
      </c>
      <c r="C13" s="92" t="s">
        <v>333</v>
      </c>
      <c r="D13" s="91" t="s">
        <v>332</v>
      </c>
      <c r="E13" s="91" t="s">
        <v>331</v>
      </c>
      <c r="F13" s="90">
        <v>30000</v>
      </c>
    </row>
    <row r="14" spans="1:6" ht="33.75" customHeight="1">
      <c r="A14" s="89" t="s">
        <v>29</v>
      </c>
      <c r="B14" s="89">
        <v>755</v>
      </c>
      <c r="C14" s="89">
        <v>75515</v>
      </c>
      <c r="D14" s="88" t="s">
        <v>330</v>
      </c>
      <c r="E14" s="88" t="s">
        <v>329</v>
      </c>
      <c r="F14" s="142">
        <v>68245.32</v>
      </c>
    </row>
    <row r="15" spans="1:6" ht="38.25" customHeight="1">
      <c r="A15" s="93" t="s">
        <v>30</v>
      </c>
      <c r="B15" s="93">
        <v>921</v>
      </c>
      <c r="C15" s="93">
        <v>92120</v>
      </c>
      <c r="D15" s="91" t="s">
        <v>428</v>
      </c>
      <c r="E15" s="91" t="s">
        <v>427</v>
      </c>
      <c r="F15" s="142">
        <v>996553</v>
      </c>
    </row>
    <row r="16" spans="1:6" ht="21" customHeight="1">
      <c r="A16" s="263" t="s">
        <v>28</v>
      </c>
      <c r="B16" s="263"/>
      <c r="C16" s="263"/>
      <c r="D16" s="263"/>
      <c r="E16" s="87"/>
      <c r="F16" s="141">
        <f>SUM(F6+F12)</f>
        <v>1430606.32</v>
      </c>
    </row>
  </sheetData>
  <sheetProtection selectLockedCells="1" selectUnlockedCells="1"/>
  <mergeCells count="4">
    <mergeCell ref="A2:F2"/>
    <mergeCell ref="A6:E6"/>
    <mergeCell ref="A12:E12"/>
    <mergeCell ref="A16:D16"/>
  </mergeCells>
  <printOptions/>
  <pageMargins left="0.75" right="0.75" top="1.09375" bottom="1" header="0.5" footer="0.5118055555555555"/>
  <pageSetup horizontalDpi="600" verticalDpi="600" orientation="portrait" paperSize="9" r:id="rId1"/>
  <headerFooter alignWithMargins="0">
    <oddHeader>&amp;RZałącznik nr &amp;A
do uchwały Rady Powiatu w Opatowie nr LXXXIX.2.2024
z dnia 31 stycznia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2024-01-22T13:56:57Z</cp:lastPrinted>
  <dcterms:created xsi:type="dcterms:W3CDTF">2023-01-17T19:36:20Z</dcterms:created>
  <dcterms:modified xsi:type="dcterms:W3CDTF">2024-02-14T10:14:32Z</dcterms:modified>
  <cp:category/>
  <cp:version/>
  <cp:contentType/>
  <cp:contentStatus/>
</cp:coreProperties>
</file>