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<sst xmlns="http://schemas.openxmlformats.org/spreadsheetml/2006/main" count="1072" uniqueCount="449">
  <si>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</si>
  <si>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</si>
  <si>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</si>
  <si>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</si>
  <si>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</si>
  <si>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</si>
  <si>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</si>
  <si>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</si>
  <si>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</si>
  <si>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</si>
  <si>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</si>
  <si>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</si>
  <si>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</si>
  <si>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</si>
  <si>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</si>
  <si>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</si>
  <si>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</si>
  <si>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</si>
  <si>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</si>
  <si>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</si>
  <si>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</si>
  <si>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</si>
  <si>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</si>
  <si>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</si>
  <si>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</si>
  <si>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</si>
  <si>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</si>
  <si>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</si>
  <si>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</si>
  <si>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</si>
  <si>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</si>
  <si>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</si>
  <si>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</si>
  <si>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</si>
  <si>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</si>
  <si>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</si>
  <si>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</si>
  <si>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</si>
  <si>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</si>
  <si>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</si>
  <si>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</si>
  <si>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</si>
  <si>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</si>
  <si>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</si>
  <si>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</si>
  <si>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</si>
  <si>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</si>
  <si>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</si>
  <si>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</si>
  <si>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</si>
  <si>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</si>
  <si>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</si>
  <si>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</si>
  <si>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</si>
  <si>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</si>
  <si>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</si>
  <si>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</si>
  <si>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</si>
  <si>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</si>
  <si>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</si>
  <si>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</si>
  <si>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</si>
  <si>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</si>
  <si>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</si>
  <si>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</si>
  <si>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</si>
  <si>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</si>
  <si>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</si>
  <si>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</si>
  <si>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</si>
  <si>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</si>
  <si>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</si>
  <si>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</si>
  <si>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</si>
  <si>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</si>
  <si>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</si>
  <si>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</si>
  <si>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</si>
  <si>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</si>
  <si>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</si>
  <si>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</si>
  <si>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</si>
  <si>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</si>
  <si>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</si>
  <si>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</si>
  <si>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</si>
  <si>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</si>
  <si>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</si>
  <si>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</si>
  <si>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</si>
  <si>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</si>
  <si>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</si>
  <si>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</si>
  <si>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</si>
  <si>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</si>
  <si>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</si>
  <si>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</si>
  <si>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</si>
  <si>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</si>
  <si>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</si>
  <si>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</si>
  <si>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</si>
  <si>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</si>
  <si>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</si>
  <si>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</si>
  <si>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</si>
  <si>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</si>
  <si>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</si>
  <si>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</si>
  <si>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</si>
  <si>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</si>
  <si>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</si>
  <si>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</si>
  <si>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</si>
  <si>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</si>
  <si>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</si>
  <si>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</si>
  <si>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</si>
  <si>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</si>
  <si>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</si>
  <si>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</si>
  <si>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</si>
  <si>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</si>
  <si>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</si>
  <si>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</si>
  <si>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</si>
  <si>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</si>
  <si>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Zarząd Dróg Powiatowych w Opatowie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</si>
  <si>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</si>
  <si>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</si>
  <si>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</si>
  <si>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</si>
  <si>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</si>
  <si>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</si>
  <si>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</si>
  <si>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</si>
  <si>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</si>
  <si>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</si>
  <si>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</si>
  <si>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</si>
  <si>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</si>
  <si>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</si>
  <si>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</si>
  <si>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</si>
  <si>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</si>
  <si>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</si>
  <si>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</si>
  <si>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</si>
  <si>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</si>
  <si>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</si>
  <si>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</si>
  <si>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</si>
  <si>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</si>
  <si>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</si>
  <si>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</si>
  <si>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</si>
  <si>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</si>
  <si>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</si>
  <si>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</si>
  <si>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</si>
  <si>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</si>
  <si>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</si>
  <si>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</si>
  <si>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</si>
  <si>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</si>
  <si>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</si>
  <si>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</si>
  <si>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</si>
  <si>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</si>
  <si>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</si>
  <si>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</si>
  <si>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</si>
  <si>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</si>
  <si>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</si>
  <si>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</si>
  <si>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</si>
  <si>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</si>
  <si>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</si>
  <si>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</si>
  <si>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</si>
  <si>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</si>
  <si>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</si>
  <si>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</si>
  <si>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§</t>
  </si>
  <si>
    <t>Zespół Szkół Nr 1 w Opatowie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</si>
  <si>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</si>
  <si>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</si>
  <si>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</si>
  <si>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</si>
  <si>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</si>
  <si>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</si>
  <si>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</si>
  <si>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</si>
  <si>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</si>
  <si>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</si>
  <si>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</si>
  <si>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</si>
  <si>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</si>
  <si>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</si>
  <si>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Pomoc społeczna</t>
  </si>
  <si>
    <t>852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</si>
  <si>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</si>
  <si>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</si>
  <si>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</si>
  <si>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</si>
  <si>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</si>
  <si>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</si>
  <si>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80115</t>
  </si>
  <si>
    <t>Technika</t>
  </si>
  <si>
    <t>80120</t>
  </si>
  <si>
    <t>Licea ogólnokształcące</t>
  </si>
  <si>
    <t>85410</t>
  </si>
  <si>
    <t>Internaty i bursy szkolne</t>
  </si>
  <si>
    <t>80102</t>
  </si>
  <si>
    <t>Szkoły podstawowe specjalne</t>
  </si>
  <si>
    <t>80117</t>
  </si>
  <si>
    <t>Branżowe szkoły I i II stopnia</t>
  </si>
  <si>
    <t>27.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</si>
  <si>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</si>
  <si>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</si>
  <si>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</si>
  <si>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</si>
  <si>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</si>
  <si>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</si>
  <si>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</si>
  <si>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</si>
  <si>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</si>
  <si>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</si>
  <si>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>33.</t>
  </si>
  <si>
    <t>34.</t>
  </si>
  <si>
    <t>35.</t>
  </si>
  <si>
    <t>Placówka Opiekuńczo  - Wychowawcza w Ożarowie</t>
  </si>
  <si>
    <t>Zakup samochodu służbowego</t>
  </si>
  <si>
    <t>Projekt ,,Dziś uczeń - jutro student'' (2023-2027)</t>
  </si>
  <si>
    <t>Transport i łączność</t>
  </si>
  <si>
    <t>80134</t>
  </si>
  <si>
    <t>Szkoły zawodowe specjalne</t>
  </si>
  <si>
    <t xml:space="preserve">A. 167 885
B.
C. 
D. </t>
  </si>
  <si>
    <t>60095</t>
  </si>
  <si>
    <t>36.</t>
  </si>
  <si>
    <t>37.</t>
  </si>
  <si>
    <t>38.</t>
  </si>
  <si>
    <t>Zakup nieruchomości gruntowej zabudowanej zespołem pałacowo - parkowym, położonej we Włostowie gm. Lipnik</t>
  </si>
  <si>
    <t>Przebudowa przejścia dla pieszych wraz z budową chodnika w obrębie oddział. przejścia dla pieszych w ciągu drogi powiatowej nr 1545T (0716T) w m. Baćkowice na odc. o dł.0,079 km (2023-2024)</t>
  </si>
  <si>
    <t>Budowa przejścia dla pieszych wraz z budową chodników w obrębie oddział. przejścia dla pieszych w ciągu drogi powiatowej nr 1587T (0776T) w m. Ujazd na odc. o dł. 0,146 km (2023-2024)</t>
  </si>
  <si>
    <t>Przebudowa przejść dla pieszych wraz z budową chodników w obrębie oddział. przejść dla pieszych w ciągu dróg powiatowych nr 1549T (0720T) i 1554T (0725T) w m. Włostów na odc. o dł. 0,200 km (2023-2024)</t>
  </si>
  <si>
    <t>Przebudowa przejść dla pieszych wraz z budową chodników w obrębie oddz. przejść dla pieszych w ciągu drogi powiatowej nr 1549T (0720T) i 1551T (0722T) w m. Mydłów (2023-2024)</t>
  </si>
  <si>
    <t>Budowa przejścia dla pieszych wraz z budową chodników w obrębie oddział. przejścia dla pieszych w ciągu drogi powiatowej nr 1519T (0685T) w m. Jakubowice na odc. o dł. 0,119 km (2023-2024)</t>
  </si>
  <si>
    <t>Budowa przejścia dla pieszych wraz z budową chodników w obrębie oddział. przejścia dla pieszych w ciągu drogi powiatowej nr 1519T (0685T) w m. Jakubowice na odc. o dł. 0,200 (2023-2024)</t>
  </si>
  <si>
    <t>Przebudowa drogi powiatowej nr 1533T w m. Sadowie na odc. o dł.0,200 km polegająca na budowie przejścia dla pieszych na wysokości ośrodka zdrowia NFZ oraz budowa chodnika w obrębie oddział. przejścia dla pieszych (2023-2024)</t>
  </si>
  <si>
    <t>Przebudowa drogi powiatowej nr 1533T w m. Sadowie na odc. o dł.0,200 km polegająca na budowie przejścia dla pieszych na wysokości szkoły podstawowej oraz budowa chodnika w obrębie oddział. przejścia dla pieszych (2023-2024)</t>
  </si>
  <si>
    <t>Budowa przejścia dla pieszych wraz z budową chodników w obrębie oddział. przejścia dla pieszych w ciągu drogi powiatowej nr 1520T (0686T) w m. Ciszyca Górna na odc. o dł. 0,200 km (2023-2024)</t>
  </si>
  <si>
    <t>Budowa przejścia dla pieszych wraz z budową chodników w obrębie oddział. przejścia dla pieszych w ciągu dróg powiatowych nr 1520T (0686T)  i 1576T (0763T) w m. Ciszyca Górna na odc. o łącz. dł. 0,332 km (2023-2024)</t>
  </si>
  <si>
    <t>Modernizacja ewidencji gruntów i budynków obrębu Łopatno gm. Iwaniska, powiat opatowski (wraz z inspektorem nadzoru) (2023-2024)</t>
  </si>
  <si>
    <t xml:space="preserve">A. 96 656,00
B.
C.
D. </t>
  </si>
  <si>
    <t xml:space="preserve">A. 200 000      
B.
C.
D. </t>
  </si>
  <si>
    <t>Dokształcanie i doskonalenie nauczycieli</t>
  </si>
  <si>
    <t>855</t>
  </si>
  <si>
    <t>Rodzina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</si>
  <si>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</si>
  <si>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</si>
  <si>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Remont drogi powiatowej nr 1576T (stary nr 0763T) gr. woj. świętokrzyskiego - Ciszyca Górna - Maruszów - Linów w m. Słupia Nadbrzeżna od km 12+101 do km 12+981 na odcinku o dł. 0,880 km (2023-2024)</t>
  </si>
  <si>
    <t>Modernizacja sieci teleinformatycznej w pomieszczeniach serwerowni wraz z instalacją nowej podsieci światłowodowej i niezbędnego do niej sprzętu wymaganego do ulepszenia cyberbezpieczeństwa i wydajności sieci w budynku SP w Opatowie</t>
  </si>
  <si>
    <t>Zespół Szkół w Ożarowie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</si>
  <si>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</si>
  <si>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</si>
  <si>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</si>
  <si>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</si>
  <si>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</si>
  <si>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</si>
  <si>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</si>
  <si>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</si>
  <si>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</si>
  <si>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</si>
  <si>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</si>
  <si>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</si>
  <si>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</si>
  <si>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</si>
  <si>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</si>
  <si>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</si>
  <si>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</si>
  <si>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</si>
  <si>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</si>
  <si>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</si>
  <si>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</si>
  <si>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</si>
  <si>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</si>
  <si>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</si>
  <si>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</si>
  <si>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</si>
  <si>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</si>
  <si>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</si>
  <si>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</si>
  <si>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</si>
  <si>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</si>
  <si>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</si>
  <si>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</si>
  <si>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</si>
  <si>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</si>
  <si>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</si>
  <si>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</si>
  <si>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</si>
  <si>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</si>
  <si>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</si>
  <si>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</si>
  <si>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</si>
  <si>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</si>
  <si>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</si>
  <si>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</si>
  <si>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</si>
  <si>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</si>
  <si>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</si>
  <si>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</si>
  <si>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</si>
  <si>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</si>
  <si>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</si>
  <si>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</si>
  <si>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</si>
  <si>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</si>
  <si>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</si>
  <si>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</si>
  <si>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</si>
  <si>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</si>
  <si>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</si>
  <si>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</si>
  <si>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</si>
  <si>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85395</t>
  </si>
  <si>
    <t>853</t>
  </si>
  <si>
    <t>Gospodarka mieszkaniowa</t>
  </si>
  <si>
    <t>80148</t>
  </si>
  <si>
    <t>Stołówki szkolne i przedszkolne</t>
  </si>
  <si>
    <t>80151</t>
  </si>
  <si>
    <t>Kwalifikacyjne kursy zawodowe</t>
  </si>
  <si>
    <t>85202</t>
  </si>
  <si>
    <t>Domy pomocy społecznej</t>
  </si>
  <si>
    <t>Pozostałe zadania w zakresie polityki społecznej</t>
  </si>
  <si>
    <t>85510</t>
  </si>
  <si>
    <t>Działalność placówek opiekuńczo-wychowawczych</t>
  </si>
  <si>
    <t>4 900 428,90</t>
  </si>
  <si>
    <t>6 848 990,90</t>
  </si>
  <si>
    <t>39.</t>
  </si>
  <si>
    <t>40.</t>
  </si>
  <si>
    <t>41.</t>
  </si>
  <si>
    <t>Zakup urządzenia wielofunkcyjnego dla Wydziału Inwestycji i Rozwoju Powiatu</t>
  </si>
  <si>
    <t>Projekt ,,Mobilność zagraniczna oknem na świat'' (2023-2024)</t>
  </si>
  <si>
    <t>Rehabilitacja zawodowa i społeczna osób niepełnosprawnych</t>
  </si>
  <si>
    <t xml:space="preserve">A. 41 907,00  
B.
C.
D. </t>
  </si>
  <si>
    <t xml:space="preserve">A. 3 693,17  
B.
C.
D. </t>
  </si>
  <si>
    <t>Opracowanie dokumentacji projektowej wraz z opracowaniem map do celów projektowych „Przebudowa DP nr 1566T i 1588T w m. Usarzów na dł. ok. 1,800 km” (2023-2024)</t>
  </si>
  <si>
    <t>Opracowanie dokumentacji projektowej wraz z opracowaniem map do celów projektowych „Przebudowa DP nr 1551T w m. Borków, Mydłów na dł. ok. 2,095 km” (2023-2024)</t>
  </si>
  <si>
    <t>Wykonanie dokumentacji projektowej dla zadania pn. ,,Przebudowa DP nr 1537T gr. pow. opatowskiego - Wszachów - Iwaniska w m. Wszachów od km 1+740 do km 2+160 odc. dł. ok. 0,420 km (2023-2024)</t>
  </si>
  <si>
    <t>Wykonanie dokumentacji projektowej dla zadania pn. ,,Przebudowa drogi powiatowej nr 1574T w m. Karsy polegająca na budowie chodnika  o dł. ok. 1,100 km, oraz regulacji stanu prawnego pasa drogowego (2023-2024)</t>
  </si>
  <si>
    <t>Wykonanie dokumentacji projektowej dla zadania pn. ,,Przebudowa obiektu mostowego o nr ewid. 30000612 położonego w m. Łężyce w ciągu drogi powiatowej nr 1535T Opatów - Jałowęsy - Niemienice w km 5+262 (2023-2024)</t>
  </si>
  <si>
    <t>Wykonanie dokumentacji projektowej dla zadania pn. ,,Przebudowa obiektu mostowego w ciągu DP nr 1559T o nr ewid. (JNI): 30000606 w km 2+952 w m. Karwów wraz z dojazdami'' (2023-2024)</t>
  </si>
  <si>
    <t>Budowa Świętokrzyskiego Centrum Przedsiębiorczości Rolniczej (2020-2025)</t>
  </si>
  <si>
    <t>85311</t>
  </si>
  <si>
    <t>202 535,28</t>
  </si>
  <si>
    <t>17 523 608,90</t>
  </si>
  <si>
    <t>25 208 786,21</t>
  </si>
  <si>
    <t>7 051 526,18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</si>
  <si>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</si>
  <si>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</si>
  <si>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42.</t>
  </si>
  <si>
    <t>43.</t>
  </si>
  <si>
    <t>44.</t>
  </si>
  <si>
    <t>45.</t>
  </si>
  <si>
    <t>46.</t>
  </si>
  <si>
    <t>47.</t>
  </si>
  <si>
    <t>48.</t>
  </si>
  <si>
    <t>Przebudowa układu pomieszczeń budynku Starostwa Powiatowego w Opatowie oraz dostosowanie budynku do przepisów przeciwpożarowych (2020-2024)</t>
  </si>
  <si>
    <t>Wymiana drzwi wewnętrznych w budynku użyteczności publicznej Starostwa Powiatowego w Opatowie w celu dostosowania obiektu do potrzeb osób niepełnosprawnych – likwidacja barier architektonicznych w przestrzeni komunikacyjnej budynku (2023-2024)</t>
  </si>
  <si>
    <t>Przebudowa dróg powiatowych na terenie Powiatu Opatowskiego (2023-2024)</t>
  </si>
  <si>
    <t xml:space="preserve">A. 50 000
B.
C. 
D. </t>
  </si>
  <si>
    <t>2320</t>
  </si>
  <si>
    <t>Opracowanie Strategii Rozwoju Elektromobilności Powiatu Opatowskiego na lata 2023 - 2035 (2023 - 2024)</t>
  </si>
  <si>
    <t>32 937 067,80</t>
  </si>
  <si>
    <t>30 781 289,00</t>
  </si>
  <si>
    <t>555 259,00</t>
  </si>
  <si>
    <t>1 347 569,00</t>
  </si>
  <si>
    <t>1 243 702,00</t>
  </si>
  <si>
    <t>1 075 056,00</t>
  </si>
  <si>
    <t>6 504 361,00</t>
  </si>
  <si>
    <t>6 273 914,00</t>
  </si>
  <si>
    <t>Dotacja celowa otrzymana z powiatu na zadania bieżące realizowane na podstawie porozumień (umów) między jednostkami samorządu terytorialnego</t>
  </si>
  <si>
    <t>5 065 015,00</t>
  </si>
  <si>
    <t>17 573 608,90</t>
  </si>
  <si>
    <t>4 950 428,90</t>
  </si>
  <si>
    <t>85446</t>
  </si>
  <si>
    <t>49.</t>
  </si>
  <si>
    <t>50.</t>
  </si>
  <si>
    <t>Zakup sprzętu (pojazdów) do utrzymania dróg powiatowych (Obwód Drogowy Nr 2 w Smugach)</t>
  </si>
  <si>
    <t>Zakup hali garażowej (Obwód Drogowy Nr 2 w Smugach)</t>
  </si>
  <si>
    <t>70005</t>
  </si>
  <si>
    <t>Gospodarka gruntami i nieruchomościami</t>
  </si>
  <si>
    <t xml:space="preserve">A. 8 621 013,00     
B.
C.
D. </t>
  </si>
  <si>
    <t>Usługi doradcze w zakresie przygotowania projektu realizowanego z konkursu grantowego Cyberbezpieczny Samorząd’’ (2023-2024)</t>
  </si>
  <si>
    <t>Umowa w zakresie przygotowania i złożenia projektu Strategicznego partnerstwa OSI Doliny Wisły oraz prowadzenia spraw bieżących Partnerstwa OSI Dolina Wisły, związanych z tym projektem (2023 - 2024)</t>
  </si>
  <si>
    <t>Opracowanie ,,Programu Ochrony Środowiska dla Powiatu Opatowskiego na lata 2024 - 2027 z perspektywą do 2031 r.'' wraz z prognozą oddziaływania na środowisko (2023-2024)</t>
  </si>
  <si>
    <t>Termomodernizacja budynków Domu Pomocy Społecznej w Czachowie (2020-2024)</t>
  </si>
  <si>
    <t>851</t>
  </si>
  <si>
    <t>Ochrona zdrowia</t>
  </si>
  <si>
    <t>32 000,00</t>
  </si>
  <si>
    <t>85156</t>
  </si>
  <si>
    <t>Składki na ubezpieczenie zdrowotne oraz świadczenia dla osób nieobjętych obowiązkiem ubezpieczenia zdrowotnego</t>
  </si>
  <si>
    <t>0940</t>
  </si>
  <si>
    <t>Wpływy z rozliczeń/zwrotów z lat ubiegłych</t>
  </si>
  <si>
    <t>3 400,00</t>
  </si>
  <si>
    <t>32 940 467,80</t>
  </si>
  <si>
    <t>30 784 689,00</t>
  </si>
  <si>
    <t>558 659,00</t>
  </si>
  <si>
    <t>3 000,00</t>
  </si>
  <si>
    <t>1 350 569,00</t>
  </si>
  <si>
    <t>1 246 702,00</t>
  </si>
  <si>
    <t>0830</t>
  </si>
  <si>
    <t>Wpływy z usług</t>
  </si>
  <si>
    <t>141 640,00</t>
  </si>
  <si>
    <t>2 000,00</t>
  </si>
  <si>
    <t>143 640,00</t>
  </si>
  <si>
    <t>1 000,00</t>
  </si>
  <si>
    <t>1 076 056,00</t>
  </si>
  <si>
    <t>-8 771,00</t>
  </si>
  <si>
    <t>6 495 590,00</t>
  </si>
  <si>
    <t>6 265 143,00</t>
  </si>
  <si>
    <t>5 056 244,00</t>
  </si>
  <si>
    <t>138 352 369,08</t>
  </si>
  <si>
    <t>38 400,00</t>
  </si>
  <si>
    <t>138 381 998,08</t>
  </si>
  <si>
    <t>-4 002 167,00</t>
  </si>
  <si>
    <t>13 571 441,90</t>
  </si>
  <si>
    <t>13 521 441,90</t>
  </si>
  <si>
    <t>6370</t>
  </si>
  <si>
    <t>Środki otrzymane z Rządowego Funduszu Polski Ład: Program Inwestycji Strategicznych na realizację zadań inwestycyjnych</t>
  </si>
  <si>
    <t>12 623 180,00</t>
  </si>
  <si>
    <t>8 621 013,00</t>
  </si>
  <si>
    <t>21 206 619,21</t>
  </si>
  <si>
    <t>163 561 155,29</t>
  </si>
  <si>
    <t>-4 010 938,00</t>
  </si>
  <si>
    <t>159 588 617,29</t>
  </si>
  <si>
    <t>80116</t>
  </si>
  <si>
    <t>Szkoły policealne</t>
  </si>
  <si>
    <t>85295</t>
  </si>
  <si>
    <t>85415</t>
  </si>
  <si>
    <t>Pomoc materialna dla uczniów o charakterze socjalnym</t>
  </si>
  <si>
    <t>51.</t>
  </si>
  <si>
    <t>52.</t>
  </si>
  <si>
    <t>53.</t>
  </si>
  <si>
    <t>Załącznik Nr 3                                                                                                                                do uchwały Rady Powiatu w Opatowie nr LXXXVIII.101.2023                                                     z dnia 28 grudnia 2023 r.</t>
  </si>
  <si>
    <t xml:space="preserve">                          Załącznik Nr 2                                                                                                      do uchwały Rady Powiatu w Opatowie Nr LXXXVIII.101.2023                                                z dnia 28 grudnia 2023 r.</t>
  </si>
  <si>
    <t>Załącznik Nr 1                                                                                                          do uchwały Rady Powiatu w Opatowie Nr LXXXVIII.101.2023                                                                           z dnia 28 grudnia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</si>
</sst>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79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92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4" borderId="0" xfId="54" applyFont="1" applyFill="1" applyAlignment="1">
      <alignment vertical="center" wrapText="1"/>
      <protection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48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49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49" fontId="49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49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49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166" fontId="49" fillId="36" borderId="10" xfId="54" applyNumberFormat="1" applyFont="1" applyFill="1" applyBorder="1" applyAlignment="1">
      <alignment horizontal="center" vertical="center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17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vertical="center"/>
      <protection/>
    </xf>
    <xf numFmtId="0" fontId="48" fillId="36" borderId="10" xfId="55" applyFont="1" applyFill="1" applyBorder="1" applyAlignment="1">
      <alignment horizontal="center" vertical="center"/>
      <protection/>
    </xf>
    <xf numFmtId="167" fontId="4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167" fontId="49" fillId="36" borderId="10" xfId="55" applyNumberFormat="1" applyFont="1" applyFill="1" applyBorder="1" applyAlignment="1">
      <alignment horizontal="left" vertical="center" wrapText="1"/>
      <protection/>
    </xf>
    <xf numFmtId="167" fontId="49" fillId="36" borderId="10" xfId="55" applyNumberFormat="1" applyFont="1" applyFill="1" applyBorder="1" applyAlignment="1">
      <alignment vertical="center" wrapText="1"/>
      <protection/>
    </xf>
    <xf numFmtId="0" fontId="49" fillId="36" borderId="10" xfId="55" applyFont="1" applyFill="1" applyBorder="1" applyAlignment="1">
      <alignment vertical="center" wrapText="1"/>
      <protection/>
    </xf>
    <xf numFmtId="167" fontId="49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horizontal="left" vertical="center" wrapText="1"/>
      <protection/>
    </xf>
    <xf numFmtId="164" fontId="16" fillId="35" borderId="11" xfId="55" applyNumberFormat="1" applyFont="1" applyFill="1" applyBorder="1" applyAlignment="1">
      <alignment vertical="center" wrapText="1"/>
      <protection/>
    </xf>
    <xf numFmtId="0" fontId="16" fillId="35" borderId="11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vertical="center"/>
      <protection/>
    </xf>
    <xf numFmtId="168" fontId="16" fillId="35" borderId="11" xfId="55" applyNumberFormat="1" applyFont="1" applyFill="1" applyBorder="1" applyAlignment="1">
      <alignment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3" fontId="7" fillId="35" borderId="15" xfId="58" applyNumberFormat="1" applyFont="1" applyFill="1" applyBorder="1" applyAlignment="1">
      <alignment horizontal="center" vertical="center" wrapText="1"/>
      <protection/>
    </xf>
    <xf numFmtId="0" fontId="7" fillId="35" borderId="16" xfId="58" applyFont="1" applyFill="1" applyBorder="1" applyAlignment="1">
      <alignment vertical="center" wrapText="1"/>
      <protection/>
    </xf>
    <xf numFmtId="3" fontId="7" fillId="35" borderId="17" xfId="58" applyNumberFormat="1" applyFont="1" applyFill="1" applyBorder="1" applyAlignment="1">
      <alignment horizontal="center" vertical="center" wrapText="1"/>
      <protection/>
    </xf>
    <xf numFmtId="0" fontId="7" fillId="35" borderId="18" xfId="58" applyFont="1" applyFill="1" applyBorder="1" applyAlignment="1">
      <alignment vertical="center" wrapText="1"/>
      <protection/>
    </xf>
    <xf numFmtId="0" fontId="50" fillId="36" borderId="10" xfId="55" applyFont="1" applyFill="1" applyBorder="1" applyAlignment="1">
      <alignment horizontal="center" vertical="center"/>
      <protection/>
    </xf>
    <xf numFmtId="0" fontId="8" fillId="36" borderId="19" xfId="55" applyFont="1" applyFill="1" applyBorder="1" applyAlignment="1">
      <alignment horizontal="center" vertical="center" wrapText="1"/>
      <protection/>
    </xf>
    <xf numFmtId="0" fontId="51" fillId="0" borderId="0" xfId="55" applyFont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0" fontId="49" fillId="35" borderId="11" xfId="55" applyFont="1" applyFill="1" applyBorder="1" applyAlignment="1">
      <alignment vertical="center" wrapText="1"/>
      <protection/>
    </xf>
    <xf numFmtId="0" fontId="6" fillId="35" borderId="0" xfId="55" applyFont="1" applyFill="1" applyAlignment="1">
      <alignment vertical="center"/>
      <protection/>
    </xf>
    <xf numFmtId="167" fontId="7" fillId="35" borderId="0" xfId="55" applyNumberFormat="1" applyFont="1" applyFill="1" applyAlignment="1">
      <alignment vertical="center"/>
      <protection/>
    </xf>
    <xf numFmtId="0" fontId="9" fillId="34" borderId="0" xfId="55" applyFont="1" applyFill="1" applyAlignment="1">
      <alignment horizontal="center" vertical="center" wrapText="1"/>
      <protection/>
    </xf>
    <xf numFmtId="0" fontId="2" fillId="0" borderId="0" xfId="54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4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19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19" fillId="34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19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vertical="center"/>
      <protection/>
    </xf>
    <xf numFmtId="0" fontId="22" fillId="0" borderId="0" xfId="54" applyFont="1">
      <alignment/>
      <protection/>
    </xf>
    <xf numFmtId="0" fontId="23" fillId="34" borderId="0" xfId="54" applyFont="1" applyFill="1" applyAlignment="1">
      <alignment horizontal="right" vertical="top"/>
      <protection/>
    </xf>
    <xf numFmtId="0" fontId="6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horizontal="left" vertical="center"/>
      <protection/>
    </xf>
    <xf numFmtId="0" fontId="2" fillId="34" borderId="0" xfId="54" applyFill="1">
      <alignment/>
      <protection/>
    </xf>
    <xf numFmtId="0" fontId="15" fillId="36" borderId="10" xfId="55" applyFont="1" applyFill="1" applyBorder="1" applyAlignment="1">
      <alignment vertical="center" wrapText="1"/>
      <protection/>
    </xf>
    <xf numFmtId="0" fontId="24" fillId="37" borderId="0" xfId="0" applyFont="1" applyFill="1" applyAlignment="1">
      <alignment horizontal="left" vertical="top" wrapText="1"/>
    </xf>
    <xf numFmtId="0" fontId="49" fillId="35" borderId="16" xfId="58" applyFont="1" applyFill="1" applyBorder="1" applyAlignment="1">
      <alignment vertical="center" wrapText="1"/>
      <protection/>
    </xf>
    <xf numFmtId="167" fontId="7" fillId="36" borderId="10" xfId="55" applyNumberFormat="1" applyFont="1" applyFill="1" applyBorder="1" applyAlignment="1">
      <alignment vertical="center" wrapText="1"/>
      <protection/>
    </xf>
    <xf numFmtId="0" fontId="7" fillId="35" borderId="11" xfId="55" applyFont="1" applyFill="1" applyBorder="1" applyAlignment="1">
      <alignment vertical="center" wrapText="1"/>
      <protection/>
    </xf>
    <xf numFmtId="49" fontId="0" fillId="38" borderId="10" xfId="0" applyNumberFormat="1" applyFill="1" applyBorder="1" applyAlignment="1" applyProtection="1">
      <alignment horizontal="center" vertical="center" wrapText="1"/>
      <protection locked="0"/>
    </xf>
    <xf numFmtId="39" fontId="75" fillId="37" borderId="20" xfId="0" applyNumberFormat="1" applyFont="1" applyFill="1" applyBorder="1" applyAlignment="1">
      <alignment horizontal="left" vertical="center" wrapText="1"/>
    </xf>
    <xf numFmtId="39" fontId="76" fillId="37" borderId="20" xfId="0" applyNumberFormat="1" applyFont="1" applyFill="1" applyBorder="1" applyAlignment="1">
      <alignment horizontal="left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48" fillId="36" borderId="10" xfId="54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49" fontId="2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8" borderId="19" xfId="0" applyNumberFormat="1" applyFont="1" applyFill="1" applyBorder="1" applyAlignment="1" applyProtection="1">
      <alignment horizontal="right" vertical="center" wrapText="1"/>
      <protection locked="0"/>
    </xf>
    <xf numFmtId="49" fontId="26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77" fillId="37" borderId="20" xfId="0" applyFont="1" applyFill="1" applyBorder="1" applyAlignment="1">
      <alignment horizontal="center" vertical="center" wrapText="1"/>
    </xf>
    <xf numFmtId="0" fontId="75" fillId="37" borderId="20" xfId="0" applyFont="1" applyFill="1" applyBorder="1" applyAlignment="1">
      <alignment horizontal="center" vertical="center" wrapText="1"/>
    </xf>
    <xf numFmtId="0" fontId="7" fillId="36" borderId="10" xfId="54" applyFont="1" applyFill="1" applyBorder="1" applyAlignment="1">
      <alignment horizontal="center" vertical="center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9" fillId="36" borderId="10" xfId="54" applyFont="1" applyFill="1" applyBorder="1" applyAlignment="1">
      <alignment vertical="center" wrapText="1"/>
      <protection/>
    </xf>
    <xf numFmtId="167" fontId="50" fillId="36" borderId="10" xfId="54" applyNumberFormat="1" applyFont="1" applyFill="1" applyBorder="1" applyAlignment="1">
      <alignment horizontal="left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174" fontId="19" fillId="36" borderId="10" xfId="54" applyNumberFormat="1" applyFont="1" applyFill="1" applyBorder="1" applyAlignment="1">
      <alignment vertical="center"/>
      <protection/>
    </xf>
    <xf numFmtId="49" fontId="26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8" borderId="21" xfId="0" applyNumberFormat="1" applyFont="1" applyFill="1" applyBorder="1" applyAlignment="1" applyProtection="1">
      <alignment horizontal="right" vertical="center" wrapText="1"/>
      <protection locked="0"/>
    </xf>
    <xf numFmtId="49" fontId="2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 locked="0"/>
    </xf>
    <xf numFmtId="49" fontId="0" fillId="38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28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8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0" fontId="78" fillId="37" borderId="20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left" vertical="center" wrapText="1"/>
    </xf>
    <xf numFmtId="39" fontId="76" fillId="37" borderId="20" xfId="0" applyNumberFormat="1" applyFont="1" applyFill="1" applyBorder="1" applyAlignment="1">
      <alignment horizontal="left" vertical="center" wrapText="1"/>
    </xf>
    <xf numFmtId="39" fontId="75" fillId="37" borderId="20" xfId="0" applyNumberFormat="1" applyFont="1" applyFill="1" applyBorder="1" applyAlignment="1">
      <alignment horizontal="left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5" fillId="37" borderId="20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3" borderId="0" xfId="53" applyFont="1" applyFill="1" applyAlignment="1" applyProtection="1">
      <alignment horizontal="center" vertical="center" wrapText="1" shrinkToFit="1"/>
      <protection locked="0"/>
    </xf>
    <xf numFmtId="0" fontId="7" fillId="36" borderId="21" xfId="54" applyFont="1" applyFill="1" applyBorder="1" applyAlignment="1">
      <alignment horizontal="left" vertical="center" wrapText="1"/>
      <protection/>
    </xf>
    <xf numFmtId="0" fontId="7" fillId="36" borderId="19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55" fillId="34" borderId="0" xfId="54" applyFont="1" applyFill="1" applyAlignment="1">
      <alignment horizontal="center" vertical="center" wrapText="1"/>
      <protection/>
    </xf>
    <xf numFmtId="0" fontId="7" fillId="34" borderId="22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48" fillId="36" borderId="10" xfId="54" applyFont="1" applyFill="1" applyBorder="1" applyAlignment="1">
      <alignment horizontal="center" vertical="center" wrapText="1"/>
      <protection/>
    </xf>
    <xf numFmtId="0" fontId="54" fillId="36" borderId="10" xfId="54" applyFont="1" applyFill="1" applyBorder="1" applyAlignment="1">
      <alignment horizontal="center" vertical="center" wrapText="1"/>
      <protection/>
    </xf>
    <xf numFmtId="0" fontId="54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vertical="center" wrapText="1"/>
      <protection/>
    </xf>
    <xf numFmtId="166" fontId="8" fillId="36" borderId="21" xfId="54" applyNumberFormat="1" applyFont="1" applyFill="1" applyBorder="1" applyAlignment="1">
      <alignment horizontal="center" vertical="center" wrapText="1"/>
      <protection/>
    </xf>
    <xf numFmtId="166" fontId="8" fillId="36" borderId="19" xfId="54" applyNumberFormat="1" applyFont="1" applyFill="1" applyBorder="1" applyAlignment="1">
      <alignment horizontal="center" vertical="center" wrapText="1"/>
      <protection/>
    </xf>
    <xf numFmtId="0" fontId="7" fillId="34" borderId="23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48" fillId="36" borderId="10" xfId="55" applyFont="1" applyFill="1" applyBorder="1" applyAlignment="1">
      <alignment horizontal="center" vertical="center" wrapText="1"/>
      <protection/>
    </xf>
    <xf numFmtId="0" fontId="8" fillId="36" borderId="21" xfId="55" applyFont="1" applyFill="1" applyBorder="1" applyAlignment="1">
      <alignment horizontal="center" vertical="center" wrapText="1"/>
      <protection/>
    </xf>
    <xf numFmtId="0" fontId="54" fillId="36" borderId="10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9" fillId="0" borderId="10" xfId="54" applyFont="1" applyBorder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124</xdr:row>
      <xdr:rowOff>0</xdr:rowOff>
    </xdr:from>
    <xdr:to>
      <xdr:col>8</xdr:col>
      <xdr:colOff>476250</xdr:colOff>
      <xdr:row>124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28504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476250</xdr:colOff>
      <xdr:row>124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28504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476250</xdr:colOff>
      <xdr:row>127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35172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476250</xdr:colOff>
      <xdr:row>127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35172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showGridLines="0" tabSelected="1" zoomScalePageLayoutView="0" workbookViewId="0" topLeftCell="A1">
      <selection activeCell="AB13" sqref="AB13"/>
    </sheetView>
  </sheetViews>
  <sheetFormatPr defaultColWidth="9.33203125" defaultRowHeight="11.25"/>
  <cols>
    <col min="1" max="1" width="7.33203125" style="36" customWidth="1"/>
    <col min="2" max="2" width="6.66015625" style="36" customWidth="1"/>
    <col min="3" max="3" width="9.83203125" style="36" customWidth="1"/>
    <col min="4" max="4" width="5" style="36" customWidth="1"/>
    <col min="5" max="5" width="4.33203125" style="36" customWidth="1"/>
    <col min="6" max="6" width="21" style="36" customWidth="1"/>
    <col min="7" max="7" width="9.33203125" style="36" customWidth="1"/>
    <col min="8" max="8" width="9.66015625" style="36" customWidth="1"/>
    <col min="9" max="9" width="12.16015625" style="36" customWidth="1"/>
    <col min="10" max="10" width="8.16015625" style="36" customWidth="1"/>
    <col min="11" max="11" width="19.16015625" style="36" customWidth="1"/>
    <col min="12" max="12" width="20.5" style="36" customWidth="1"/>
    <col min="13" max="13" width="5.66015625" style="36" customWidth="1"/>
    <col min="14" max="14" width="9" style="36" customWidth="1"/>
    <col min="15" max="15" width="2.66015625" style="36" customWidth="1"/>
    <col min="16" max="16" width="4.66015625" style="36" customWidth="1"/>
    <col min="17" max="17" width="0.65625" style="36" customWidth="1"/>
    <col min="18" max="16384" width="9.33203125" style="36" customWidth="1"/>
  </cols>
  <sheetData>
    <row r="1" spans="1:17" ht="36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139" t="s">
        <v>448</v>
      </c>
      <c r="L1" s="139"/>
      <c r="M1" s="139"/>
      <c r="N1" s="139"/>
      <c r="O1" s="139"/>
      <c r="P1" s="139"/>
      <c r="Q1" s="38"/>
    </row>
    <row r="2" spans="1:17" ht="16.5" customHeight="1">
      <c r="A2" s="140" t="s">
        <v>206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38"/>
    </row>
    <row r="3" spans="1:17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 t="s">
        <v>0</v>
      </c>
      <c r="O3" s="142"/>
      <c r="P3" s="142"/>
      <c r="Q3" s="38"/>
    </row>
    <row r="4" spans="1:17" ht="6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8"/>
    </row>
    <row r="5" spans="1:17" ht="34.5" customHeight="1">
      <c r="A5" s="37"/>
      <c r="B5" s="101" t="s">
        <v>1</v>
      </c>
      <c r="C5" s="101" t="s">
        <v>2</v>
      </c>
      <c r="D5" s="141" t="s">
        <v>183</v>
      </c>
      <c r="E5" s="141"/>
      <c r="F5" s="141" t="s">
        <v>3</v>
      </c>
      <c r="G5" s="141"/>
      <c r="H5" s="141"/>
      <c r="I5" s="141" t="s">
        <v>205</v>
      </c>
      <c r="J5" s="141"/>
      <c r="K5" s="101" t="s">
        <v>204</v>
      </c>
      <c r="L5" s="101" t="s">
        <v>203</v>
      </c>
      <c r="M5" s="141" t="s">
        <v>202</v>
      </c>
      <c r="N5" s="141"/>
      <c r="O5" s="141"/>
      <c r="P5" s="141"/>
      <c r="Q5" s="141"/>
    </row>
    <row r="6" spans="1:17" ht="11.25" customHeight="1">
      <c r="A6" s="37"/>
      <c r="B6" s="110" t="s">
        <v>4</v>
      </c>
      <c r="C6" s="110" t="s">
        <v>5</v>
      </c>
      <c r="D6" s="132" t="s">
        <v>6</v>
      </c>
      <c r="E6" s="132"/>
      <c r="F6" s="132" t="s">
        <v>7</v>
      </c>
      <c r="G6" s="132"/>
      <c r="H6" s="132"/>
      <c r="I6" s="132" t="s">
        <v>8</v>
      </c>
      <c r="J6" s="132"/>
      <c r="K6" s="110" t="s">
        <v>37</v>
      </c>
      <c r="L6" s="110" t="s">
        <v>38</v>
      </c>
      <c r="M6" s="132" t="s">
        <v>39</v>
      </c>
      <c r="N6" s="132"/>
      <c r="O6" s="132"/>
      <c r="P6" s="132"/>
      <c r="Q6" s="132"/>
    </row>
    <row r="7" spans="1:17" ht="14.25" customHeight="1">
      <c r="A7" s="37"/>
      <c r="B7" s="137" t="s">
        <v>192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17" ht="19.5" customHeight="1">
      <c r="A8" s="37"/>
      <c r="B8" s="110" t="s">
        <v>399</v>
      </c>
      <c r="C8" s="111"/>
      <c r="D8" s="138"/>
      <c r="E8" s="138"/>
      <c r="F8" s="136" t="s">
        <v>400</v>
      </c>
      <c r="G8" s="136"/>
      <c r="H8" s="136"/>
      <c r="I8" s="135" t="s">
        <v>187</v>
      </c>
      <c r="J8" s="135"/>
      <c r="K8" s="112" t="s">
        <v>187</v>
      </c>
      <c r="L8" s="112" t="s">
        <v>401</v>
      </c>
      <c r="M8" s="135" t="s">
        <v>401</v>
      </c>
      <c r="N8" s="135"/>
      <c r="O8" s="135"/>
      <c r="P8" s="135"/>
      <c r="Q8" s="135"/>
    </row>
    <row r="9" spans="1:17" ht="27.75" customHeight="1">
      <c r="A9" s="37"/>
      <c r="B9" s="101"/>
      <c r="C9" s="111"/>
      <c r="D9" s="138"/>
      <c r="E9" s="138"/>
      <c r="F9" s="136" t="s">
        <v>188</v>
      </c>
      <c r="G9" s="136"/>
      <c r="H9" s="136"/>
      <c r="I9" s="135" t="s">
        <v>187</v>
      </c>
      <c r="J9" s="135"/>
      <c r="K9" s="112" t="s">
        <v>187</v>
      </c>
      <c r="L9" s="112" t="s">
        <v>187</v>
      </c>
      <c r="M9" s="135" t="s">
        <v>187</v>
      </c>
      <c r="N9" s="135"/>
      <c r="O9" s="135"/>
      <c r="P9" s="135"/>
      <c r="Q9" s="135"/>
    </row>
    <row r="10" spans="1:17" ht="30" customHeight="1">
      <c r="A10" s="37"/>
      <c r="B10" s="111"/>
      <c r="C10" s="110" t="s">
        <v>402</v>
      </c>
      <c r="D10" s="138"/>
      <c r="E10" s="138"/>
      <c r="F10" s="136" t="s">
        <v>403</v>
      </c>
      <c r="G10" s="136"/>
      <c r="H10" s="136"/>
      <c r="I10" s="135" t="s">
        <v>187</v>
      </c>
      <c r="J10" s="135"/>
      <c r="K10" s="112" t="s">
        <v>187</v>
      </c>
      <c r="L10" s="112" t="s">
        <v>401</v>
      </c>
      <c r="M10" s="135" t="s">
        <v>401</v>
      </c>
      <c r="N10" s="135"/>
      <c r="O10" s="135"/>
      <c r="P10" s="135"/>
      <c r="Q10" s="135"/>
    </row>
    <row r="11" spans="1:17" ht="28.5" customHeight="1">
      <c r="A11" s="37"/>
      <c r="B11" s="111"/>
      <c r="C11" s="101"/>
      <c r="D11" s="138"/>
      <c r="E11" s="138"/>
      <c r="F11" s="136" t="s">
        <v>188</v>
      </c>
      <c r="G11" s="136"/>
      <c r="H11" s="136"/>
      <c r="I11" s="135" t="s">
        <v>187</v>
      </c>
      <c r="J11" s="135"/>
      <c r="K11" s="112" t="s">
        <v>187</v>
      </c>
      <c r="L11" s="112" t="s">
        <v>187</v>
      </c>
      <c r="M11" s="135" t="s">
        <v>187</v>
      </c>
      <c r="N11" s="135"/>
      <c r="O11" s="135"/>
      <c r="P11" s="135"/>
      <c r="Q11" s="135"/>
    </row>
    <row r="12" spans="1:17" ht="18.75" customHeight="1">
      <c r="A12" s="37"/>
      <c r="B12" s="111"/>
      <c r="C12" s="111"/>
      <c r="D12" s="132" t="s">
        <v>404</v>
      </c>
      <c r="E12" s="132"/>
      <c r="F12" s="136" t="s">
        <v>405</v>
      </c>
      <c r="G12" s="136"/>
      <c r="H12" s="136"/>
      <c r="I12" s="135" t="s">
        <v>187</v>
      </c>
      <c r="J12" s="135"/>
      <c r="K12" s="112" t="s">
        <v>187</v>
      </c>
      <c r="L12" s="112" t="s">
        <v>401</v>
      </c>
      <c r="M12" s="135" t="s">
        <v>401</v>
      </c>
      <c r="N12" s="135"/>
      <c r="O12" s="135"/>
      <c r="P12" s="135"/>
      <c r="Q12" s="135"/>
    </row>
    <row r="13" spans="1:17" ht="21" customHeight="1">
      <c r="A13" s="37"/>
      <c r="B13" s="110" t="s">
        <v>200</v>
      </c>
      <c r="C13" s="111"/>
      <c r="D13" s="138"/>
      <c r="E13" s="138"/>
      <c r="F13" s="136" t="s">
        <v>199</v>
      </c>
      <c r="G13" s="136"/>
      <c r="H13" s="136"/>
      <c r="I13" s="135" t="s">
        <v>375</v>
      </c>
      <c r="J13" s="135"/>
      <c r="K13" s="112" t="s">
        <v>187</v>
      </c>
      <c r="L13" s="112" t="s">
        <v>406</v>
      </c>
      <c r="M13" s="135" t="s">
        <v>407</v>
      </c>
      <c r="N13" s="135"/>
      <c r="O13" s="135"/>
      <c r="P13" s="135"/>
      <c r="Q13" s="135"/>
    </row>
    <row r="14" spans="1:17" ht="30" customHeight="1">
      <c r="A14" s="37"/>
      <c r="B14" s="101"/>
      <c r="C14" s="111"/>
      <c r="D14" s="138"/>
      <c r="E14" s="138"/>
      <c r="F14" s="136" t="s">
        <v>188</v>
      </c>
      <c r="G14" s="136"/>
      <c r="H14" s="136"/>
      <c r="I14" s="135" t="s">
        <v>187</v>
      </c>
      <c r="J14" s="135"/>
      <c r="K14" s="112" t="s">
        <v>187</v>
      </c>
      <c r="L14" s="112" t="s">
        <v>187</v>
      </c>
      <c r="M14" s="135" t="s">
        <v>187</v>
      </c>
      <c r="N14" s="135"/>
      <c r="O14" s="135"/>
      <c r="P14" s="135"/>
      <c r="Q14" s="135"/>
    </row>
    <row r="15" spans="1:17" ht="21" customHeight="1">
      <c r="A15" s="37"/>
      <c r="B15" s="111"/>
      <c r="C15" s="110" t="s">
        <v>333</v>
      </c>
      <c r="D15" s="138"/>
      <c r="E15" s="138"/>
      <c r="F15" s="136" t="s">
        <v>334</v>
      </c>
      <c r="G15" s="136"/>
      <c r="H15" s="136"/>
      <c r="I15" s="135" t="s">
        <v>376</v>
      </c>
      <c r="J15" s="135"/>
      <c r="K15" s="112" t="s">
        <v>187</v>
      </c>
      <c r="L15" s="112" t="s">
        <v>406</v>
      </c>
      <c r="M15" s="135" t="s">
        <v>408</v>
      </c>
      <c r="N15" s="135"/>
      <c r="O15" s="135"/>
      <c r="P15" s="135"/>
      <c r="Q15" s="135"/>
    </row>
    <row r="16" spans="1:17" ht="27.75" customHeight="1">
      <c r="A16" s="37"/>
      <c r="B16" s="111"/>
      <c r="C16" s="101"/>
      <c r="D16" s="138"/>
      <c r="E16" s="138"/>
      <c r="F16" s="136" t="s">
        <v>188</v>
      </c>
      <c r="G16" s="136"/>
      <c r="H16" s="136"/>
      <c r="I16" s="135" t="s">
        <v>187</v>
      </c>
      <c r="J16" s="135"/>
      <c r="K16" s="112" t="s">
        <v>187</v>
      </c>
      <c r="L16" s="112" t="s">
        <v>187</v>
      </c>
      <c r="M16" s="135" t="s">
        <v>187</v>
      </c>
      <c r="N16" s="135"/>
      <c r="O16" s="135"/>
      <c r="P16" s="135"/>
      <c r="Q16" s="135"/>
    </row>
    <row r="17" spans="1:17" ht="19.5" customHeight="1">
      <c r="A17" s="37"/>
      <c r="B17" s="111"/>
      <c r="C17" s="111"/>
      <c r="D17" s="132" t="s">
        <v>194</v>
      </c>
      <c r="E17" s="132"/>
      <c r="F17" s="136" t="s">
        <v>193</v>
      </c>
      <c r="G17" s="136"/>
      <c r="H17" s="136"/>
      <c r="I17" s="135" t="s">
        <v>377</v>
      </c>
      <c r="J17" s="135"/>
      <c r="K17" s="112" t="s">
        <v>187</v>
      </c>
      <c r="L17" s="112" t="s">
        <v>406</v>
      </c>
      <c r="M17" s="135" t="s">
        <v>409</v>
      </c>
      <c r="N17" s="135"/>
      <c r="O17" s="135"/>
      <c r="P17" s="135"/>
      <c r="Q17" s="135"/>
    </row>
    <row r="18" spans="1:17" ht="20.25" customHeight="1">
      <c r="A18" s="37"/>
      <c r="B18" s="110" t="s">
        <v>198</v>
      </c>
      <c r="C18" s="111"/>
      <c r="D18" s="138"/>
      <c r="E18" s="138"/>
      <c r="F18" s="136" t="s">
        <v>197</v>
      </c>
      <c r="G18" s="136"/>
      <c r="H18" s="136"/>
      <c r="I18" s="135" t="s">
        <v>378</v>
      </c>
      <c r="J18" s="135"/>
      <c r="K18" s="112" t="s">
        <v>187</v>
      </c>
      <c r="L18" s="112" t="s">
        <v>410</v>
      </c>
      <c r="M18" s="135" t="s">
        <v>411</v>
      </c>
      <c r="N18" s="135"/>
      <c r="O18" s="135"/>
      <c r="P18" s="135"/>
      <c r="Q18" s="135"/>
    </row>
    <row r="19" spans="1:17" ht="30" customHeight="1">
      <c r="A19" s="37"/>
      <c r="B19" s="101"/>
      <c r="C19" s="111"/>
      <c r="D19" s="138"/>
      <c r="E19" s="138"/>
      <c r="F19" s="136" t="s">
        <v>188</v>
      </c>
      <c r="G19" s="136"/>
      <c r="H19" s="136"/>
      <c r="I19" s="135" t="s">
        <v>187</v>
      </c>
      <c r="J19" s="135"/>
      <c r="K19" s="112" t="s">
        <v>187</v>
      </c>
      <c r="L19" s="112" t="s">
        <v>187</v>
      </c>
      <c r="M19" s="135" t="s">
        <v>187</v>
      </c>
      <c r="N19" s="135"/>
      <c r="O19" s="135"/>
      <c r="P19" s="135"/>
      <c r="Q19" s="135"/>
    </row>
    <row r="20" spans="1:17" ht="20.25" customHeight="1">
      <c r="A20" s="37"/>
      <c r="B20" s="111"/>
      <c r="C20" s="110" t="s">
        <v>196</v>
      </c>
      <c r="D20" s="138"/>
      <c r="E20" s="138"/>
      <c r="F20" s="136" t="s">
        <v>195</v>
      </c>
      <c r="G20" s="136"/>
      <c r="H20" s="136"/>
      <c r="I20" s="135" t="s">
        <v>379</v>
      </c>
      <c r="J20" s="135"/>
      <c r="K20" s="112" t="s">
        <v>187</v>
      </c>
      <c r="L20" s="112" t="s">
        <v>410</v>
      </c>
      <c r="M20" s="135" t="s">
        <v>412</v>
      </c>
      <c r="N20" s="135"/>
      <c r="O20" s="135"/>
      <c r="P20" s="135"/>
      <c r="Q20" s="135"/>
    </row>
    <row r="21" spans="1:17" ht="28.5" customHeight="1">
      <c r="A21" s="37"/>
      <c r="B21" s="111"/>
      <c r="C21" s="101"/>
      <c r="D21" s="138"/>
      <c r="E21" s="138"/>
      <c r="F21" s="136" t="s">
        <v>188</v>
      </c>
      <c r="G21" s="136"/>
      <c r="H21" s="136"/>
      <c r="I21" s="135" t="s">
        <v>187</v>
      </c>
      <c r="J21" s="135"/>
      <c r="K21" s="112" t="s">
        <v>187</v>
      </c>
      <c r="L21" s="112" t="s">
        <v>187</v>
      </c>
      <c r="M21" s="135" t="s">
        <v>187</v>
      </c>
      <c r="N21" s="135"/>
      <c r="O21" s="135"/>
      <c r="P21" s="135"/>
      <c r="Q21" s="135"/>
    </row>
    <row r="22" spans="2:17" ht="22.5" customHeight="1">
      <c r="B22" s="111"/>
      <c r="C22" s="111"/>
      <c r="D22" s="132" t="s">
        <v>413</v>
      </c>
      <c r="E22" s="132"/>
      <c r="F22" s="136" t="s">
        <v>414</v>
      </c>
      <c r="G22" s="136"/>
      <c r="H22" s="136"/>
      <c r="I22" s="135" t="s">
        <v>415</v>
      </c>
      <c r="J22" s="135"/>
      <c r="K22" s="112" t="s">
        <v>187</v>
      </c>
      <c r="L22" s="112" t="s">
        <v>416</v>
      </c>
      <c r="M22" s="135" t="s">
        <v>417</v>
      </c>
      <c r="N22" s="135"/>
      <c r="O22" s="135"/>
      <c r="P22" s="135"/>
      <c r="Q22" s="135"/>
    </row>
    <row r="23" spans="2:17" ht="17.25" customHeight="1">
      <c r="B23" s="111"/>
      <c r="C23" s="111"/>
      <c r="D23" s="132" t="s">
        <v>194</v>
      </c>
      <c r="E23" s="132"/>
      <c r="F23" s="136" t="s">
        <v>193</v>
      </c>
      <c r="G23" s="136"/>
      <c r="H23" s="136"/>
      <c r="I23" s="135" t="s">
        <v>380</v>
      </c>
      <c r="J23" s="135"/>
      <c r="K23" s="112" t="s">
        <v>187</v>
      </c>
      <c r="L23" s="112" t="s">
        <v>418</v>
      </c>
      <c r="M23" s="135" t="s">
        <v>419</v>
      </c>
      <c r="N23" s="135"/>
      <c r="O23" s="135"/>
      <c r="P23" s="135"/>
      <c r="Q23" s="135"/>
    </row>
    <row r="24" spans="2:17" ht="15" customHeight="1">
      <c r="B24" s="110" t="s">
        <v>257</v>
      </c>
      <c r="C24" s="111"/>
      <c r="D24" s="138"/>
      <c r="E24" s="138"/>
      <c r="F24" s="136" t="s">
        <v>258</v>
      </c>
      <c r="G24" s="136"/>
      <c r="H24" s="136"/>
      <c r="I24" s="135" t="s">
        <v>381</v>
      </c>
      <c r="J24" s="135"/>
      <c r="K24" s="112" t="s">
        <v>420</v>
      </c>
      <c r="L24" s="112" t="s">
        <v>187</v>
      </c>
      <c r="M24" s="135" t="s">
        <v>421</v>
      </c>
      <c r="N24" s="135"/>
      <c r="O24" s="135"/>
      <c r="P24" s="135"/>
      <c r="Q24" s="135"/>
    </row>
    <row r="25" spans="2:17" ht="27.75" customHeight="1">
      <c r="B25" s="101"/>
      <c r="C25" s="111"/>
      <c r="D25" s="138"/>
      <c r="E25" s="138"/>
      <c r="F25" s="136" t="s">
        <v>188</v>
      </c>
      <c r="G25" s="136"/>
      <c r="H25" s="136"/>
      <c r="I25" s="135" t="s">
        <v>187</v>
      </c>
      <c r="J25" s="135"/>
      <c r="K25" s="112" t="s">
        <v>187</v>
      </c>
      <c r="L25" s="112" t="s">
        <v>187</v>
      </c>
      <c r="M25" s="135" t="s">
        <v>187</v>
      </c>
      <c r="N25" s="135"/>
      <c r="O25" s="135"/>
      <c r="P25" s="135"/>
      <c r="Q25" s="135"/>
    </row>
    <row r="26" spans="2:17" ht="20.25" customHeight="1">
      <c r="B26" s="111"/>
      <c r="C26" s="110" t="s">
        <v>336</v>
      </c>
      <c r="D26" s="138"/>
      <c r="E26" s="138"/>
      <c r="F26" s="136" t="s">
        <v>337</v>
      </c>
      <c r="G26" s="136"/>
      <c r="H26" s="136"/>
      <c r="I26" s="135" t="s">
        <v>382</v>
      </c>
      <c r="J26" s="135"/>
      <c r="K26" s="112" t="s">
        <v>420</v>
      </c>
      <c r="L26" s="112" t="s">
        <v>187</v>
      </c>
      <c r="M26" s="135" t="s">
        <v>422</v>
      </c>
      <c r="N26" s="135"/>
      <c r="O26" s="135"/>
      <c r="P26" s="135"/>
      <c r="Q26" s="135"/>
    </row>
    <row r="27" spans="2:17" ht="27.75" customHeight="1">
      <c r="B27" s="111"/>
      <c r="C27" s="101"/>
      <c r="D27" s="138"/>
      <c r="E27" s="138"/>
      <c r="F27" s="136" t="s">
        <v>188</v>
      </c>
      <c r="G27" s="136"/>
      <c r="H27" s="136"/>
      <c r="I27" s="135" t="s">
        <v>187</v>
      </c>
      <c r="J27" s="135"/>
      <c r="K27" s="112" t="s">
        <v>187</v>
      </c>
      <c r="L27" s="112" t="s">
        <v>187</v>
      </c>
      <c r="M27" s="135" t="s">
        <v>187</v>
      </c>
      <c r="N27" s="135"/>
      <c r="O27" s="135"/>
      <c r="P27" s="135"/>
      <c r="Q27" s="135"/>
    </row>
    <row r="28" spans="2:17" ht="34.5" customHeight="1">
      <c r="B28" s="111"/>
      <c r="C28" s="111"/>
      <c r="D28" s="132" t="s">
        <v>373</v>
      </c>
      <c r="E28" s="132"/>
      <c r="F28" s="136" t="s">
        <v>383</v>
      </c>
      <c r="G28" s="136"/>
      <c r="H28" s="136"/>
      <c r="I28" s="135" t="s">
        <v>384</v>
      </c>
      <c r="J28" s="135"/>
      <c r="K28" s="112" t="s">
        <v>420</v>
      </c>
      <c r="L28" s="112" t="s">
        <v>187</v>
      </c>
      <c r="M28" s="135" t="s">
        <v>423</v>
      </c>
      <c r="N28" s="135"/>
      <c r="O28" s="135"/>
      <c r="P28" s="135"/>
      <c r="Q28" s="135"/>
    </row>
    <row r="29" spans="2:17" ht="21" customHeight="1">
      <c r="B29" s="134" t="s">
        <v>192</v>
      </c>
      <c r="C29" s="134"/>
      <c r="D29" s="134"/>
      <c r="E29" s="134"/>
      <c r="F29" s="134"/>
      <c r="G29" s="134"/>
      <c r="H29" s="113" t="s">
        <v>190</v>
      </c>
      <c r="I29" s="131" t="s">
        <v>424</v>
      </c>
      <c r="J29" s="131"/>
      <c r="K29" s="114" t="s">
        <v>420</v>
      </c>
      <c r="L29" s="114" t="s">
        <v>425</v>
      </c>
      <c r="M29" s="131" t="s">
        <v>426</v>
      </c>
      <c r="N29" s="131"/>
      <c r="O29" s="131"/>
      <c r="P29" s="131"/>
      <c r="Q29" s="131"/>
    </row>
    <row r="30" spans="2:17" ht="28.5" customHeight="1">
      <c r="B30" s="138"/>
      <c r="C30" s="138"/>
      <c r="D30" s="138"/>
      <c r="E30" s="138"/>
      <c r="F30" s="136" t="s">
        <v>188</v>
      </c>
      <c r="G30" s="136"/>
      <c r="H30" s="136"/>
      <c r="I30" s="135" t="s">
        <v>356</v>
      </c>
      <c r="J30" s="135"/>
      <c r="K30" s="112" t="s">
        <v>187</v>
      </c>
      <c r="L30" s="112" t="s">
        <v>187</v>
      </c>
      <c r="M30" s="135" t="s">
        <v>356</v>
      </c>
      <c r="N30" s="135"/>
      <c r="O30" s="135"/>
      <c r="P30" s="135"/>
      <c r="Q30" s="135"/>
    </row>
    <row r="31" spans="2:17" ht="12.75" customHeight="1">
      <c r="B31" s="137" t="s">
        <v>191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2:17" ht="18.75" customHeight="1">
      <c r="B32" s="110" t="s">
        <v>10</v>
      </c>
      <c r="C32" s="111"/>
      <c r="D32" s="138"/>
      <c r="E32" s="138"/>
      <c r="F32" s="136" t="s">
        <v>328</v>
      </c>
      <c r="G32" s="136"/>
      <c r="H32" s="136"/>
      <c r="I32" s="135" t="s">
        <v>385</v>
      </c>
      <c r="J32" s="135"/>
      <c r="K32" s="112" t="s">
        <v>427</v>
      </c>
      <c r="L32" s="112" t="s">
        <v>187</v>
      </c>
      <c r="M32" s="135" t="s">
        <v>428</v>
      </c>
      <c r="N32" s="135"/>
      <c r="O32" s="135"/>
      <c r="P32" s="135"/>
      <c r="Q32" s="135"/>
    </row>
    <row r="33" spans="2:17" ht="29.25" customHeight="1">
      <c r="B33" s="101"/>
      <c r="C33" s="111"/>
      <c r="D33" s="138"/>
      <c r="E33" s="138"/>
      <c r="F33" s="136" t="s">
        <v>188</v>
      </c>
      <c r="G33" s="136"/>
      <c r="H33" s="136"/>
      <c r="I33" s="135" t="s">
        <v>386</v>
      </c>
      <c r="J33" s="135"/>
      <c r="K33" s="112" t="s">
        <v>187</v>
      </c>
      <c r="L33" s="112" t="s">
        <v>187</v>
      </c>
      <c r="M33" s="135" t="s">
        <v>386</v>
      </c>
      <c r="N33" s="135"/>
      <c r="O33" s="135"/>
      <c r="P33" s="135"/>
      <c r="Q33" s="135"/>
    </row>
    <row r="34" spans="2:17" ht="20.25" customHeight="1">
      <c r="B34" s="111"/>
      <c r="C34" s="110" t="s">
        <v>392</v>
      </c>
      <c r="D34" s="138"/>
      <c r="E34" s="138"/>
      <c r="F34" s="136" t="s">
        <v>393</v>
      </c>
      <c r="G34" s="136"/>
      <c r="H34" s="136"/>
      <c r="I34" s="135" t="s">
        <v>357</v>
      </c>
      <c r="J34" s="135"/>
      <c r="K34" s="112" t="s">
        <v>427</v>
      </c>
      <c r="L34" s="112" t="s">
        <v>187</v>
      </c>
      <c r="M34" s="135" t="s">
        <v>429</v>
      </c>
      <c r="N34" s="135"/>
      <c r="O34" s="135"/>
      <c r="P34" s="135"/>
      <c r="Q34" s="135"/>
    </row>
    <row r="35" spans="2:17" ht="29.25" customHeight="1">
      <c r="B35" s="111"/>
      <c r="C35" s="101"/>
      <c r="D35" s="138"/>
      <c r="E35" s="138"/>
      <c r="F35" s="136" t="s">
        <v>188</v>
      </c>
      <c r="G35" s="136"/>
      <c r="H35" s="136"/>
      <c r="I35" s="135" t="s">
        <v>338</v>
      </c>
      <c r="J35" s="135"/>
      <c r="K35" s="112" t="s">
        <v>187</v>
      </c>
      <c r="L35" s="112" t="s">
        <v>187</v>
      </c>
      <c r="M35" s="135" t="s">
        <v>338</v>
      </c>
      <c r="N35" s="135"/>
      <c r="O35" s="135"/>
      <c r="P35" s="135"/>
      <c r="Q35" s="135"/>
    </row>
    <row r="36" spans="2:17" ht="38.25" customHeight="1">
      <c r="B36" s="111"/>
      <c r="C36" s="111"/>
      <c r="D36" s="132" t="s">
        <v>430</v>
      </c>
      <c r="E36" s="132"/>
      <c r="F36" s="136" t="s">
        <v>431</v>
      </c>
      <c r="G36" s="136"/>
      <c r="H36" s="136"/>
      <c r="I36" s="135" t="s">
        <v>432</v>
      </c>
      <c r="J36" s="135"/>
      <c r="K36" s="112" t="s">
        <v>427</v>
      </c>
      <c r="L36" s="112" t="s">
        <v>187</v>
      </c>
      <c r="M36" s="135" t="s">
        <v>433</v>
      </c>
      <c r="N36" s="135"/>
      <c r="O36" s="135"/>
      <c r="P36" s="135"/>
      <c r="Q36" s="135"/>
    </row>
    <row r="37" spans="2:17" ht="24" customHeight="1">
      <c r="B37" s="134" t="s">
        <v>191</v>
      </c>
      <c r="C37" s="134"/>
      <c r="D37" s="134"/>
      <c r="E37" s="134"/>
      <c r="F37" s="134"/>
      <c r="G37" s="134"/>
      <c r="H37" s="113" t="s">
        <v>190</v>
      </c>
      <c r="I37" s="131" t="s">
        <v>358</v>
      </c>
      <c r="J37" s="131"/>
      <c r="K37" s="114" t="s">
        <v>427</v>
      </c>
      <c r="L37" s="114" t="s">
        <v>187</v>
      </c>
      <c r="M37" s="131" t="s">
        <v>434</v>
      </c>
      <c r="N37" s="131"/>
      <c r="O37" s="131"/>
      <c r="P37" s="131"/>
      <c r="Q37" s="131"/>
    </row>
    <row r="38" spans="2:17" ht="25.5" customHeight="1">
      <c r="B38" s="138"/>
      <c r="C38" s="138"/>
      <c r="D38" s="138"/>
      <c r="E38" s="138"/>
      <c r="F38" s="136" t="s">
        <v>188</v>
      </c>
      <c r="G38" s="136"/>
      <c r="H38" s="136"/>
      <c r="I38" s="135" t="s">
        <v>339</v>
      </c>
      <c r="J38" s="135"/>
      <c r="K38" s="112" t="s">
        <v>187</v>
      </c>
      <c r="L38" s="112" t="s">
        <v>187</v>
      </c>
      <c r="M38" s="135" t="s">
        <v>339</v>
      </c>
      <c r="N38" s="135"/>
      <c r="O38" s="135"/>
      <c r="P38" s="135"/>
      <c r="Q38" s="135"/>
    </row>
    <row r="39" spans="2:17" ht="18.75" customHeight="1">
      <c r="B39" s="137" t="s">
        <v>189</v>
      </c>
      <c r="C39" s="137"/>
      <c r="D39" s="137"/>
      <c r="E39" s="137"/>
      <c r="F39" s="137"/>
      <c r="G39" s="137"/>
      <c r="H39" s="137"/>
      <c r="I39" s="131" t="s">
        <v>435</v>
      </c>
      <c r="J39" s="131"/>
      <c r="K39" s="114" t="s">
        <v>436</v>
      </c>
      <c r="L39" s="114" t="s">
        <v>425</v>
      </c>
      <c r="M39" s="131" t="s">
        <v>437</v>
      </c>
      <c r="N39" s="131"/>
      <c r="O39" s="131"/>
      <c r="P39" s="131"/>
      <c r="Q39" s="131"/>
    </row>
    <row r="40" spans="2:17" ht="34.5" customHeight="1">
      <c r="B40" s="137"/>
      <c r="C40" s="137"/>
      <c r="D40" s="137"/>
      <c r="E40" s="137"/>
      <c r="F40" s="133" t="s">
        <v>188</v>
      </c>
      <c r="G40" s="133"/>
      <c r="H40" s="133"/>
      <c r="I40" s="143" t="s">
        <v>359</v>
      </c>
      <c r="J40" s="143"/>
      <c r="K40" s="115" t="s">
        <v>187</v>
      </c>
      <c r="L40" s="115" t="s">
        <v>187</v>
      </c>
      <c r="M40" s="143" t="s">
        <v>359</v>
      </c>
      <c r="N40" s="143"/>
      <c r="O40" s="143"/>
      <c r="P40" s="143"/>
      <c r="Q40" s="143"/>
    </row>
    <row r="41" spans="2:17" ht="19.5" customHeight="1">
      <c r="B41" s="144" t="s">
        <v>186</v>
      </c>
      <c r="C41" s="144"/>
      <c r="D41" s="144"/>
      <c r="E41" s="144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</sheetData>
  <sheetProtection/>
  <mergeCells count="140">
    <mergeCell ref="B41:F41"/>
    <mergeCell ref="G41:Q41"/>
    <mergeCell ref="B30:E30"/>
    <mergeCell ref="B31:Q31"/>
    <mergeCell ref="D33:E33"/>
    <mergeCell ref="F33:H33"/>
    <mergeCell ref="D34:E34"/>
    <mergeCell ref="D35:E35"/>
    <mergeCell ref="F35:H35"/>
    <mergeCell ref="I35:J35"/>
    <mergeCell ref="M35:Q35"/>
    <mergeCell ref="M39:Q39"/>
    <mergeCell ref="I40:J40"/>
    <mergeCell ref="M40:Q40"/>
    <mergeCell ref="I39:J39"/>
    <mergeCell ref="M37:Q37"/>
    <mergeCell ref="F36:H36"/>
    <mergeCell ref="F30:H30"/>
    <mergeCell ref="F38:H38"/>
    <mergeCell ref="I38:J38"/>
    <mergeCell ref="M38:Q38"/>
    <mergeCell ref="M34:Q34"/>
    <mergeCell ref="D20:E20"/>
    <mergeCell ref="D21:E21"/>
    <mergeCell ref="F21:H21"/>
    <mergeCell ref="I21:J21"/>
    <mergeCell ref="M21:Q21"/>
    <mergeCell ref="I27:J27"/>
    <mergeCell ref="M27:Q27"/>
    <mergeCell ref="F27:H27"/>
    <mergeCell ref="D25:E25"/>
    <mergeCell ref="D26:E26"/>
    <mergeCell ref="F26:H26"/>
    <mergeCell ref="D27:E27"/>
    <mergeCell ref="F34:H34"/>
    <mergeCell ref="D32:E32"/>
    <mergeCell ref="I33:J33"/>
    <mergeCell ref="I32:J32"/>
    <mergeCell ref="I34:J34"/>
    <mergeCell ref="F32:H32"/>
    <mergeCell ref="F28:H28"/>
    <mergeCell ref="I28:J28"/>
    <mergeCell ref="M28:Q28"/>
    <mergeCell ref="I30:J30"/>
    <mergeCell ref="M29:Q29"/>
    <mergeCell ref="M32:Q32"/>
    <mergeCell ref="B29:G29"/>
    <mergeCell ref="M30:Q30"/>
    <mergeCell ref="I29:J29"/>
    <mergeCell ref="D28:E28"/>
    <mergeCell ref="D18:E18"/>
    <mergeCell ref="D19:E19"/>
    <mergeCell ref="F19:H19"/>
    <mergeCell ref="F18:H18"/>
    <mergeCell ref="F25:H25"/>
    <mergeCell ref="D22:E22"/>
    <mergeCell ref="F22:H22"/>
    <mergeCell ref="D23:E23"/>
    <mergeCell ref="D24:E24"/>
    <mergeCell ref="F24:H24"/>
    <mergeCell ref="F14:H14"/>
    <mergeCell ref="I14:J14"/>
    <mergeCell ref="F20:H20"/>
    <mergeCell ref="M18:Q18"/>
    <mergeCell ref="I18:J18"/>
    <mergeCell ref="I19:J19"/>
    <mergeCell ref="M19:Q19"/>
    <mergeCell ref="I22:J22"/>
    <mergeCell ref="M22:Q22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F12:H12"/>
    <mergeCell ref="I11:J11"/>
    <mergeCell ref="D11:E11"/>
    <mergeCell ref="D12:E12"/>
    <mergeCell ref="D13:E13"/>
    <mergeCell ref="F13:H13"/>
    <mergeCell ref="I9:J9"/>
    <mergeCell ref="F8:H8"/>
    <mergeCell ref="F10:H10"/>
    <mergeCell ref="M8:Q8"/>
    <mergeCell ref="D8:E8"/>
    <mergeCell ref="F11:H11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F23:H23"/>
    <mergeCell ref="I26:J26"/>
    <mergeCell ref="M26:Q26"/>
    <mergeCell ref="M33:Q33"/>
    <mergeCell ref="M25:Q25"/>
    <mergeCell ref="I23:J23"/>
    <mergeCell ref="M23:Q23"/>
    <mergeCell ref="I25:J25"/>
    <mergeCell ref="I24:J24"/>
    <mergeCell ref="M24:Q24"/>
    <mergeCell ref="I37:J37"/>
    <mergeCell ref="D36:E36"/>
    <mergeCell ref="F40:H40"/>
    <mergeCell ref="B37:G37"/>
    <mergeCell ref="I36:J36"/>
    <mergeCell ref="M36:Q36"/>
    <mergeCell ref="B38:E38"/>
    <mergeCell ref="B39:H39"/>
    <mergeCell ref="B40:E4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8"/>
  <sheetViews>
    <sheetView showGridLines="0" zoomScalePageLayoutView="0" workbookViewId="0" topLeftCell="A1">
      <selection activeCell="AB17" sqref="AB17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38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2" t="s">
        <v>447</v>
      </c>
      <c r="O1" s="152"/>
      <c r="P1" s="152"/>
      <c r="Q1" s="152"/>
      <c r="R1" s="152"/>
      <c r="S1" s="152"/>
      <c r="T1" s="152"/>
      <c r="U1" s="3"/>
      <c r="V1" s="3"/>
      <c r="W1" s="2"/>
    </row>
    <row r="2" spans="1:23" ht="21.75" customHeight="1">
      <c r="A2" s="153" t="s">
        <v>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2"/>
    </row>
    <row r="3" ht="6.75" customHeight="1"/>
    <row r="4" spans="1:23" ht="12.75" customHeight="1">
      <c r="A4" s="150" t="s">
        <v>1</v>
      </c>
      <c r="B4" s="150" t="s">
        <v>2</v>
      </c>
      <c r="C4" s="150" t="s">
        <v>60</v>
      </c>
      <c r="D4" s="150" t="s">
        <v>3</v>
      </c>
      <c r="E4" s="150"/>
      <c r="F4" s="150"/>
      <c r="G4" s="150"/>
      <c r="H4" s="150" t="s">
        <v>12</v>
      </c>
      <c r="I4" s="150" t="s">
        <v>13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12.75" customHeight="1">
      <c r="A5" s="150"/>
      <c r="B5" s="150"/>
      <c r="C5" s="150"/>
      <c r="D5" s="150"/>
      <c r="E5" s="150"/>
      <c r="F5" s="150"/>
      <c r="G5" s="150"/>
      <c r="H5" s="150"/>
      <c r="I5" s="150" t="s">
        <v>14</v>
      </c>
      <c r="J5" s="150" t="s">
        <v>15</v>
      </c>
      <c r="K5" s="150"/>
      <c r="L5" s="150"/>
      <c r="M5" s="150"/>
      <c r="N5" s="150"/>
      <c r="O5" s="150"/>
      <c r="P5" s="150"/>
      <c r="Q5" s="150"/>
      <c r="R5" s="150" t="s">
        <v>16</v>
      </c>
      <c r="S5" s="150" t="s">
        <v>15</v>
      </c>
      <c r="T5" s="150"/>
      <c r="U5" s="150"/>
      <c r="V5" s="150"/>
      <c r="W5" s="150"/>
    </row>
    <row r="6" spans="1:23" ht="12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 t="s">
        <v>56</v>
      </c>
      <c r="K6" s="150" t="s">
        <v>15</v>
      </c>
      <c r="L6" s="150"/>
      <c r="M6" s="150" t="s">
        <v>17</v>
      </c>
      <c r="N6" s="150" t="s">
        <v>18</v>
      </c>
      <c r="O6" s="150" t="s">
        <v>19</v>
      </c>
      <c r="P6" s="150" t="s">
        <v>20</v>
      </c>
      <c r="Q6" s="150" t="s">
        <v>21</v>
      </c>
      <c r="R6" s="150"/>
      <c r="S6" s="150" t="s">
        <v>22</v>
      </c>
      <c r="T6" s="150" t="s">
        <v>23</v>
      </c>
      <c r="U6" s="150"/>
      <c r="V6" s="150" t="s">
        <v>24</v>
      </c>
      <c r="W6" s="150" t="s">
        <v>25</v>
      </c>
    </row>
    <row r="7" spans="1:23" ht="61.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16" t="s">
        <v>26</v>
      </c>
      <c r="L7" s="116" t="s">
        <v>57</v>
      </c>
      <c r="M7" s="150"/>
      <c r="N7" s="150"/>
      <c r="O7" s="150"/>
      <c r="P7" s="150"/>
      <c r="Q7" s="150"/>
      <c r="R7" s="150"/>
      <c r="S7" s="150"/>
      <c r="T7" s="150" t="s">
        <v>27</v>
      </c>
      <c r="U7" s="150"/>
      <c r="V7" s="150"/>
      <c r="W7" s="150"/>
    </row>
    <row r="8" spans="1:23" ht="8.25">
      <c r="A8" s="117" t="s">
        <v>4</v>
      </c>
      <c r="B8" s="117" t="s">
        <v>5</v>
      </c>
      <c r="C8" s="117" t="s">
        <v>6</v>
      </c>
      <c r="D8" s="151" t="s">
        <v>7</v>
      </c>
      <c r="E8" s="151"/>
      <c r="F8" s="151"/>
      <c r="G8" s="151"/>
      <c r="H8" s="117" t="s">
        <v>8</v>
      </c>
      <c r="I8" s="117" t="s">
        <v>37</v>
      </c>
      <c r="J8" s="117" t="s">
        <v>38</v>
      </c>
      <c r="K8" s="117" t="s">
        <v>39</v>
      </c>
      <c r="L8" s="117" t="s">
        <v>40</v>
      </c>
      <c r="M8" s="117" t="s">
        <v>41</v>
      </c>
      <c r="N8" s="117" t="s">
        <v>42</v>
      </c>
      <c r="O8" s="117" t="s">
        <v>43</v>
      </c>
      <c r="P8" s="117" t="s">
        <v>44</v>
      </c>
      <c r="Q8" s="117" t="s">
        <v>45</v>
      </c>
      <c r="R8" s="117" t="s">
        <v>46</v>
      </c>
      <c r="S8" s="117" t="s">
        <v>47</v>
      </c>
      <c r="T8" s="151" t="s">
        <v>48</v>
      </c>
      <c r="U8" s="151"/>
      <c r="V8" s="117" t="s">
        <v>49</v>
      </c>
      <c r="W8" s="117" t="s">
        <v>50</v>
      </c>
    </row>
    <row r="9" spans="1:23" ht="12.75" customHeight="1">
      <c r="A9" s="150" t="s">
        <v>201</v>
      </c>
      <c r="B9" s="150" t="s">
        <v>36</v>
      </c>
      <c r="C9" s="150" t="s">
        <v>36</v>
      </c>
      <c r="D9" s="147" t="s">
        <v>234</v>
      </c>
      <c r="E9" s="147"/>
      <c r="F9" s="147" t="s">
        <v>51</v>
      </c>
      <c r="G9" s="147"/>
      <c r="H9" s="102">
        <v>17120847</v>
      </c>
      <c r="I9" s="102">
        <v>10465460</v>
      </c>
      <c r="J9" s="102">
        <v>9999460</v>
      </c>
      <c r="K9" s="102">
        <v>2146</v>
      </c>
      <c r="L9" s="102">
        <v>9997314</v>
      </c>
      <c r="M9" s="102">
        <v>466000</v>
      </c>
      <c r="N9" s="102">
        <v>0</v>
      </c>
      <c r="O9" s="102">
        <v>0</v>
      </c>
      <c r="P9" s="102">
        <v>0</v>
      </c>
      <c r="Q9" s="102">
        <v>0</v>
      </c>
      <c r="R9" s="102">
        <v>6655387</v>
      </c>
      <c r="S9" s="102">
        <v>6655387</v>
      </c>
      <c r="T9" s="149">
        <v>1573695</v>
      </c>
      <c r="U9" s="149"/>
      <c r="V9" s="102">
        <v>0</v>
      </c>
      <c r="W9" s="102">
        <v>0</v>
      </c>
    </row>
    <row r="10" spans="1:23" ht="12.75" customHeight="1">
      <c r="A10" s="150"/>
      <c r="B10" s="150"/>
      <c r="C10" s="150"/>
      <c r="D10" s="147"/>
      <c r="E10" s="147"/>
      <c r="F10" s="147" t="s">
        <v>52</v>
      </c>
      <c r="G10" s="147"/>
      <c r="H10" s="102">
        <v>-3442.17</v>
      </c>
      <c r="I10" s="102">
        <v>-3442.17</v>
      </c>
      <c r="J10" s="102">
        <v>-3442.17</v>
      </c>
      <c r="K10" s="102">
        <v>0</v>
      </c>
      <c r="L10" s="102">
        <v>-3442.17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49">
        <v>0</v>
      </c>
      <c r="U10" s="149"/>
      <c r="V10" s="102">
        <v>0</v>
      </c>
      <c r="W10" s="102">
        <v>0</v>
      </c>
    </row>
    <row r="11" spans="1:23" ht="12.75" customHeight="1">
      <c r="A11" s="150"/>
      <c r="B11" s="150"/>
      <c r="C11" s="150"/>
      <c r="D11" s="147"/>
      <c r="E11" s="147"/>
      <c r="F11" s="147" t="s">
        <v>53</v>
      </c>
      <c r="G11" s="147"/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49">
        <v>0</v>
      </c>
      <c r="U11" s="149"/>
      <c r="V11" s="102">
        <v>0</v>
      </c>
      <c r="W11" s="102">
        <v>0</v>
      </c>
    </row>
    <row r="12" spans="1:23" ht="12.75" customHeight="1">
      <c r="A12" s="150"/>
      <c r="B12" s="150"/>
      <c r="C12" s="150"/>
      <c r="D12" s="147"/>
      <c r="E12" s="147"/>
      <c r="F12" s="147" t="s">
        <v>54</v>
      </c>
      <c r="G12" s="147"/>
      <c r="H12" s="102">
        <v>17117404.83</v>
      </c>
      <c r="I12" s="102">
        <v>10462017.83</v>
      </c>
      <c r="J12" s="102">
        <v>9996017.83</v>
      </c>
      <c r="K12" s="102">
        <v>2146</v>
      </c>
      <c r="L12" s="102">
        <v>9993871.83</v>
      </c>
      <c r="M12" s="102">
        <v>466000</v>
      </c>
      <c r="N12" s="102">
        <v>0</v>
      </c>
      <c r="O12" s="102">
        <v>0</v>
      </c>
      <c r="P12" s="102">
        <v>0</v>
      </c>
      <c r="Q12" s="102">
        <v>0</v>
      </c>
      <c r="R12" s="102">
        <v>6655387</v>
      </c>
      <c r="S12" s="102">
        <v>6655387</v>
      </c>
      <c r="T12" s="149">
        <v>1573695</v>
      </c>
      <c r="U12" s="149"/>
      <c r="V12" s="102">
        <v>0</v>
      </c>
      <c r="W12" s="102">
        <v>0</v>
      </c>
    </row>
    <row r="13" spans="1:23" ht="12.75" customHeight="1">
      <c r="A13" s="150" t="s">
        <v>36</v>
      </c>
      <c r="B13" s="150" t="s">
        <v>238</v>
      </c>
      <c r="C13" s="150" t="s">
        <v>36</v>
      </c>
      <c r="D13" s="147" t="s">
        <v>9</v>
      </c>
      <c r="E13" s="147"/>
      <c r="F13" s="147" t="s">
        <v>51</v>
      </c>
      <c r="G13" s="147"/>
      <c r="H13" s="102">
        <v>850658</v>
      </c>
      <c r="I13" s="102">
        <v>850658</v>
      </c>
      <c r="J13" s="102">
        <v>850658</v>
      </c>
      <c r="K13" s="102">
        <v>2146</v>
      </c>
      <c r="L13" s="102">
        <v>848512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49">
        <v>0</v>
      </c>
      <c r="U13" s="149"/>
      <c r="V13" s="102">
        <v>0</v>
      </c>
      <c r="W13" s="102">
        <v>0</v>
      </c>
    </row>
    <row r="14" spans="1:23" ht="12.75" customHeight="1">
      <c r="A14" s="150"/>
      <c r="B14" s="150"/>
      <c r="C14" s="150"/>
      <c r="D14" s="147"/>
      <c r="E14" s="147"/>
      <c r="F14" s="147" t="s">
        <v>52</v>
      </c>
      <c r="G14" s="147"/>
      <c r="H14" s="102">
        <v>-3442.17</v>
      </c>
      <c r="I14" s="102">
        <v>-3442.17</v>
      </c>
      <c r="J14" s="102">
        <v>-3442.17</v>
      </c>
      <c r="K14" s="102">
        <v>0</v>
      </c>
      <c r="L14" s="102">
        <v>-3442.17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49">
        <v>0</v>
      </c>
      <c r="U14" s="149"/>
      <c r="V14" s="102">
        <v>0</v>
      </c>
      <c r="W14" s="102">
        <v>0</v>
      </c>
    </row>
    <row r="15" spans="1:23" ht="12.75" customHeight="1">
      <c r="A15" s="150"/>
      <c r="B15" s="150"/>
      <c r="C15" s="150"/>
      <c r="D15" s="147"/>
      <c r="E15" s="147"/>
      <c r="F15" s="147" t="s">
        <v>53</v>
      </c>
      <c r="G15" s="147"/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49">
        <v>0</v>
      </c>
      <c r="U15" s="149"/>
      <c r="V15" s="102">
        <v>0</v>
      </c>
      <c r="W15" s="102">
        <v>0</v>
      </c>
    </row>
    <row r="16" spans="1:23" ht="12.75" customHeight="1">
      <c r="A16" s="150"/>
      <c r="B16" s="150"/>
      <c r="C16" s="150"/>
      <c r="D16" s="147"/>
      <c r="E16" s="147"/>
      <c r="F16" s="147" t="s">
        <v>54</v>
      </c>
      <c r="G16" s="147"/>
      <c r="H16" s="102">
        <v>847215.83</v>
      </c>
      <c r="I16" s="102">
        <v>847215.83</v>
      </c>
      <c r="J16" s="102">
        <v>847215.83</v>
      </c>
      <c r="K16" s="102">
        <v>2146</v>
      </c>
      <c r="L16" s="102">
        <v>845069.83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49">
        <v>0</v>
      </c>
      <c r="U16" s="149"/>
      <c r="V16" s="102">
        <v>0</v>
      </c>
      <c r="W16" s="102">
        <v>0</v>
      </c>
    </row>
    <row r="17" spans="1:23" ht="12.75" customHeight="1">
      <c r="A17" s="150" t="s">
        <v>10</v>
      </c>
      <c r="B17" s="150" t="s">
        <v>36</v>
      </c>
      <c r="C17" s="150" t="s">
        <v>36</v>
      </c>
      <c r="D17" s="147" t="s">
        <v>328</v>
      </c>
      <c r="E17" s="147"/>
      <c r="F17" s="147" t="s">
        <v>51</v>
      </c>
      <c r="G17" s="147"/>
      <c r="H17" s="102">
        <v>32560869.32</v>
      </c>
      <c r="I17" s="102">
        <v>7702193.18</v>
      </c>
      <c r="J17" s="102">
        <v>7670857.08</v>
      </c>
      <c r="K17" s="102">
        <v>65127</v>
      </c>
      <c r="L17" s="102">
        <v>7605730.08</v>
      </c>
      <c r="M17" s="102">
        <v>0</v>
      </c>
      <c r="N17" s="102">
        <v>0</v>
      </c>
      <c r="O17" s="102">
        <v>31336.1</v>
      </c>
      <c r="P17" s="102">
        <v>0</v>
      </c>
      <c r="Q17" s="102">
        <v>0</v>
      </c>
      <c r="R17" s="102">
        <v>24858676.14</v>
      </c>
      <c r="S17" s="102">
        <v>24858676.14</v>
      </c>
      <c r="T17" s="149">
        <v>5752139.14</v>
      </c>
      <c r="U17" s="149"/>
      <c r="V17" s="102">
        <v>0</v>
      </c>
      <c r="W17" s="102">
        <v>0</v>
      </c>
    </row>
    <row r="18" spans="1:23" ht="12.75" customHeight="1">
      <c r="A18" s="150"/>
      <c r="B18" s="150"/>
      <c r="C18" s="150"/>
      <c r="D18" s="147"/>
      <c r="E18" s="147"/>
      <c r="F18" s="147" t="s">
        <v>52</v>
      </c>
      <c r="G18" s="147"/>
      <c r="H18" s="102">
        <v>-4067482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-4067482</v>
      </c>
      <c r="S18" s="102">
        <v>-4067482</v>
      </c>
      <c r="T18" s="149">
        <v>0</v>
      </c>
      <c r="U18" s="149"/>
      <c r="V18" s="102">
        <v>0</v>
      </c>
      <c r="W18" s="102">
        <v>0</v>
      </c>
    </row>
    <row r="19" spans="1:23" ht="12.75" customHeight="1">
      <c r="A19" s="150"/>
      <c r="B19" s="150"/>
      <c r="C19" s="150"/>
      <c r="D19" s="147"/>
      <c r="E19" s="147"/>
      <c r="F19" s="147" t="s">
        <v>53</v>
      </c>
      <c r="G19" s="147"/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49">
        <v>0</v>
      </c>
      <c r="U19" s="149"/>
      <c r="V19" s="102">
        <v>0</v>
      </c>
      <c r="W19" s="102">
        <v>0</v>
      </c>
    </row>
    <row r="20" spans="1:23" ht="12.75" customHeight="1">
      <c r="A20" s="150"/>
      <c r="B20" s="150"/>
      <c r="C20" s="150"/>
      <c r="D20" s="147"/>
      <c r="E20" s="147"/>
      <c r="F20" s="147" t="s">
        <v>54</v>
      </c>
      <c r="G20" s="147"/>
      <c r="H20" s="102">
        <v>28493387.32</v>
      </c>
      <c r="I20" s="102">
        <v>7702193.18</v>
      </c>
      <c r="J20" s="102">
        <v>7670857.08</v>
      </c>
      <c r="K20" s="102">
        <v>65127</v>
      </c>
      <c r="L20" s="102">
        <v>7605730.08</v>
      </c>
      <c r="M20" s="102">
        <v>0</v>
      </c>
      <c r="N20" s="102">
        <v>0</v>
      </c>
      <c r="O20" s="102">
        <v>31336.1</v>
      </c>
      <c r="P20" s="102">
        <v>0</v>
      </c>
      <c r="Q20" s="102">
        <v>0</v>
      </c>
      <c r="R20" s="102">
        <v>20791194.14</v>
      </c>
      <c r="S20" s="102">
        <v>20791194.14</v>
      </c>
      <c r="T20" s="149">
        <v>5752139.14</v>
      </c>
      <c r="U20" s="149"/>
      <c r="V20" s="102">
        <v>0</v>
      </c>
      <c r="W20" s="102">
        <v>0</v>
      </c>
    </row>
    <row r="21" spans="1:23" ht="12.75" customHeight="1">
      <c r="A21" s="150" t="s">
        <v>36</v>
      </c>
      <c r="B21" s="150" t="s">
        <v>392</v>
      </c>
      <c r="C21" s="150" t="s">
        <v>36</v>
      </c>
      <c r="D21" s="147" t="s">
        <v>393</v>
      </c>
      <c r="E21" s="147"/>
      <c r="F21" s="147" t="s">
        <v>51</v>
      </c>
      <c r="G21" s="147"/>
      <c r="H21" s="102">
        <v>32560869.32</v>
      </c>
      <c r="I21" s="102">
        <v>7702193.18</v>
      </c>
      <c r="J21" s="102">
        <v>7670857.08</v>
      </c>
      <c r="K21" s="102">
        <v>65127</v>
      </c>
      <c r="L21" s="102">
        <v>7605730.08</v>
      </c>
      <c r="M21" s="102">
        <v>0</v>
      </c>
      <c r="N21" s="102">
        <v>0</v>
      </c>
      <c r="O21" s="102">
        <v>31336.1</v>
      </c>
      <c r="P21" s="102">
        <v>0</v>
      </c>
      <c r="Q21" s="102">
        <v>0</v>
      </c>
      <c r="R21" s="102">
        <v>24858676.14</v>
      </c>
      <c r="S21" s="102">
        <v>24858676.14</v>
      </c>
      <c r="T21" s="149">
        <v>5752139.14</v>
      </c>
      <c r="U21" s="149"/>
      <c r="V21" s="102">
        <v>0</v>
      </c>
      <c r="W21" s="102">
        <v>0</v>
      </c>
    </row>
    <row r="22" spans="1:23" ht="12.75" customHeight="1">
      <c r="A22" s="150"/>
      <c r="B22" s="150"/>
      <c r="C22" s="150"/>
      <c r="D22" s="147"/>
      <c r="E22" s="147"/>
      <c r="F22" s="147" t="s">
        <v>52</v>
      </c>
      <c r="G22" s="147"/>
      <c r="H22" s="102">
        <v>-4067482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-4067482</v>
      </c>
      <c r="S22" s="102">
        <v>-4067482</v>
      </c>
      <c r="T22" s="149">
        <v>0</v>
      </c>
      <c r="U22" s="149"/>
      <c r="V22" s="102">
        <v>0</v>
      </c>
      <c r="W22" s="102">
        <v>0</v>
      </c>
    </row>
    <row r="23" spans="1:23" ht="12.75" customHeight="1">
      <c r="A23" s="150"/>
      <c r="B23" s="150"/>
      <c r="C23" s="150"/>
      <c r="D23" s="147"/>
      <c r="E23" s="147"/>
      <c r="F23" s="147" t="s">
        <v>53</v>
      </c>
      <c r="G23" s="147"/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49">
        <v>0</v>
      </c>
      <c r="U23" s="149"/>
      <c r="V23" s="102">
        <v>0</v>
      </c>
      <c r="W23" s="102">
        <v>0</v>
      </c>
    </row>
    <row r="24" spans="1:23" ht="12.75" customHeight="1">
      <c r="A24" s="150"/>
      <c r="B24" s="150"/>
      <c r="C24" s="150"/>
      <c r="D24" s="147"/>
      <c r="E24" s="147"/>
      <c r="F24" s="147" t="s">
        <v>54</v>
      </c>
      <c r="G24" s="147"/>
      <c r="H24" s="102">
        <v>28493387.32</v>
      </c>
      <c r="I24" s="102">
        <v>7702193.18</v>
      </c>
      <c r="J24" s="102">
        <v>7670857.08</v>
      </c>
      <c r="K24" s="102">
        <v>65127</v>
      </c>
      <c r="L24" s="102">
        <v>7605730.08</v>
      </c>
      <c r="M24" s="102">
        <v>0</v>
      </c>
      <c r="N24" s="102">
        <v>0</v>
      </c>
      <c r="O24" s="102">
        <v>31336.1</v>
      </c>
      <c r="P24" s="102">
        <v>0</v>
      </c>
      <c r="Q24" s="102">
        <v>0</v>
      </c>
      <c r="R24" s="102">
        <v>20791194.14</v>
      </c>
      <c r="S24" s="102">
        <v>20791194.14</v>
      </c>
      <c r="T24" s="149">
        <v>5752139.14</v>
      </c>
      <c r="U24" s="149"/>
      <c r="V24" s="102">
        <v>0</v>
      </c>
      <c r="W24" s="102">
        <v>0</v>
      </c>
    </row>
    <row r="25" spans="1:23" ht="12.75" customHeight="1">
      <c r="A25" s="150" t="s">
        <v>59</v>
      </c>
      <c r="B25" s="150" t="s">
        <v>36</v>
      </c>
      <c r="C25" s="150" t="s">
        <v>36</v>
      </c>
      <c r="D25" s="147" t="s">
        <v>58</v>
      </c>
      <c r="E25" s="147"/>
      <c r="F25" s="147" t="s">
        <v>51</v>
      </c>
      <c r="G25" s="147"/>
      <c r="H25" s="102">
        <v>34910924.63</v>
      </c>
      <c r="I25" s="102">
        <v>34202348.63</v>
      </c>
      <c r="J25" s="102">
        <v>30391144.16</v>
      </c>
      <c r="K25" s="102">
        <v>26536680.72</v>
      </c>
      <c r="L25" s="102">
        <v>3854463.44</v>
      </c>
      <c r="M25" s="102">
        <v>2799913.18</v>
      </c>
      <c r="N25" s="102">
        <v>831526.29</v>
      </c>
      <c r="O25" s="102">
        <v>179765</v>
      </c>
      <c r="P25" s="102">
        <v>0</v>
      </c>
      <c r="Q25" s="102">
        <v>0</v>
      </c>
      <c r="R25" s="102">
        <v>708576</v>
      </c>
      <c r="S25" s="102">
        <v>708576</v>
      </c>
      <c r="T25" s="149">
        <v>0</v>
      </c>
      <c r="U25" s="149"/>
      <c r="V25" s="102">
        <v>0</v>
      </c>
      <c r="W25" s="102">
        <v>0</v>
      </c>
    </row>
    <row r="26" spans="1:23" ht="12.75" customHeight="1">
      <c r="A26" s="150"/>
      <c r="B26" s="150"/>
      <c r="C26" s="150"/>
      <c r="D26" s="147"/>
      <c r="E26" s="147"/>
      <c r="F26" s="147" t="s">
        <v>52</v>
      </c>
      <c r="G26" s="147"/>
      <c r="H26" s="102">
        <v>-199406</v>
      </c>
      <c r="I26" s="102">
        <v>-199406</v>
      </c>
      <c r="J26" s="102">
        <v>-194806</v>
      </c>
      <c r="K26" s="102">
        <v>-189006</v>
      </c>
      <c r="L26" s="102">
        <v>-5800</v>
      </c>
      <c r="M26" s="102">
        <v>0</v>
      </c>
      <c r="N26" s="102">
        <v>-4600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49">
        <v>0</v>
      </c>
      <c r="U26" s="149"/>
      <c r="V26" s="102">
        <v>0</v>
      </c>
      <c r="W26" s="102">
        <v>0</v>
      </c>
    </row>
    <row r="27" spans="1:23" ht="12.75" customHeight="1">
      <c r="A27" s="150"/>
      <c r="B27" s="150"/>
      <c r="C27" s="150"/>
      <c r="D27" s="147"/>
      <c r="E27" s="147"/>
      <c r="F27" s="147" t="s">
        <v>53</v>
      </c>
      <c r="G27" s="147"/>
      <c r="H27" s="102">
        <v>136805</v>
      </c>
      <c r="I27" s="102">
        <v>136805</v>
      </c>
      <c r="J27" s="102">
        <v>123575</v>
      </c>
      <c r="K27" s="102">
        <v>64086</v>
      </c>
      <c r="L27" s="102">
        <v>59489</v>
      </c>
      <c r="M27" s="102">
        <v>0</v>
      </c>
      <c r="N27" s="102">
        <v>13230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49">
        <v>0</v>
      </c>
      <c r="U27" s="149"/>
      <c r="V27" s="102">
        <v>0</v>
      </c>
      <c r="W27" s="102">
        <v>0</v>
      </c>
    </row>
    <row r="28" spans="1:23" ht="12.75" customHeight="1">
      <c r="A28" s="150"/>
      <c r="B28" s="150"/>
      <c r="C28" s="150"/>
      <c r="D28" s="147"/>
      <c r="E28" s="147"/>
      <c r="F28" s="147" t="s">
        <v>54</v>
      </c>
      <c r="G28" s="147"/>
      <c r="H28" s="102">
        <v>34848323.63</v>
      </c>
      <c r="I28" s="102">
        <v>34139747.63</v>
      </c>
      <c r="J28" s="102">
        <v>30319913.16</v>
      </c>
      <c r="K28" s="102">
        <v>26411760.72</v>
      </c>
      <c r="L28" s="102">
        <v>3908152.44</v>
      </c>
      <c r="M28" s="102">
        <v>2799913.18</v>
      </c>
      <c r="N28" s="102">
        <v>840156.29</v>
      </c>
      <c r="O28" s="102">
        <v>179765</v>
      </c>
      <c r="P28" s="102">
        <v>0</v>
      </c>
      <c r="Q28" s="102">
        <v>0</v>
      </c>
      <c r="R28" s="102">
        <v>708576</v>
      </c>
      <c r="S28" s="102">
        <v>708576</v>
      </c>
      <c r="T28" s="149">
        <v>0</v>
      </c>
      <c r="U28" s="149"/>
      <c r="V28" s="102">
        <v>0</v>
      </c>
      <c r="W28" s="102">
        <v>0</v>
      </c>
    </row>
    <row r="29" spans="1:23" ht="12.75" customHeight="1">
      <c r="A29" s="150" t="s">
        <v>36</v>
      </c>
      <c r="B29" s="150" t="s">
        <v>213</v>
      </c>
      <c r="C29" s="150" t="s">
        <v>36</v>
      </c>
      <c r="D29" s="147" t="s">
        <v>214</v>
      </c>
      <c r="E29" s="147"/>
      <c r="F29" s="147" t="s">
        <v>51</v>
      </c>
      <c r="G29" s="147"/>
      <c r="H29" s="102">
        <v>4665311.58</v>
      </c>
      <c r="I29" s="102">
        <v>4665311.58</v>
      </c>
      <c r="J29" s="102">
        <v>4394882.37</v>
      </c>
      <c r="K29" s="102">
        <v>4155418.08</v>
      </c>
      <c r="L29" s="102">
        <v>239464.29</v>
      </c>
      <c r="M29" s="102">
        <v>0</v>
      </c>
      <c r="N29" s="102">
        <v>270429.21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49">
        <v>0</v>
      </c>
      <c r="U29" s="149"/>
      <c r="V29" s="102">
        <v>0</v>
      </c>
      <c r="W29" s="102">
        <v>0</v>
      </c>
    </row>
    <row r="30" spans="1:23" ht="12.75" customHeight="1">
      <c r="A30" s="150"/>
      <c r="B30" s="150"/>
      <c r="C30" s="150"/>
      <c r="D30" s="147"/>
      <c r="E30" s="147"/>
      <c r="F30" s="147" t="s">
        <v>52</v>
      </c>
      <c r="G30" s="147"/>
      <c r="H30" s="102">
        <v>-12271</v>
      </c>
      <c r="I30" s="102">
        <v>-12271</v>
      </c>
      <c r="J30" s="102">
        <v>-12271</v>
      </c>
      <c r="K30" s="102">
        <v>-6971</v>
      </c>
      <c r="L30" s="102">
        <v>-5300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49">
        <v>0</v>
      </c>
      <c r="U30" s="149"/>
      <c r="V30" s="102">
        <v>0</v>
      </c>
      <c r="W30" s="102">
        <v>0</v>
      </c>
    </row>
    <row r="31" spans="1:23" ht="12.75" customHeight="1">
      <c r="A31" s="150"/>
      <c r="B31" s="150"/>
      <c r="C31" s="150"/>
      <c r="D31" s="147"/>
      <c r="E31" s="147"/>
      <c r="F31" s="147" t="s">
        <v>53</v>
      </c>
      <c r="G31" s="147"/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49">
        <v>0</v>
      </c>
      <c r="U31" s="149"/>
      <c r="V31" s="102">
        <v>0</v>
      </c>
      <c r="W31" s="102">
        <v>0</v>
      </c>
    </row>
    <row r="32" spans="1:23" ht="12.75" customHeight="1">
      <c r="A32" s="150"/>
      <c r="B32" s="150"/>
      <c r="C32" s="150"/>
      <c r="D32" s="147"/>
      <c r="E32" s="147"/>
      <c r="F32" s="147" t="s">
        <v>54</v>
      </c>
      <c r="G32" s="147"/>
      <c r="H32" s="102">
        <v>4653040.58</v>
      </c>
      <c r="I32" s="102">
        <v>4653040.58</v>
      </c>
      <c r="J32" s="102">
        <v>4382611.37</v>
      </c>
      <c r="K32" s="102">
        <v>4148447.08</v>
      </c>
      <c r="L32" s="102">
        <v>234164.29</v>
      </c>
      <c r="M32" s="102">
        <v>0</v>
      </c>
      <c r="N32" s="102">
        <v>270429.21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49">
        <v>0</v>
      </c>
      <c r="U32" s="149"/>
      <c r="V32" s="102">
        <v>0</v>
      </c>
      <c r="W32" s="102">
        <v>0</v>
      </c>
    </row>
    <row r="33" spans="1:23" ht="12.75" customHeight="1">
      <c r="A33" s="150" t="s">
        <v>36</v>
      </c>
      <c r="B33" s="150" t="s">
        <v>207</v>
      </c>
      <c r="C33" s="150" t="s">
        <v>36</v>
      </c>
      <c r="D33" s="147" t="s">
        <v>208</v>
      </c>
      <c r="E33" s="147"/>
      <c r="F33" s="147" t="s">
        <v>51</v>
      </c>
      <c r="G33" s="147"/>
      <c r="H33" s="102">
        <v>13997301.89</v>
      </c>
      <c r="I33" s="102">
        <v>13997301.89</v>
      </c>
      <c r="J33" s="102">
        <v>12223225.43</v>
      </c>
      <c r="K33" s="102">
        <v>10655345.43</v>
      </c>
      <c r="L33" s="102">
        <v>1567880</v>
      </c>
      <c r="M33" s="102">
        <v>1583998.43</v>
      </c>
      <c r="N33" s="102">
        <v>190078.03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49">
        <v>0</v>
      </c>
      <c r="U33" s="149"/>
      <c r="V33" s="102">
        <v>0</v>
      </c>
      <c r="W33" s="102">
        <v>0</v>
      </c>
    </row>
    <row r="34" spans="1:23" ht="12.75" customHeight="1">
      <c r="A34" s="150"/>
      <c r="B34" s="150"/>
      <c r="C34" s="150"/>
      <c r="D34" s="147"/>
      <c r="E34" s="147"/>
      <c r="F34" s="147" t="s">
        <v>52</v>
      </c>
      <c r="G34" s="147"/>
      <c r="H34" s="102">
        <v>-4805</v>
      </c>
      <c r="I34" s="102">
        <v>-4805</v>
      </c>
      <c r="J34" s="102">
        <v>-4805</v>
      </c>
      <c r="K34" s="102">
        <v>-4805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49">
        <v>0</v>
      </c>
      <c r="U34" s="149"/>
      <c r="V34" s="102">
        <v>0</v>
      </c>
      <c r="W34" s="102">
        <v>0</v>
      </c>
    </row>
    <row r="35" spans="1:23" ht="12.75" customHeight="1">
      <c r="A35" s="150"/>
      <c r="B35" s="150"/>
      <c r="C35" s="150"/>
      <c r="D35" s="147"/>
      <c r="E35" s="147"/>
      <c r="F35" s="147" t="s">
        <v>53</v>
      </c>
      <c r="G35" s="147"/>
      <c r="H35" s="102">
        <v>46925</v>
      </c>
      <c r="I35" s="102">
        <v>46925</v>
      </c>
      <c r="J35" s="102">
        <v>38635</v>
      </c>
      <c r="K35" s="102">
        <v>0</v>
      </c>
      <c r="L35" s="102">
        <v>38635</v>
      </c>
      <c r="M35" s="102">
        <v>0</v>
      </c>
      <c r="N35" s="102">
        <v>8290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49">
        <v>0</v>
      </c>
      <c r="U35" s="149"/>
      <c r="V35" s="102">
        <v>0</v>
      </c>
      <c r="W35" s="102">
        <v>0</v>
      </c>
    </row>
    <row r="36" spans="1:23" ht="12.75" customHeight="1">
      <c r="A36" s="150"/>
      <c r="B36" s="150"/>
      <c r="C36" s="150"/>
      <c r="D36" s="147"/>
      <c r="E36" s="147"/>
      <c r="F36" s="147" t="s">
        <v>54</v>
      </c>
      <c r="G36" s="147"/>
      <c r="H36" s="102">
        <v>14039421.89</v>
      </c>
      <c r="I36" s="102">
        <v>14039421.89</v>
      </c>
      <c r="J36" s="102">
        <v>12257055.43</v>
      </c>
      <c r="K36" s="102">
        <v>10650540.43</v>
      </c>
      <c r="L36" s="102">
        <v>1606515</v>
      </c>
      <c r="M36" s="102">
        <v>1583998.43</v>
      </c>
      <c r="N36" s="102">
        <v>198368.03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49">
        <v>0</v>
      </c>
      <c r="U36" s="149"/>
      <c r="V36" s="102">
        <v>0</v>
      </c>
      <c r="W36" s="102">
        <v>0</v>
      </c>
    </row>
    <row r="37" spans="1:23" ht="12.75" customHeight="1">
      <c r="A37" s="150" t="s">
        <v>36</v>
      </c>
      <c r="B37" s="150" t="s">
        <v>438</v>
      </c>
      <c r="C37" s="150" t="s">
        <v>36</v>
      </c>
      <c r="D37" s="147" t="s">
        <v>439</v>
      </c>
      <c r="E37" s="147"/>
      <c r="F37" s="147" t="s">
        <v>51</v>
      </c>
      <c r="G37" s="147"/>
      <c r="H37" s="102">
        <v>1321340.8</v>
      </c>
      <c r="I37" s="102">
        <v>1321340.8</v>
      </c>
      <c r="J37" s="102">
        <v>123572</v>
      </c>
      <c r="K37" s="102">
        <v>104828</v>
      </c>
      <c r="L37" s="102">
        <v>18744</v>
      </c>
      <c r="M37" s="102">
        <v>1196768.8</v>
      </c>
      <c r="N37" s="102">
        <v>1000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49">
        <v>0</v>
      </c>
      <c r="U37" s="149"/>
      <c r="V37" s="102">
        <v>0</v>
      </c>
      <c r="W37" s="102">
        <v>0</v>
      </c>
    </row>
    <row r="38" spans="1:23" ht="13.5" customHeight="1">
      <c r="A38" s="150"/>
      <c r="B38" s="150"/>
      <c r="C38" s="150"/>
      <c r="D38" s="147"/>
      <c r="E38" s="147"/>
      <c r="F38" s="147" t="s">
        <v>52</v>
      </c>
      <c r="G38" s="147"/>
      <c r="H38" s="102">
        <v>-37100</v>
      </c>
      <c r="I38" s="102">
        <v>-37100</v>
      </c>
      <c r="J38" s="102">
        <v>-37100</v>
      </c>
      <c r="K38" s="102">
        <v>-37100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49">
        <v>0</v>
      </c>
      <c r="U38" s="149"/>
      <c r="V38" s="102">
        <v>0</v>
      </c>
      <c r="W38" s="102">
        <v>0</v>
      </c>
    </row>
    <row r="39" spans="1:23" ht="12" customHeight="1">
      <c r="A39" s="150"/>
      <c r="B39" s="150"/>
      <c r="C39" s="150"/>
      <c r="D39" s="147"/>
      <c r="E39" s="147"/>
      <c r="F39" s="147" t="s">
        <v>53</v>
      </c>
      <c r="G39" s="147"/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49">
        <v>0</v>
      </c>
      <c r="U39" s="149"/>
      <c r="V39" s="102">
        <v>0</v>
      </c>
      <c r="W39" s="102">
        <v>0</v>
      </c>
    </row>
    <row r="40" spans="1:23" ht="14.25" customHeight="1">
      <c r="A40" s="150"/>
      <c r="B40" s="150"/>
      <c r="C40" s="150"/>
      <c r="D40" s="147"/>
      <c r="E40" s="147"/>
      <c r="F40" s="147" t="s">
        <v>54</v>
      </c>
      <c r="G40" s="147"/>
      <c r="H40" s="102">
        <v>1284240.8</v>
      </c>
      <c r="I40" s="102">
        <v>1284240.8</v>
      </c>
      <c r="J40" s="102">
        <v>86472</v>
      </c>
      <c r="K40" s="102">
        <v>67728</v>
      </c>
      <c r="L40" s="102">
        <v>18744</v>
      </c>
      <c r="M40" s="102">
        <v>1196768.8</v>
      </c>
      <c r="N40" s="102">
        <v>1000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49">
        <v>0</v>
      </c>
      <c r="U40" s="149"/>
      <c r="V40" s="102">
        <v>0</v>
      </c>
      <c r="W40" s="102">
        <v>0</v>
      </c>
    </row>
    <row r="41" spans="1:23" ht="15.75" customHeight="1">
      <c r="A41" s="150" t="s">
        <v>36</v>
      </c>
      <c r="B41" s="150" t="s">
        <v>215</v>
      </c>
      <c r="C41" s="150" t="s">
        <v>36</v>
      </c>
      <c r="D41" s="147" t="s">
        <v>216</v>
      </c>
      <c r="E41" s="147"/>
      <c r="F41" s="147" t="s">
        <v>51</v>
      </c>
      <c r="G41" s="147"/>
      <c r="H41" s="102">
        <v>2093250.76</v>
      </c>
      <c r="I41" s="102">
        <v>2093250.76</v>
      </c>
      <c r="J41" s="102">
        <v>2031786.31</v>
      </c>
      <c r="K41" s="102">
        <v>1644884.31</v>
      </c>
      <c r="L41" s="102">
        <v>386902</v>
      </c>
      <c r="M41" s="102">
        <v>0</v>
      </c>
      <c r="N41" s="102">
        <v>61464.45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49">
        <v>0</v>
      </c>
      <c r="U41" s="149"/>
      <c r="V41" s="102">
        <v>0</v>
      </c>
      <c r="W41" s="102">
        <v>0</v>
      </c>
    </row>
    <row r="42" spans="1:23" ht="16.5" customHeight="1">
      <c r="A42" s="150"/>
      <c r="B42" s="150"/>
      <c r="C42" s="150"/>
      <c r="D42" s="147"/>
      <c r="E42" s="147"/>
      <c r="F42" s="147" t="s">
        <v>52</v>
      </c>
      <c r="G42" s="147"/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49">
        <v>0</v>
      </c>
      <c r="U42" s="149"/>
      <c r="V42" s="102">
        <v>0</v>
      </c>
      <c r="W42" s="102">
        <v>0</v>
      </c>
    </row>
    <row r="43" spans="1:23" ht="12" customHeight="1">
      <c r="A43" s="150"/>
      <c r="B43" s="150"/>
      <c r="C43" s="150"/>
      <c r="D43" s="147"/>
      <c r="E43" s="147"/>
      <c r="F43" s="147" t="s">
        <v>53</v>
      </c>
      <c r="G43" s="147"/>
      <c r="H43" s="102">
        <v>25940</v>
      </c>
      <c r="I43" s="102">
        <v>25940</v>
      </c>
      <c r="J43" s="102">
        <v>22500</v>
      </c>
      <c r="K43" s="102">
        <v>22500</v>
      </c>
      <c r="L43" s="102">
        <v>0</v>
      </c>
      <c r="M43" s="102">
        <v>0</v>
      </c>
      <c r="N43" s="102">
        <v>3440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49">
        <v>0</v>
      </c>
      <c r="U43" s="149"/>
      <c r="V43" s="102">
        <v>0</v>
      </c>
      <c r="W43" s="102">
        <v>0</v>
      </c>
    </row>
    <row r="44" spans="1:23" ht="15.75" customHeight="1">
      <c r="A44" s="150"/>
      <c r="B44" s="150"/>
      <c r="C44" s="150"/>
      <c r="D44" s="147"/>
      <c r="E44" s="147"/>
      <c r="F44" s="147" t="s">
        <v>54</v>
      </c>
      <c r="G44" s="147"/>
      <c r="H44" s="102">
        <v>2119190.76</v>
      </c>
      <c r="I44" s="102">
        <v>2119190.76</v>
      </c>
      <c r="J44" s="102">
        <v>2054286.31</v>
      </c>
      <c r="K44" s="102">
        <v>1667384.31</v>
      </c>
      <c r="L44" s="102">
        <v>386902</v>
      </c>
      <c r="M44" s="102">
        <v>0</v>
      </c>
      <c r="N44" s="102">
        <v>64904.45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49">
        <v>0</v>
      </c>
      <c r="U44" s="149"/>
      <c r="V44" s="102">
        <v>0</v>
      </c>
      <c r="W44" s="102">
        <v>0</v>
      </c>
    </row>
    <row r="45" spans="1:23" ht="13.5" customHeight="1">
      <c r="A45" s="150" t="s">
        <v>36</v>
      </c>
      <c r="B45" s="150" t="s">
        <v>209</v>
      </c>
      <c r="C45" s="150" t="s">
        <v>36</v>
      </c>
      <c r="D45" s="147" t="s">
        <v>210</v>
      </c>
      <c r="E45" s="147"/>
      <c r="F45" s="147" t="s">
        <v>51</v>
      </c>
      <c r="G45" s="147"/>
      <c r="H45" s="102">
        <v>6445091.82</v>
      </c>
      <c r="I45" s="102">
        <v>6445091.82</v>
      </c>
      <c r="J45" s="102">
        <v>6325379.67</v>
      </c>
      <c r="K45" s="102">
        <v>5745241.46</v>
      </c>
      <c r="L45" s="102">
        <v>580138.21</v>
      </c>
      <c r="M45" s="102">
        <v>19145.95</v>
      </c>
      <c r="N45" s="102">
        <v>100566.2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49">
        <v>0</v>
      </c>
      <c r="U45" s="149"/>
      <c r="V45" s="102">
        <v>0</v>
      </c>
      <c r="W45" s="102">
        <v>0</v>
      </c>
    </row>
    <row r="46" spans="1:23" ht="15" customHeight="1">
      <c r="A46" s="150"/>
      <c r="B46" s="150"/>
      <c r="C46" s="150"/>
      <c r="D46" s="147"/>
      <c r="E46" s="147"/>
      <c r="F46" s="147" t="s">
        <v>52</v>
      </c>
      <c r="G46" s="147"/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49">
        <v>0</v>
      </c>
      <c r="U46" s="149"/>
      <c r="V46" s="102">
        <v>0</v>
      </c>
      <c r="W46" s="102">
        <v>0</v>
      </c>
    </row>
    <row r="47" spans="1:23" ht="18" customHeight="1">
      <c r="A47" s="150"/>
      <c r="B47" s="150"/>
      <c r="C47" s="150"/>
      <c r="D47" s="147"/>
      <c r="E47" s="147"/>
      <c r="F47" s="147" t="s">
        <v>53</v>
      </c>
      <c r="G47" s="147"/>
      <c r="H47" s="102">
        <v>55090</v>
      </c>
      <c r="I47" s="102">
        <v>55090</v>
      </c>
      <c r="J47" s="102">
        <v>53590</v>
      </c>
      <c r="K47" s="102">
        <v>41586</v>
      </c>
      <c r="L47" s="102">
        <v>12004</v>
      </c>
      <c r="M47" s="102">
        <v>0</v>
      </c>
      <c r="N47" s="102">
        <v>1500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49">
        <v>0</v>
      </c>
      <c r="U47" s="149"/>
      <c r="V47" s="102">
        <v>0</v>
      </c>
      <c r="W47" s="102">
        <v>0</v>
      </c>
    </row>
    <row r="48" spans="1:23" ht="16.5" customHeight="1">
      <c r="A48" s="150"/>
      <c r="B48" s="150"/>
      <c r="C48" s="150"/>
      <c r="D48" s="147"/>
      <c r="E48" s="147"/>
      <c r="F48" s="147" t="s">
        <v>54</v>
      </c>
      <c r="G48" s="147"/>
      <c r="H48" s="102">
        <v>6500181.82</v>
      </c>
      <c r="I48" s="102">
        <v>6500181.82</v>
      </c>
      <c r="J48" s="102">
        <v>6378969.67</v>
      </c>
      <c r="K48" s="102">
        <v>5786827.46</v>
      </c>
      <c r="L48" s="102">
        <v>592142.21</v>
      </c>
      <c r="M48" s="102">
        <v>19145.95</v>
      </c>
      <c r="N48" s="102">
        <v>102066.2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49">
        <v>0</v>
      </c>
      <c r="U48" s="149"/>
      <c r="V48" s="102">
        <v>0</v>
      </c>
      <c r="W48" s="102">
        <v>0</v>
      </c>
    </row>
    <row r="49" spans="1:23" ht="12" customHeight="1">
      <c r="A49" s="150" t="s">
        <v>36</v>
      </c>
      <c r="B49" s="150" t="s">
        <v>235</v>
      </c>
      <c r="C49" s="150" t="s">
        <v>36</v>
      </c>
      <c r="D49" s="147" t="s">
        <v>236</v>
      </c>
      <c r="E49" s="147"/>
      <c r="F49" s="147" t="s">
        <v>51</v>
      </c>
      <c r="G49" s="147"/>
      <c r="H49" s="102">
        <v>2794824.99</v>
      </c>
      <c r="I49" s="102">
        <v>2794824.99</v>
      </c>
      <c r="J49" s="102">
        <v>2644473.66</v>
      </c>
      <c r="K49" s="102">
        <v>2464011.66</v>
      </c>
      <c r="L49" s="102">
        <v>180462</v>
      </c>
      <c r="M49" s="102">
        <v>0</v>
      </c>
      <c r="N49" s="102">
        <v>150351.33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49">
        <v>0</v>
      </c>
      <c r="U49" s="149"/>
      <c r="V49" s="102">
        <v>0</v>
      </c>
      <c r="W49" s="102">
        <v>0</v>
      </c>
    </row>
    <row r="50" spans="1:23" ht="12.75" customHeight="1">
      <c r="A50" s="150"/>
      <c r="B50" s="150"/>
      <c r="C50" s="150"/>
      <c r="D50" s="147"/>
      <c r="E50" s="147"/>
      <c r="F50" s="147" t="s">
        <v>52</v>
      </c>
      <c r="G50" s="147"/>
      <c r="H50" s="102">
        <v>-10200</v>
      </c>
      <c r="I50" s="102">
        <v>-10200</v>
      </c>
      <c r="J50" s="102">
        <v>-10200</v>
      </c>
      <c r="K50" s="102">
        <v>-9700</v>
      </c>
      <c r="L50" s="102">
        <v>-500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49">
        <v>0</v>
      </c>
      <c r="U50" s="149"/>
      <c r="V50" s="102">
        <v>0</v>
      </c>
      <c r="W50" s="102">
        <v>0</v>
      </c>
    </row>
    <row r="51" spans="1:23" ht="12" customHeight="1">
      <c r="A51" s="150"/>
      <c r="B51" s="150"/>
      <c r="C51" s="150"/>
      <c r="D51" s="147"/>
      <c r="E51" s="147"/>
      <c r="F51" s="147" t="s">
        <v>53</v>
      </c>
      <c r="G51" s="147"/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49">
        <v>0</v>
      </c>
      <c r="U51" s="149"/>
      <c r="V51" s="102">
        <v>0</v>
      </c>
      <c r="W51" s="102">
        <v>0</v>
      </c>
    </row>
    <row r="52" spans="1:23" ht="14.25" customHeight="1">
      <c r="A52" s="150"/>
      <c r="B52" s="150"/>
      <c r="C52" s="150"/>
      <c r="D52" s="147"/>
      <c r="E52" s="147"/>
      <c r="F52" s="147" t="s">
        <v>54</v>
      </c>
      <c r="G52" s="147"/>
      <c r="H52" s="102">
        <v>2784624.99</v>
      </c>
      <c r="I52" s="102">
        <v>2784624.99</v>
      </c>
      <c r="J52" s="102">
        <v>2634273.66</v>
      </c>
      <c r="K52" s="102">
        <v>2454311.66</v>
      </c>
      <c r="L52" s="102">
        <v>179962</v>
      </c>
      <c r="M52" s="102">
        <v>0</v>
      </c>
      <c r="N52" s="102">
        <v>150351.33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49">
        <v>0</v>
      </c>
      <c r="U52" s="149"/>
      <c r="V52" s="102">
        <v>0</v>
      </c>
      <c r="W52" s="102">
        <v>0</v>
      </c>
    </row>
    <row r="53" spans="1:23" ht="14.25" customHeight="1">
      <c r="A53" s="150" t="s">
        <v>36</v>
      </c>
      <c r="B53" s="150" t="s">
        <v>329</v>
      </c>
      <c r="C53" s="150" t="s">
        <v>36</v>
      </c>
      <c r="D53" s="147" t="s">
        <v>330</v>
      </c>
      <c r="E53" s="147"/>
      <c r="F53" s="147" t="s">
        <v>51</v>
      </c>
      <c r="G53" s="147"/>
      <c r="H53" s="102">
        <v>843101</v>
      </c>
      <c r="I53" s="102">
        <v>843101</v>
      </c>
      <c r="J53" s="102">
        <v>830141</v>
      </c>
      <c r="K53" s="102">
        <v>653523</v>
      </c>
      <c r="L53" s="102">
        <v>176618</v>
      </c>
      <c r="M53" s="102">
        <v>0</v>
      </c>
      <c r="N53" s="102">
        <v>12960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49">
        <v>0</v>
      </c>
      <c r="U53" s="149"/>
      <c r="V53" s="102">
        <v>0</v>
      </c>
      <c r="W53" s="102">
        <v>0</v>
      </c>
    </row>
    <row r="54" spans="1:23" ht="12.75" customHeight="1">
      <c r="A54" s="150"/>
      <c r="B54" s="150"/>
      <c r="C54" s="150"/>
      <c r="D54" s="147"/>
      <c r="E54" s="147"/>
      <c r="F54" s="147" t="s">
        <v>52</v>
      </c>
      <c r="G54" s="147"/>
      <c r="H54" s="102">
        <v>-61700</v>
      </c>
      <c r="I54" s="102">
        <v>-61700</v>
      </c>
      <c r="J54" s="102">
        <v>-59800</v>
      </c>
      <c r="K54" s="102">
        <v>-59800</v>
      </c>
      <c r="L54" s="102">
        <v>0</v>
      </c>
      <c r="M54" s="102">
        <v>0</v>
      </c>
      <c r="N54" s="102">
        <v>-1900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49">
        <v>0</v>
      </c>
      <c r="U54" s="149"/>
      <c r="V54" s="102">
        <v>0</v>
      </c>
      <c r="W54" s="102">
        <v>0</v>
      </c>
    </row>
    <row r="55" spans="1:23" ht="12" customHeight="1">
      <c r="A55" s="150"/>
      <c r="B55" s="150"/>
      <c r="C55" s="150"/>
      <c r="D55" s="147"/>
      <c r="E55" s="147"/>
      <c r="F55" s="147" t="s">
        <v>53</v>
      </c>
      <c r="G55" s="147"/>
      <c r="H55" s="102">
        <v>8850</v>
      </c>
      <c r="I55" s="102">
        <v>8850</v>
      </c>
      <c r="J55" s="102">
        <v>8850</v>
      </c>
      <c r="K55" s="102">
        <v>0</v>
      </c>
      <c r="L55" s="102">
        <v>8850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49">
        <v>0</v>
      </c>
      <c r="U55" s="149"/>
      <c r="V55" s="102">
        <v>0</v>
      </c>
      <c r="W55" s="102">
        <v>0</v>
      </c>
    </row>
    <row r="56" spans="1:23" ht="12.75" customHeight="1">
      <c r="A56" s="150"/>
      <c r="B56" s="150"/>
      <c r="C56" s="150"/>
      <c r="D56" s="147"/>
      <c r="E56" s="147"/>
      <c r="F56" s="147" t="s">
        <v>54</v>
      </c>
      <c r="G56" s="147"/>
      <c r="H56" s="102">
        <v>790251</v>
      </c>
      <c r="I56" s="102">
        <v>790251</v>
      </c>
      <c r="J56" s="102">
        <v>779191</v>
      </c>
      <c r="K56" s="102">
        <v>593723</v>
      </c>
      <c r="L56" s="102">
        <v>185468</v>
      </c>
      <c r="M56" s="102">
        <v>0</v>
      </c>
      <c r="N56" s="102">
        <v>11060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49">
        <v>0</v>
      </c>
      <c r="U56" s="149"/>
      <c r="V56" s="102">
        <v>0</v>
      </c>
      <c r="W56" s="102">
        <v>0</v>
      </c>
    </row>
    <row r="57" spans="1:23" ht="14.25" customHeight="1">
      <c r="A57" s="150" t="s">
        <v>36</v>
      </c>
      <c r="B57" s="150" t="s">
        <v>331</v>
      </c>
      <c r="C57" s="150" t="s">
        <v>36</v>
      </c>
      <c r="D57" s="147" t="s">
        <v>332</v>
      </c>
      <c r="E57" s="147"/>
      <c r="F57" s="147" t="s">
        <v>51</v>
      </c>
      <c r="G57" s="147"/>
      <c r="H57" s="102">
        <v>209370</v>
      </c>
      <c r="I57" s="102">
        <v>209370</v>
      </c>
      <c r="J57" s="102">
        <v>207370</v>
      </c>
      <c r="K57" s="102">
        <v>199370</v>
      </c>
      <c r="L57" s="102">
        <v>8000</v>
      </c>
      <c r="M57" s="102">
        <v>0</v>
      </c>
      <c r="N57" s="102">
        <v>2000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49">
        <v>0</v>
      </c>
      <c r="U57" s="149"/>
      <c r="V57" s="102">
        <v>0</v>
      </c>
      <c r="W57" s="102">
        <v>0</v>
      </c>
    </row>
    <row r="58" spans="1:23" ht="15.75" customHeight="1">
      <c r="A58" s="150"/>
      <c r="B58" s="150"/>
      <c r="C58" s="150"/>
      <c r="D58" s="147"/>
      <c r="E58" s="147"/>
      <c r="F58" s="147" t="s">
        <v>52</v>
      </c>
      <c r="G58" s="147"/>
      <c r="H58" s="102">
        <v>-66190</v>
      </c>
      <c r="I58" s="102">
        <v>-66190</v>
      </c>
      <c r="J58" s="102">
        <v>-64190</v>
      </c>
      <c r="K58" s="102">
        <v>-64190</v>
      </c>
      <c r="L58" s="102">
        <v>0</v>
      </c>
      <c r="M58" s="102">
        <v>0</v>
      </c>
      <c r="N58" s="102">
        <v>-2000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49">
        <v>0</v>
      </c>
      <c r="U58" s="149"/>
      <c r="V58" s="102">
        <v>0</v>
      </c>
      <c r="W58" s="102">
        <v>0</v>
      </c>
    </row>
    <row r="59" spans="1:23" ht="12" customHeight="1">
      <c r="A59" s="150"/>
      <c r="B59" s="150"/>
      <c r="C59" s="150"/>
      <c r="D59" s="147"/>
      <c r="E59" s="147"/>
      <c r="F59" s="147" t="s">
        <v>53</v>
      </c>
      <c r="G59" s="147"/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49">
        <v>0</v>
      </c>
      <c r="U59" s="149"/>
      <c r="V59" s="102">
        <v>0</v>
      </c>
      <c r="W59" s="102">
        <v>0</v>
      </c>
    </row>
    <row r="60" spans="1:23" ht="15" customHeight="1">
      <c r="A60" s="150"/>
      <c r="B60" s="150"/>
      <c r="C60" s="150"/>
      <c r="D60" s="147"/>
      <c r="E60" s="147"/>
      <c r="F60" s="147" t="s">
        <v>54</v>
      </c>
      <c r="G60" s="147"/>
      <c r="H60" s="102">
        <v>143180</v>
      </c>
      <c r="I60" s="102">
        <v>143180</v>
      </c>
      <c r="J60" s="102">
        <v>143180</v>
      </c>
      <c r="K60" s="102">
        <v>135180</v>
      </c>
      <c r="L60" s="102">
        <v>8000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49">
        <v>0</v>
      </c>
      <c r="U60" s="149"/>
      <c r="V60" s="102">
        <v>0</v>
      </c>
      <c r="W60" s="102">
        <v>0</v>
      </c>
    </row>
    <row r="61" spans="1:23" ht="14.25" customHeight="1">
      <c r="A61" s="150" t="s">
        <v>36</v>
      </c>
      <c r="B61" s="150" t="s">
        <v>360</v>
      </c>
      <c r="C61" s="150" t="s">
        <v>36</v>
      </c>
      <c r="D61" s="147" t="s">
        <v>361</v>
      </c>
      <c r="E61" s="147"/>
      <c r="F61" s="147" t="s">
        <v>51</v>
      </c>
      <c r="G61" s="147"/>
      <c r="H61" s="102">
        <v>177271.6</v>
      </c>
      <c r="I61" s="102">
        <v>177271.6</v>
      </c>
      <c r="J61" s="102">
        <v>171646.6</v>
      </c>
      <c r="K61" s="102">
        <v>166418.6</v>
      </c>
      <c r="L61" s="102">
        <v>5228</v>
      </c>
      <c r="M61" s="102">
        <v>0</v>
      </c>
      <c r="N61" s="102">
        <v>5625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49">
        <v>0</v>
      </c>
      <c r="U61" s="149"/>
      <c r="V61" s="102">
        <v>0</v>
      </c>
      <c r="W61" s="102">
        <v>0</v>
      </c>
    </row>
    <row r="62" spans="1:23" ht="12" customHeight="1">
      <c r="A62" s="150"/>
      <c r="B62" s="150"/>
      <c r="C62" s="150"/>
      <c r="D62" s="147"/>
      <c r="E62" s="147"/>
      <c r="F62" s="147" t="s">
        <v>52</v>
      </c>
      <c r="G62" s="147"/>
      <c r="H62" s="102">
        <v>-7140</v>
      </c>
      <c r="I62" s="102">
        <v>-7140</v>
      </c>
      <c r="J62" s="102">
        <v>-6440</v>
      </c>
      <c r="K62" s="102">
        <v>-6440</v>
      </c>
      <c r="L62" s="102">
        <v>0</v>
      </c>
      <c r="M62" s="102">
        <v>0</v>
      </c>
      <c r="N62" s="102">
        <v>-700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49">
        <v>0</v>
      </c>
      <c r="U62" s="149"/>
      <c r="V62" s="102">
        <v>0</v>
      </c>
      <c r="W62" s="102">
        <v>0</v>
      </c>
    </row>
    <row r="63" spans="1:23" ht="18.75" customHeight="1">
      <c r="A63" s="150"/>
      <c r="B63" s="150"/>
      <c r="C63" s="150"/>
      <c r="D63" s="147"/>
      <c r="E63" s="147"/>
      <c r="F63" s="147" t="s">
        <v>53</v>
      </c>
      <c r="G63" s="147"/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49">
        <v>0</v>
      </c>
      <c r="U63" s="149"/>
      <c r="V63" s="102">
        <v>0</v>
      </c>
      <c r="W63" s="102">
        <v>0</v>
      </c>
    </row>
    <row r="64" spans="1:23" ht="13.5" customHeight="1">
      <c r="A64" s="150"/>
      <c r="B64" s="150"/>
      <c r="C64" s="150"/>
      <c r="D64" s="147"/>
      <c r="E64" s="147"/>
      <c r="F64" s="147" t="s">
        <v>54</v>
      </c>
      <c r="G64" s="147"/>
      <c r="H64" s="102">
        <v>170131.6</v>
      </c>
      <c r="I64" s="102">
        <v>170131.6</v>
      </c>
      <c r="J64" s="102">
        <v>165206.6</v>
      </c>
      <c r="K64" s="102">
        <v>159978.6</v>
      </c>
      <c r="L64" s="102">
        <v>5228</v>
      </c>
      <c r="M64" s="102">
        <v>0</v>
      </c>
      <c r="N64" s="102">
        <v>4925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49">
        <v>0</v>
      </c>
      <c r="U64" s="149"/>
      <c r="V64" s="102">
        <v>0</v>
      </c>
      <c r="W64" s="102">
        <v>0</v>
      </c>
    </row>
    <row r="65" spans="1:23" ht="14.25" customHeight="1">
      <c r="A65" s="150" t="s">
        <v>399</v>
      </c>
      <c r="B65" s="150" t="s">
        <v>36</v>
      </c>
      <c r="C65" s="150" t="s">
        <v>36</v>
      </c>
      <c r="D65" s="147" t="s">
        <v>400</v>
      </c>
      <c r="E65" s="147"/>
      <c r="F65" s="147" t="s">
        <v>51</v>
      </c>
      <c r="G65" s="147"/>
      <c r="H65" s="102">
        <v>4700885.45</v>
      </c>
      <c r="I65" s="102">
        <v>171070.08</v>
      </c>
      <c r="J65" s="102">
        <v>144297</v>
      </c>
      <c r="K65" s="102">
        <v>2000</v>
      </c>
      <c r="L65" s="102">
        <v>142297</v>
      </c>
      <c r="M65" s="102">
        <v>26773.08</v>
      </c>
      <c r="N65" s="102">
        <v>0</v>
      </c>
      <c r="O65" s="102">
        <v>0</v>
      </c>
      <c r="P65" s="102">
        <v>0</v>
      </c>
      <c r="Q65" s="102">
        <v>0</v>
      </c>
      <c r="R65" s="102">
        <v>4529815.37</v>
      </c>
      <c r="S65" s="102">
        <v>4529815.37</v>
      </c>
      <c r="T65" s="149">
        <v>0</v>
      </c>
      <c r="U65" s="149"/>
      <c r="V65" s="102">
        <v>0</v>
      </c>
      <c r="W65" s="102">
        <v>0</v>
      </c>
    </row>
    <row r="66" spans="1:23" ht="12" customHeight="1">
      <c r="A66" s="150"/>
      <c r="B66" s="150"/>
      <c r="C66" s="150"/>
      <c r="D66" s="147"/>
      <c r="E66" s="147"/>
      <c r="F66" s="147" t="s">
        <v>52</v>
      </c>
      <c r="G66" s="147"/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49">
        <v>0</v>
      </c>
      <c r="U66" s="149"/>
      <c r="V66" s="102">
        <v>0</v>
      </c>
      <c r="W66" s="102">
        <v>0</v>
      </c>
    </row>
    <row r="67" spans="1:23" ht="15.75" customHeight="1">
      <c r="A67" s="150"/>
      <c r="B67" s="150"/>
      <c r="C67" s="150"/>
      <c r="D67" s="147"/>
      <c r="E67" s="147"/>
      <c r="F67" s="147" t="s">
        <v>53</v>
      </c>
      <c r="G67" s="147"/>
      <c r="H67" s="102">
        <v>32000</v>
      </c>
      <c r="I67" s="102">
        <v>32000</v>
      </c>
      <c r="J67" s="102">
        <v>32000</v>
      </c>
      <c r="K67" s="102">
        <v>0</v>
      </c>
      <c r="L67" s="102">
        <v>32000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49">
        <v>0</v>
      </c>
      <c r="U67" s="149"/>
      <c r="V67" s="102">
        <v>0</v>
      </c>
      <c r="W67" s="102">
        <v>0</v>
      </c>
    </row>
    <row r="68" spans="1:23" ht="12.75" customHeight="1">
      <c r="A68" s="150"/>
      <c r="B68" s="150"/>
      <c r="C68" s="150"/>
      <c r="D68" s="147"/>
      <c r="E68" s="147"/>
      <c r="F68" s="147" t="s">
        <v>54</v>
      </c>
      <c r="G68" s="147"/>
      <c r="H68" s="102">
        <v>4732885.45</v>
      </c>
      <c r="I68" s="102">
        <v>203070.08</v>
      </c>
      <c r="J68" s="102">
        <v>176297</v>
      </c>
      <c r="K68" s="102">
        <v>2000</v>
      </c>
      <c r="L68" s="102">
        <v>174297</v>
      </c>
      <c r="M68" s="102">
        <v>26773.08</v>
      </c>
      <c r="N68" s="102">
        <v>0</v>
      </c>
      <c r="O68" s="102">
        <v>0</v>
      </c>
      <c r="P68" s="102">
        <v>0</v>
      </c>
      <c r="Q68" s="102">
        <v>0</v>
      </c>
      <c r="R68" s="102">
        <v>4529815.37</v>
      </c>
      <c r="S68" s="102">
        <v>4529815.37</v>
      </c>
      <c r="T68" s="149">
        <v>0</v>
      </c>
      <c r="U68" s="149"/>
      <c r="V68" s="102">
        <v>0</v>
      </c>
      <c r="W68" s="102">
        <v>0</v>
      </c>
    </row>
    <row r="69" spans="1:23" ht="12.75" customHeight="1">
      <c r="A69" s="150" t="s">
        <v>36</v>
      </c>
      <c r="B69" s="150" t="s">
        <v>402</v>
      </c>
      <c r="C69" s="150" t="s">
        <v>36</v>
      </c>
      <c r="D69" s="147" t="s">
        <v>403</v>
      </c>
      <c r="E69" s="147"/>
      <c r="F69" s="147" t="s">
        <v>51</v>
      </c>
      <c r="G69" s="147"/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49">
        <v>0</v>
      </c>
      <c r="U69" s="149"/>
      <c r="V69" s="102">
        <v>0</v>
      </c>
      <c r="W69" s="102">
        <v>0</v>
      </c>
    </row>
    <row r="70" spans="1:23" ht="13.5" customHeight="1">
      <c r="A70" s="150"/>
      <c r="B70" s="150"/>
      <c r="C70" s="150"/>
      <c r="D70" s="147"/>
      <c r="E70" s="147"/>
      <c r="F70" s="147" t="s">
        <v>52</v>
      </c>
      <c r="G70" s="147"/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49">
        <v>0</v>
      </c>
      <c r="U70" s="149"/>
      <c r="V70" s="102">
        <v>0</v>
      </c>
      <c r="W70" s="102">
        <v>0</v>
      </c>
    </row>
    <row r="71" spans="1:23" ht="15.75" customHeight="1">
      <c r="A71" s="150"/>
      <c r="B71" s="150"/>
      <c r="C71" s="150"/>
      <c r="D71" s="147"/>
      <c r="E71" s="147"/>
      <c r="F71" s="147" t="s">
        <v>53</v>
      </c>
      <c r="G71" s="147"/>
      <c r="H71" s="102">
        <v>32000</v>
      </c>
      <c r="I71" s="102">
        <v>32000</v>
      </c>
      <c r="J71" s="102">
        <v>32000</v>
      </c>
      <c r="K71" s="102">
        <v>0</v>
      </c>
      <c r="L71" s="102">
        <v>32000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49">
        <v>0</v>
      </c>
      <c r="U71" s="149"/>
      <c r="V71" s="102">
        <v>0</v>
      </c>
      <c r="W71" s="102">
        <v>0</v>
      </c>
    </row>
    <row r="72" spans="1:23" ht="16.5" customHeight="1">
      <c r="A72" s="150"/>
      <c r="B72" s="150"/>
      <c r="C72" s="150"/>
      <c r="D72" s="147"/>
      <c r="E72" s="147"/>
      <c r="F72" s="147" t="s">
        <v>54</v>
      </c>
      <c r="G72" s="147"/>
      <c r="H72" s="102">
        <v>32000</v>
      </c>
      <c r="I72" s="102">
        <v>32000</v>
      </c>
      <c r="J72" s="102">
        <v>32000</v>
      </c>
      <c r="K72" s="102">
        <v>0</v>
      </c>
      <c r="L72" s="102">
        <v>32000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49">
        <v>0</v>
      </c>
      <c r="U72" s="149"/>
      <c r="V72" s="102">
        <v>0</v>
      </c>
      <c r="W72" s="102">
        <v>0</v>
      </c>
    </row>
    <row r="73" spans="1:23" ht="13.5" customHeight="1">
      <c r="A73" s="150" t="s">
        <v>200</v>
      </c>
      <c r="B73" s="150" t="s">
        <v>36</v>
      </c>
      <c r="C73" s="150" t="s">
        <v>36</v>
      </c>
      <c r="D73" s="147" t="s">
        <v>199</v>
      </c>
      <c r="E73" s="147"/>
      <c r="F73" s="147" t="s">
        <v>51</v>
      </c>
      <c r="G73" s="147"/>
      <c r="H73" s="102">
        <v>34866573.01</v>
      </c>
      <c r="I73" s="102">
        <v>34493588.01</v>
      </c>
      <c r="J73" s="102">
        <v>34437638.01</v>
      </c>
      <c r="K73" s="102">
        <v>26802980.99</v>
      </c>
      <c r="L73" s="102">
        <v>7634657.02</v>
      </c>
      <c r="M73" s="102">
        <v>0</v>
      </c>
      <c r="N73" s="102">
        <v>55950</v>
      </c>
      <c r="O73" s="102">
        <v>0</v>
      </c>
      <c r="P73" s="102">
        <v>0</v>
      </c>
      <c r="Q73" s="102">
        <v>0</v>
      </c>
      <c r="R73" s="102">
        <v>372985</v>
      </c>
      <c r="S73" s="102">
        <v>372985</v>
      </c>
      <c r="T73" s="149">
        <v>0</v>
      </c>
      <c r="U73" s="149"/>
      <c r="V73" s="102">
        <v>0</v>
      </c>
      <c r="W73" s="102">
        <v>0</v>
      </c>
    </row>
    <row r="74" spans="1:23" ht="13.5" customHeight="1">
      <c r="A74" s="150"/>
      <c r="B74" s="150"/>
      <c r="C74" s="150"/>
      <c r="D74" s="147"/>
      <c r="E74" s="147"/>
      <c r="F74" s="147" t="s">
        <v>52</v>
      </c>
      <c r="G74" s="147"/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49">
        <v>0</v>
      </c>
      <c r="U74" s="149"/>
      <c r="V74" s="102">
        <v>0</v>
      </c>
      <c r="W74" s="102">
        <v>0</v>
      </c>
    </row>
    <row r="75" spans="1:23" ht="13.5" customHeight="1">
      <c r="A75" s="150"/>
      <c r="B75" s="150"/>
      <c r="C75" s="150"/>
      <c r="D75" s="147"/>
      <c r="E75" s="147"/>
      <c r="F75" s="147" t="s">
        <v>53</v>
      </c>
      <c r="G75" s="147"/>
      <c r="H75" s="102">
        <v>6842.17</v>
      </c>
      <c r="I75" s="102">
        <v>6842.17</v>
      </c>
      <c r="J75" s="102">
        <v>6842.17</v>
      </c>
      <c r="K75" s="102">
        <v>4820.47</v>
      </c>
      <c r="L75" s="102">
        <v>2021.7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49">
        <v>0</v>
      </c>
      <c r="U75" s="149"/>
      <c r="V75" s="102">
        <v>0</v>
      </c>
      <c r="W75" s="102">
        <v>0</v>
      </c>
    </row>
    <row r="76" spans="1:23" ht="14.25" customHeight="1">
      <c r="A76" s="150"/>
      <c r="B76" s="150"/>
      <c r="C76" s="150"/>
      <c r="D76" s="147"/>
      <c r="E76" s="147"/>
      <c r="F76" s="147" t="s">
        <v>54</v>
      </c>
      <c r="G76" s="147"/>
      <c r="H76" s="102">
        <v>34873415.18</v>
      </c>
      <c r="I76" s="102">
        <v>34500430.18</v>
      </c>
      <c r="J76" s="102">
        <v>34444480.18</v>
      </c>
      <c r="K76" s="102">
        <v>26807801.46</v>
      </c>
      <c r="L76" s="102">
        <v>7636678.72</v>
      </c>
      <c r="M76" s="102">
        <v>0</v>
      </c>
      <c r="N76" s="102">
        <v>55950</v>
      </c>
      <c r="O76" s="102">
        <v>0</v>
      </c>
      <c r="P76" s="102">
        <v>0</v>
      </c>
      <c r="Q76" s="102">
        <v>0</v>
      </c>
      <c r="R76" s="102">
        <v>372985</v>
      </c>
      <c r="S76" s="102">
        <v>372985</v>
      </c>
      <c r="T76" s="149">
        <v>0</v>
      </c>
      <c r="U76" s="149"/>
      <c r="V76" s="102">
        <v>0</v>
      </c>
      <c r="W76" s="102">
        <v>0</v>
      </c>
    </row>
    <row r="77" spans="1:23" ht="11.25" customHeight="1">
      <c r="A77" s="150" t="s">
        <v>36</v>
      </c>
      <c r="B77" s="150" t="s">
        <v>333</v>
      </c>
      <c r="C77" s="150" t="s">
        <v>36</v>
      </c>
      <c r="D77" s="147" t="s">
        <v>334</v>
      </c>
      <c r="E77" s="147"/>
      <c r="F77" s="147" t="s">
        <v>51</v>
      </c>
      <c r="G77" s="147"/>
      <c r="H77" s="102">
        <v>30794712</v>
      </c>
      <c r="I77" s="102">
        <v>30473512</v>
      </c>
      <c r="J77" s="102">
        <v>30419512</v>
      </c>
      <c r="K77" s="102">
        <v>24003681</v>
      </c>
      <c r="L77" s="102">
        <v>6415831</v>
      </c>
      <c r="M77" s="102">
        <v>0</v>
      </c>
      <c r="N77" s="102">
        <v>54000</v>
      </c>
      <c r="O77" s="102">
        <v>0</v>
      </c>
      <c r="P77" s="102">
        <v>0</v>
      </c>
      <c r="Q77" s="102">
        <v>0</v>
      </c>
      <c r="R77" s="102">
        <v>321200</v>
      </c>
      <c r="S77" s="102">
        <v>321200</v>
      </c>
      <c r="T77" s="149">
        <v>0</v>
      </c>
      <c r="U77" s="149"/>
      <c r="V77" s="102">
        <v>0</v>
      </c>
      <c r="W77" s="102">
        <v>0</v>
      </c>
    </row>
    <row r="78" spans="1:23" ht="12.75" customHeight="1">
      <c r="A78" s="150"/>
      <c r="B78" s="150"/>
      <c r="C78" s="150"/>
      <c r="D78" s="147"/>
      <c r="E78" s="147"/>
      <c r="F78" s="147" t="s">
        <v>52</v>
      </c>
      <c r="G78" s="147"/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49">
        <v>0</v>
      </c>
      <c r="U78" s="149"/>
      <c r="V78" s="102">
        <v>0</v>
      </c>
      <c r="W78" s="102">
        <v>0</v>
      </c>
    </row>
    <row r="79" spans="1:23" ht="12" customHeight="1">
      <c r="A79" s="150"/>
      <c r="B79" s="150"/>
      <c r="C79" s="150"/>
      <c r="D79" s="147"/>
      <c r="E79" s="147"/>
      <c r="F79" s="147" t="s">
        <v>53</v>
      </c>
      <c r="G79" s="147"/>
      <c r="H79" s="102">
        <v>3400</v>
      </c>
      <c r="I79" s="102">
        <v>3400</v>
      </c>
      <c r="J79" s="102">
        <v>3400</v>
      </c>
      <c r="K79" s="102">
        <v>3400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102">
        <v>0</v>
      </c>
      <c r="T79" s="149">
        <v>0</v>
      </c>
      <c r="U79" s="149"/>
      <c r="V79" s="102">
        <v>0</v>
      </c>
      <c r="W79" s="102">
        <v>0</v>
      </c>
    </row>
    <row r="80" spans="1:23" ht="13.5" customHeight="1">
      <c r="A80" s="150"/>
      <c r="B80" s="150"/>
      <c r="C80" s="150"/>
      <c r="D80" s="147"/>
      <c r="E80" s="147"/>
      <c r="F80" s="147" t="s">
        <v>54</v>
      </c>
      <c r="G80" s="147"/>
      <c r="H80" s="102">
        <v>30798112</v>
      </c>
      <c r="I80" s="102">
        <v>30476912</v>
      </c>
      <c r="J80" s="102">
        <v>30422912</v>
      </c>
      <c r="K80" s="102">
        <v>24007081</v>
      </c>
      <c r="L80" s="102">
        <v>6415831</v>
      </c>
      <c r="M80" s="102">
        <v>0</v>
      </c>
      <c r="N80" s="102">
        <v>54000</v>
      </c>
      <c r="O80" s="102">
        <v>0</v>
      </c>
      <c r="P80" s="102">
        <v>0</v>
      </c>
      <c r="Q80" s="102">
        <v>0</v>
      </c>
      <c r="R80" s="102">
        <v>321200</v>
      </c>
      <c r="S80" s="102">
        <v>321200</v>
      </c>
      <c r="T80" s="149">
        <v>0</v>
      </c>
      <c r="U80" s="149"/>
      <c r="V80" s="102">
        <v>0</v>
      </c>
      <c r="W80" s="102">
        <v>0</v>
      </c>
    </row>
    <row r="81" spans="1:23" ht="15.75" customHeight="1">
      <c r="A81" s="150" t="s">
        <v>36</v>
      </c>
      <c r="B81" s="150" t="s">
        <v>440</v>
      </c>
      <c r="C81" s="150" t="s">
        <v>36</v>
      </c>
      <c r="D81" s="147" t="s">
        <v>9</v>
      </c>
      <c r="E81" s="147"/>
      <c r="F81" s="147" t="s">
        <v>51</v>
      </c>
      <c r="G81" s="147"/>
      <c r="H81" s="102">
        <v>782094.21</v>
      </c>
      <c r="I81" s="102">
        <v>782094.21</v>
      </c>
      <c r="J81" s="102">
        <v>782094.21</v>
      </c>
      <c r="K81" s="102">
        <v>444775.49</v>
      </c>
      <c r="L81" s="102">
        <v>337318.72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49">
        <v>0</v>
      </c>
      <c r="U81" s="149"/>
      <c r="V81" s="102">
        <v>0</v>
      </c>
      <c r="W81" s="102">
        <v>0</v>
      </c>
    </row>
    <row r="82" spans="1:23" ht="14.25" customHeight="1">
      <c r="A82" s="150"/>
      <c r="B82" s="150"/>
      <c r="C82" s="150"/>
      <c r="D82" s="147"/>
      <c r="E82" s="147"/>
      <c r="F82" s="147" t="s">
        <v>52</v>
      </c>
      <c r="G82" s="147"/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49">
        <v>0</v>
      </c>
      <c r="U82" s="149"/>
      <c r="V82" s="102">
        <v>0</v>
      </c>
      <c r="W82" s="102">
        <v>0</v>
      </c>
    </row>
    <row r="83" spans="1:23" ht="13.5" customHeight="1">
      <c r="A83" s="150"/>
      <c r="B83" s="150"/>
      <c r="C83" s="150"/>
      <c r="D83" s="147"/>
      <c r="E83" s="147"/>
      <c r="F83" s="147" t="s">
        <v>53</v>
      </c>
      <c r="G83" s="147"/>
      <c r="H83" s="102">
        <v>3442.17</v>
      </c>
      <c r="I83" s="102">
        <v>3442.17</v>
      </c>
      <c r="J83" s="102">
        <v>3442.17</v>
      </c>
      <c r="K83" s="102">
        <v>1420.47</v>
      </c>
      <c r="L83" s="102">
        <v>2021.7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49">
        <v>0</v>
      </c>
      <c r="U83" s="149"/>
      <c r="V83" s="102">
        <v>0</v>
      </c>
      <c r="W83" s="102">
        <v>0</v>
      </c>
    </row>
    <row r="84" spans="1:23" ht="23.25" customHeight="1">
      <c r="A84" s="150"/>
      <c r="B84" s="150"/>
      <c r="C84" s="150"/>
      <c r="D84" s="147"/>
      <c r="E84" s="147"/>
      <c r="F84" s="147" t="s">
        <v>54</v>
      </c>
      <c r="G84" s="147"/>
      <c r="H84" s="102">
        <v>785536.38</v>
      </c>
      <c r="I84" s="102">
        <v>785536.38</v>
      </c>
      <c r="J84" s="102">
        <v>785536.38</v>
      </c>
      <c r="K84" s="102">
        <v>446195.96</v>
      </c>
      <c r="L84" s="102">
        <v>339340.42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49">
        <v>0</v>
      </c>
      <c r="U84" s="149"/>
      <c r="V84" s="102">
        <v>0</v>
      </c>
      <c r="W84" s="102">
        <v>0</v>
      </c>
    </row>
    <row r="85" spans="1:23" ht="17.25" customHeight="1">
      <c r="A85" s="150" t="s">
        <v>327</v>
      </c>
      <c r="B85" s="150" t="s">
        <v>36</v>
      </c>
      <c r="C85" s="150" t="s">
        <v>36</v>
      </c>
      <c r="D85" s="147" t="s">
        <v>335</v>
      </c>
      <c r="E85" s="147"/>
      <c r="F85" s="147" t="s">
        <v>51</v>
      </c>
      <c r="G85" s="147"/>
      <c r="H85" s="102">
        <v>5645594.3</v>
      </c>
      <c r="I85" s="102">
        <v>5339645.3</v>
      </c>
      <c r="J85" s="102">
        <v>4725911.3</v>
      </c>
      <c r="K85" s="102">
        <v>3364086</v>
      </c>
      <c r="L85" s="102">
        <v>1361825.3</v>
      </c>
      <c r="M85" s="102">
        <v>573648</v>
      </c>
      <c r="N85" s="102">
        <v>2750</v>
      </c>
      <c r="O85" s="102">
        <v>37336</v>
      </c>
      <c r="P85" s="102">
        <v>0</v>
      </c>
      <c r="Q85" s="102">
        <v>0</v>
      </c>
      <c r="R85" s="102">
        <v>305949</v>
      </c>
      <c r="S85" s="102">
        <v>305949</v>
      </c>
      <c r="T85" s="149">
        <v>210949</v>
      </c>
      <c r="U85" s="149"/>
      <c r="V85" s="102">
        <v>0</v>
      </c>
      <c r="W85" s="102">
        <v>0</v>
      </c>
    </row>
    <row r="86" spans="1:23" ht="15" customHeight="1">
      <c r="A86" s="150"/>
      <c r="B86" s="150"/>
      <c r="C86" s="150"/>
      <c r="D86" s="147"/>
      <c r="E86" s="147"/>
      <c r="F86" s="147" t="s">
        <v>52</v>
      </c>
      <c r="G86" s="147"/>
      <c r="H86" s="102">
        <v>-24990</v>
      </c>
      <c r="I86" s="102">
        <v>-24990</v>
      </c>
      <c r="J86" s="102">
        <v>-24990</v>
      </c>
      <c r="K86" s="102">
        <v>0</v>
      </c>
      <c r="L86" s="102">
        <v>-24990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49">
        <v>0</v>
      </c>
      <c r="U86" s="149"/>
      <c r="V86" s="102">
        <v>0</v>
      </c>
      <c r="W86" s="102">
        <v>0</v>
      </c>
    </row>
    <row r="87" spans="1:23" ht="13.5" customHeight="1">
      <c r="A87" s="150"/>
      <c r="B87" s="150"/>
      <c r="C87" s="150"/>
      <c r="D87" s="147"/>
      <c r="E87" s="147"/>
      <c r="F87" s="147" t="s">
        <v>53</v>
      </c>
      <c r="G87" s="147"/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49">
        <v>0</v>
      </c>
      <c r="U87" s="149"/>
      <c r="V87" s="102">
        <v>0</v>
      </c>
      <c r="W87" s="102">
        <v>0</v>
      </c>
    </row>
    <row r="88" spans="1:23" ht="21" customHeight="1">
      <c r="A88" s="150"/>
      <c r="B88" s="150"/>
      <c r="C88" s="150"/>
      <c r="D88" s="147"/>
      <c r="E88" s="147"/>
      <c r="F88" s="147" t="s">
        <v>54</v>
      </c>
      <c r="G88" s="147"/>
      <c r="H88" s="102">
        <v>5620604.3</v>
      </c>
      <c r="I88" s="102">
        <v>5314655.3</v>
      </c>
      <c r="J88" s="102">
        <v>4700921.3</v>
      </c>
      <c r="K88" s="102">
        <v>3364086</v>
      </c>
      <c r="L88" s="102">
        <v>1336835.3</v>
      </c>
      <c r="M88" s="102">
        <v>573648</v>
      </c>
      <c r="N88" s="102">
        <v>2750</v>
      </c>
      <c r="O88" s="102">
        <v>37336</v>
      </c>
      <c r="P88" s="102">
        <v>0</v>
      </c>
      <c r="Q88" s="102">
        <v>0</v>
      </c>
      <c r="R88" s="102">
        <v>305949</v>
      </c>
      <c r="S88" s="102">
        <v>305949</v>
      </c>
      <c r="T88" s="149">
        <v>210949</v>
      </c>
      <c r="U88" s="149"/>
      <c r="V88" s="102">
        <v>0</v>
      </c>
      <c r="W88" s="102">
        <v>0</v>
      </c>
    </row>
    <row r="89" spans="1:23" ht="16.5" customHeight="1">
      <c r="A89" s="150" t="s">
        <v>36</v>
      </c>
      <c r="B89" s="150" t="s">
        <v>355</v>
      </c>
      <c r="C89" s="150" t="s">
        <v>36</v>
      </c>
      <c r="D89" s="147" t="s">
        <v>345</v>
      </c>
      <c r="E89" s="147"/>
      <c r="F89" s="147" t="s">
        <v>51</v>
      </c>
      <c r="G89" s="147"/>
      <c r="H89" s="102">
        <v>1269269</v>
      </c>
      <c r="I89" s="102">
        <v>1269269</v>
      </c>
      <c r="J89" s="102">
        <v>695621</v>
      </c>
      <c r="K89" s="102">
        <v>427085</v>
      </c>
      <c r="L89" s="102">
        <v>268536</v>
      </c>
      <c r="M89" s="102">
        <v>573648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49">
        <v>0</v>
      </c>
      <c r="U89" s="149"/>
      <c r="V89" s="102">
        <v>0</v>
      </c>
      <c r="W89" s="102">
        <v>0</v>
      </c>
    </row>
    <row r="90" spans="1:23" ht="14.25" customHeight="1">
      <c r="A90" s="150"/>
      <c r="B90" s="150"/>
      <c r="C90" s="150"/>
      <c r="D90" s="147"/>
      <c r="E90" s="147"/>
      <c r="F90" s="147" t="s">
        <v>52</v>
      </c>
      <c r="G90" s="147"/>
      <c r="H90" s="102">
        <v>-1</v>
      </c>
      <c r="I90" s="102">
        <v>-1</v>
      </c>
      <c r="J90" s="102">
        <v>-1</v>
      </c>
      <c r="K90" s="102">
        <v>0</v>
      </c>
      <c r="L90" s="102">
        <v>-1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49">
        <v>0</v>
      </c>
      <c r="U90" s="149"/>
      <c r="V90" s="102">
        <v>0</v>
      </c>
      <c r="W90" s="102">
        <v>0</v>
      </c>
    </row>
    <row r="91" spans="1:23" ht="15" customHeight="1">
      <c r="A91" s="150"/>
      <c r="B91" s="150"/>
      <c r="C91" s="150"/>
      <c r="D91" s="147"/>
      <c r="E91" s="147"/>
      <c r="F91" s="147" t="s">
        <v>53</v>
      </c>
      <c r="G91" s="147"/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49">
        <v>0</v>
      </c>
      <c r="U91" s="149"/>
      <c r="V91" s="102">
        <v>0</v>
      </c>
      <c r="W91" s="102">
        <v>0</v>
      </c>
    </row>
    <row r="92" spans="1:23" ht="12" customHeight="1">
      <c r="A92" s="150"/>
      <c r="B92" s="150"/>
      <c r="C92" s="150"/>
      <c r="D92" s="147"/>
      <c r="E92" s="147"/>
      <c r="F92" s="147" t="s">
        <v>54</v>
      </c>
      <c r="G92" s="147"/>
      <c r="H92" s="102">
        <v>1269268</v>
      </c>
      <c r="I92" s="102">
        <v>1269268</v>
      </c>
      <c r="J92" s="102">
        <v>695620</v>
      </c>
      <c r="K92" s="102">
        <v>427085</v>
      </c>
      <c r="L92" s="102">
        <v>268535</v>
      </c>
      <c r="M92" s="102">
        <v>573648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49">
        <v>0</v>
      </c>
      <c r="U92" s="149"/>
      <c r="V92" s="102">
        <v>0</v>
      </c>
      <c r="W92" s="102">
        <v>0</v>
      </c>
    </row>
    <row r="93" spans="1:23" ht="15.75" customHeight="1">
      <c r="A93" s="150" t="s">
        <v>36</v>
      </c>
      <c r="B93" s="150" t="s">
        <v>326</v>
      </c>
      <c r="C93" s="150" t="s">
        <v>36</v>
      </c>
      <c r="D93" s="147" t="s">
        <v>9</v>
      </c>
      <c r="E93" s="147"/>
      <c r="F93" s="147" t="s">
        <v>51</v>
      </c>
      <c r="G93" s="147"/>
      <c r="H93" s="102">
        <v>709881.3</v>
      </c>
      <c r="I93" s="102">
        <v>498932.3</v>
      </c>
      <c r="J93" s="102">
        <v>461596.3</v>
      </c>
      <c r="K93" s="102">
        <v>0</v>
      </c>
      <c r="L93" s="102">
        <v>461596.3</v>
      </c>
      <c r="M93" s="102">
        <v>0</v>
      </c>
      <c r="N93" s="102">
        <v>0</v>
      </c>
      <c r="O93" s="102">
        <v>37336</v>
      </c>
      <c r="P93" s="102">
        <v>0</v>
      </c>
      <c r="Q93" s="102">
        <v>0</v>
      </c>
      <c r="R93" s="102">
        <v>210949</v>
      </c>
      <c r="S93" s="102">
        <v>210949</v>
      </c>
      <c r="T93" s="149">
        <v>210949</v>
      </c>
      <c r="U93" s="149"/>
      <c r="V93" s="102">
        <v>0</v>
      </c>
      <c r="W93" s="102">
        <v>0</v>
      </c>
    </row>
    <row r="94" spans="1:23" ht="14.25" customHeight="1">
      <c r="A94" s="150"/>
      <c r="B94" s="150"/>
      <c r="C94" s="150"/>
      <c r="D94" s="147"/>
      <c r="E94" s="147"/>
      <c r="F94" s="147" t="s">
        <v>52</v>
      </c>
      <c r="G94" s="147"/>
      <c r="H94" s="102">
        <v>-24989</v>
      </c>
      <c r="I94" s="102">
        <v>-24989</v>
      </c>
      <c r="J94" s="102">
        <v>-24989</v>
      </c>
      <c r="K94" s="102">
        <v>0</v>
      </c>
      <c r="L94" s="102">
        <v>-24989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49">
        <v>0</v>
      </c>
      <c r="U94" s="149"/>
      <c r="V94" s="102">
        <v>0</v>
      </c>
      <c r="W94" s="102">
        <v>0</v>
      </c>
    </row>
    <row r="95" spans="1:23" ht="13.5" customHeight="1">
      <c r="A95" s="150"/>
      <c r="B95" s="150"/>
      <c r="C95" s="150"/>
      <c r="D95" s="147"/>
      <c r="E95" s="147"/>
      <c r="F95" s="147" t="s">
        <v>53</v>
      </c>
      <c r="G95" s="147"/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49">
        <v>0</v>
      </c>
      <c r="U95" s="149"/>
      <c r="V95" s="102">
        <v>0</v>
      </c>
      <c r="W95" s="102">
        <v>0</v>
      </c>
    </row>
    <row r="96" spans="1:23" ht="15" customHeight="1">
      <c r="A96" s="150"/>
      <c r="B96" s="150"/>
      <c r="C96" s="150"/>
      <c r="D96" s="147"/>
      <c r="E96" s="147"/>
      <c r="F96" s="147" t="s">
        <v>54</v>
      </c>
      <c r="G96" s="147"/>
      <c r="H96" s="102">
        <v>684892.3</v>
      </c>
      <c r="I96" s="102">
        <v>473943.3</v>
      </c>
      <c r="J96" s="102">
        <v>436607.3</v>
      </c>
      <c r="K96" s="102">
        <v>0</v>
      </c>
      <c r="L96" s="102">
        <v>436607.3</v>
      </c>
      <c r="M96" s="102">
        <v>0</v>
      </c>
      <c r="N96" s="102">
        <v>0</v>
      </c>
      <c r="O96" s="102">
        <v>37336</v>
      </c>
      <c r="P96" s="102">
        <v>0</v>
      </c>
      <c r="Q96" s="102">
        <v>0</v>
      </c>
      <c r="R96" s="102">
        <v>210949</v>
      </c>
      <c r="S96" s="102">
        <v>210949</v>
      </c>
      <c r="T96" s="149">
        <v>210949</v>
      </c>
      <c r="U96" s="149"/>
      <c r="V96" s="102">
        <v>0</v>
      </c>
      <c r="W96" s="102">
        <v>0</v>
      </c>
    </row>
    <row r="97" spans="1:23" ht="14.25" customHeight="1">
      <c r="A97" s="150" t="s">
        <v>198</v>
      </c>
      <c r="B97" s="150" t="s">
        <v>36</v>
      </c>
      <c r="C97" s="150" t="s">
        <v>36</v>
      </c>
      <c r="D97" s="147" t="s">
        <v>197</v>
      </c>
      <c r="E97" s="147"/>
      <c r="F97" s="147" t="s">
        <v>51</v>
      </c>
      <c r="G97" s="147"/>
      <c r="H97" s="102">
        <v>11932531.11</v>
      </c>
      <c r="I97" s="102">
        <v>11555466.11</v>
      </c>
      <c r="J97" s="102">
        <v>11301584.72</v>
      </c>
      <c r="K97" s="102">
        <v>8950078.01</v>
      </c>
      <c r="L97" s="102">
        <v>2351506.71</v>
      </c>
      <c r="M97" s="102">
        <v>0</v>
      </c>
      <c r="N97" s="102">
        <v>253881.39</v>
      </c>
      <c r="O97" s="102">
        <v>0</v>
      </c>
      <c r="P97" s="102">
        <v>0</v>
      </c>
      <c r="Q97" s="102">
        <v>0</v>
      </c>
      <c r="R97" s="102">
        <v>377065</v>
      </c>
      <c r="S97" s="102">
        <v>377065</v>
      </c>
      <c r="T97" s="149">
        <v>0</v>
      </c>
      <c r="U97" s="149"/>
      <c r="V97" s="102">
        <v>0</v>
      </c>
      <c r="W97" s="102">
        <v>0</v>
      </c>
    </row>
    <row r="98" spans="1:23" ht="12.75" customHeight="1">
      <c r="A98" s="150"/>
      <c r="B98" s="150"/>
      <c r="C98" s="150"/>
      <c r="D98" s="147"/>
      <c r="E98" s="147"/>
      <c r="F98" s="147" t="s">
        <v>52</v>
      </c>
      <c r="G98" s="147"/>
      <c r="H98" s="102">
        <v>-8260</v>
      </c>
      <c r="I98" s="102">
        <v>-8260</v>
      </c>
      <c r="J98" s="102">
        <v>-7660</v>
      </c>
      <c r="K98" s="102">
        <v>-7000</v>
      </c>
      <c r="L98" s="102">
        <v>-660</v>
      </c>
      <c r="M98" s="102">
        <v>0</v>
      </c>
      <c r="N98" s="102">
        <v>-600</v>
      </c>
      <c r="O98" s="102">
        <v>0</v>
      </c>
      <c r="P98" s="102">
        <v>0</v>
      </c>
      <c r="Q98" s="102">
        <v>0</v>
      </c>
      <c r="R98" s="102">
        <v>0</v>
      </c>
      <c r="S98" s="102">
        <v>0</v>
      </c>
      <c r="T98" s="149">
        <v>0</v>
      </c>
      <c r="U98" s="149"/>
      <c r="V98" s="102">
        <v>0</v>
      </c>
      <c r="W98" s="102">
        <v>0</v>
      </c>
    </row>
    <row r="99" spans="1:23" ht="15" customHeight="1">
      <c r="A99" s="150"/>
      <c r="B99" s="150"/>
      <c r="C99" s="150"/>
      <c r="D99" s="147"/>
      <c r="E99" s="147"/>
      <c r="F99" s="147" t="s">
        <v>53</v>
      </c>
      <c r="G99" s="147"/>
      <c r="H99" s="102">
        <v>73861</v>
      </c>
      <c r="I99" s="102">
        <v>73861</v>
      </c>
      <c r="J99" s="102">
        <v>72441</v>
      </c>
      <c r="K99" s="102">
        <v>19684</v>
      </c>
      <c r="L99" s="102">
        <v>52757</v>
      </c>
      <c r="M99" s="102">
        <v>0</v>
      </c>
      <c r="N99" s="102">
        <v>1420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49">
        <v>0</v>
      </c>
      <c r="U99" s="149"/>
      <c r="V99" s="102">
        <v>0</v>
      </c>
      <c r="W99" s="102">
        <v>0</v>
      </c>
    </row>
    <row r="100" spans="1:23" ht="15" customHeight="1">
      <c r="A100" s="150"/>
      <c r="B100" s="150"/>
      <c r="C100" s="150"/>
      <c r="D100" s="147"/>
      <c r="E100" s="147"/>
      <c r="F100" s="147" t="s">
        <v>54</v>
      </c>
      <c r="G100" s="147"/>
      <c r="H100" s="102">
        <v>11998132.11</v>
      </c>
      <c r="I100" s="102">
        <v>11621067.11</v>
      </c>
      <c r="J100" s="102">
        <v>11366365.72</v>
      </c>
      <c r="K100" s="102">
        <v>8962762.01</v>
      </c>
      <c r="L100" s="102">
        <v>2403603.71</v>
      </c>
      <c r="M100" s="102">
        <v>0</v>
      </c>
      <c r="N100" s="102">
        <v>254701.39</v>
      </c>
      <c r="O100" s="102">
        <v>0</v>
      </c>
      <c r="P100" s="102">
        <v>0</v>
      </c>
      <c r="Q100" s="102">
        <v>0</v>
      </c>
      <c r="R100" s="102">
        <v>377065</v>
      </c>
      <c r="S100" s="102">
        <v>377065</v>
      </c>
      <c r="T100" s="149">
        <v>0</v>
      </c>
      <c r="U100" s="149"/>
      <c r="V100" s="102">
        <v>0</v>
      </c>
      <c r="W100" s="102">
        <v>0</v>
      </c>
    </row>
    <row r="101" spans="1:23" ht="15.75" customHeight="1">
      <c r="A101" s="150" t="s">
        <v>36</v>
      </c>
      <c r="B101" s="150" t="s">
        <v>196</v>
      </c>
      <c r="C101" s="150" t="s">
        <v>36</v>
      </c>
      <c r="D101" s="147" t="s">
        <v>195</v>
      </c>
      <c r="E101" s="147"/>
      <c r="F101" s="147" t="s">
        <v>51</v>
      </c>
      <c r="G101" s="147"/>
      <c r="H101" s="102">
        <v>7108578.07</v>
      </c>
      <c r="I101" s="102">
        <v>6985783.07</v>
      </c>
      <c r="J101" s="102">
        <v>6848284.68</v>
      </c>
      <c r="K101" s="102">
        <v>5340674.68</v>
      </c>
      <c r="L101" s="102">
        <v>1507610</v>
      </c>
      <c r="M101" s="102">
        <v>0</v>
      </c>
      <c r="N101" s="102">
        <v>137498.39</v>
      </c>
      <c r="O101" s="102">
        <v>0</v>
      </c>
      <c r="P101" s="102">
        <v>0</v>
      </c>
      <c r="Q101" s="102">
        <v>0</v>
      </c>
      <c r="R101" s="102">
        <v>122795</v>
      </c>
      <c r="S101" s="102">
        <v>122795</v>
      </c>
      <c r="T101" s="149">
        <v>0</v>
      </c>
      <c r="U101" s="149"/>
      <c r="V101" s="102">
        <v>0</v>
      </c>
      <c r="W101" s="102">
        <v>0</v>
      </c>
    </row>
    <row r="102" spans="1:23" ht="13.5" customHeight="1">
      <c r="A102" s="150"/>
      <c r="B102" s="150"/>
      <c r="C102" s="150"/>
      <c r="D102" s="147"/>
      <c r="E102" s="147"/>
      <c r="F102" s="147" t="s">
        <v>52</v>
      </c>
      <c r="G102" s="147"/>
      <c r="H102" s="102">
        <v>-7000</v>
      </c>
      <c r="I102" s="102">
        <v>-7000</v>
      </c>
      <c r="J102" s="102">
        <v>-7000</v>
      </c>
      <c r="K102" s="102">
        <v>-7000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49">
        <v>0</v>
      </c>
      <c r="U102" s="149"/>
      <c r="V102" s="102">
        <v>0</v>
      </c>
      <c r="W102" s="102">
        <v>0</v>
      </c>
    </row>
    <row r="103" spans="1:23" ht="16.5" customHeight="1">
      <c r="A103" s="150"/>
      <c r="B103" s="150"/>
      <c r="C103" s="150"/>
      <c r="D103" s="147"/>
      <c r="E103" s="147"/>
      <c r="F103" s="147" t="s">
        <v>53</v>
      </c>
      <c r="G103" s="147"/>
      <c r="H103" s="102">
        <v>31131</v>
      </c>
      <c r="I103" s="102">
        <v>31131</v>
      </c>
      <c r="J103" s="102">
        <v>30931</v>
      </c>
      <c r="K103" s="102">
        <v>6471</v>
      </c>
      <c r="L103" s="102">
        <v>24460</v>
      </c>
      <c r="M103" s="102">
        <v>0</v>
      </c>
      <c r="N103" s="102">
        <v>200</v>
      </c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49">
        <v>0</v>
      </c>
      <c r="U103" s="149"/>
      <c r="V103" s="102">
        <v>0</v>
      </c>
      <c r="W103" s="102">
        <v>0</v>
      </c>
    </row>
    <row r="104" spans="1:23" ht="17.25" customHeight="1">
      <c r="A104" s="150"/>
      <c r="B104" s="150"/>
      <c r="C104" s="150"/>
      <c r="D104" s="147"/>
      <c r="E104" s="147"/>
      <c r="F104" s="147" t="s">
        <v>54</v>
      </c>
      <c r="G104" s="147"/>
      <c r="H104" s="102">
        <v>7132709.07</v>
      </c>
      <c r="I104" s="102">
        <v>7009914.07</v>
      </c>
      <c r="J104" s="102">
        <v>6872215.68</v>
      </c>
      <c r="K104" s="102">
        <v>5340145.68</v>
      </c>
      <c r="L104" s="102">
        <v>1532070</v>
      </c>
      <c r="M104" s="102">
        <v>0</v>
      </c>
      <c r="N104" s="102">
        <v>137698.39</v>
      </c>
      <c r="O104" s="102">
        <v>0</v>
      </c>
      <c r="P104" s="102">
        <v>0</v>
      </c>
      <c r="Q104" s="102">
        <v>0</v>
      </c>
      <c r="R104" s="102">
        <v>122795</v>
      </c>
      <c r="S104" s="102">
        <v>122795</v>
      </c>
      <c r="T104" s="149">
        <v>0</v>
      </c>
      <c r="U104" s="149"/>
      <c r="V104" s="102">
        <v>0</v>
      </c>
      <c r="W104" s="102">
        <v>0</v>
      </c>
    </row>
    <row r="105" spans="1:23" ht="13.5" customHeight="1">
      <c r="A105" s="150" t="s">
        <v>36</v>
      </c>
      <c r="B105" s="150" t="s">
        <v>211</v>
      </c>
      <c r="C105" s="150" t="s">
        <v>36</v>
      </c>
      <c r="D105" s="147" t="s">
        <v>212</v>
      </c>
      <c r="E105" s="147"/>
      <c r="F105" s="147" t="s">
        <v>51</v>
      </c>
      <c r="G105" s="147"/>
      <c r="H105" s="102">
        <v>3311200</v>
      </c>
      <c r="I105" s="102">
        <v>3056930</v>
      </c>
      <c r="J105" s="102">
        <v>2992305</v>
      </c>
      <c r="K105" s="102">
        <v>2391999.83</v>
      </c>
      <c r="L105" s="102">
        <v>600305.17</v>
      </c>
      <c r="M105" s="102">
        <v>0</v>
      </c>
      <c r="N105" s="102">
        <v>64625</v>
      </c>
      <c r="O105" s="102">
        <v>0</v>
      </c>
      <c r="P105" s="102">
        <v>0</v>
      </c>
      <c r="Q105" s="102">
        <v>0</v>
      </c>
      <c r="R105" s="102">
        <v>254270</v>
      </c>
      <c r="S105" s="102">
        <v>254270</v>
      </c>
      <c r="T105" s="149">
        <v>0</v>
      </c>
      <c r="U105" s="149"/>
      <c r="V105" s="102">
        <v>0</v>
      </c>
      <c r="W105" s="102">
        <v>0</v>
      </c>
    </row>
    <row r="106" spans="1:23" ht="14.25" customHeight="1">
      <c r="A106" s="150"/>
      <c r="B106" s="150"/>
      <c r="C106" s="150"/>
      <c r="D106" s="147"/>
      <c r="E106" s="147"/>
      <c r="F106" s="147" t="s">
        <v>52</v>
      </c>
      <c r="G106" s="147"/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49">
        <v>0</v>
      </c>
      <c r="U106" s="149"/>
      <c r="V106" s="102">
        <v>0</v>
      </c>
      <c r="W106" s="102">
        <v>0</v>
      </c>
    </row>
    <row r="107" spans="1:23" ht="14.25" customHeight="1">
      <c r="A107" s="150"/>
      <c r="B107" s="150"/>
      <c r="C107" s="150"/>
      <c r="D107" s="147"/>
      <c r="E107" s="147"/>
      <c r="F107" s="147" t="s">
        <v>53</v>
      </c>
      <c r="G107" s="147"/>
      <c r="H107" s="102">
        <v>42730</v>
      </c>
      <c r="I107" s="102">
        <v>42730</v>
      </c>
      <c r="J107" s="102">
        <v>41510</v>
      </c>
      <c r="K107" s="102">
        <v>13213</v>
      </c>
      <c r="L107" s="102">
        <v>28297</v>
      </c>
      <c r="M107" s="102">
        <v>0</v>
      </c>
      <c r="N107" s="102">
        <v>1220</v>
      </c>
      <c r="O107" s="102">
        <v>0</v>
      </c>
      <c r="P107" s="102">
        <v>0</v>
      </c>
      <c r="Q107" s="102">
        <v>0</v>
      </c>
      <c r="R107" s="102">
        <v>0</v>
      </c>
      <c r="S107" s="102">
        <v>0</v>
      </c>
      <c r="T107" s="149">
        <v>0</v>
      </c>
      <c r="U107" s="149"/>
      <c r="V107" s="102">
        <v>0</v>
      </c>
      <c r="W107" s="102">
        <v>0</v>
      </c>
    </row>
    <row r="108" spans="1:23" ht="15" customHeight="1">
      <c r="A108" s="150"/>
      <c r="B108" s="150"/>
      <c r="C108" s="150"/>
      <c r="D108" s="147"/>
      <c r="E108" s="147"/>
      <c r="F108" s="147" t="s">
        <v>54</v>
      </c>
      <c r="G108" s="147"/>
      <c r="H108" s="102">
        <v>3353930</v>
      </c>
      <c r="I108" s="102">
        <v>3099660</v>
      </c>
      <c r="J108" s="102">
        <v>3033815</v>
      </c>
      <c r="K108" s="102">
        <v>2405212.83</v>
      </c>
      <c r="L108" s="102">
        <v>628602.17</v>
      </c>
      <c r="M108" s="102">
        <v>0</v>
      </c>
      <c r="N108" s="102">
        <v>65845</v>
      </c>
      <c r="O108" s="102">
        <v>0</v>
      </c>
      <c r="P108" s="102">
        <v>0</v>
      </c>
      <c r="Q108" s="102">
        <v>0</v>
      </c>
      <c r="R108" s="102">
        <v>254270</v>
      </c>
      <c r="S108" s="102">
        <v>254270</v>
      </c>
      <c r="T108" s="149">
        <v>0</v>
      </c>
      <c r="U108" s="149"/>
      <c r="V108" s="102">
        <v>0</v>
      </c>
      <c r="W108" s="102">
        <v>0</v>
      </c>
    </row>
    <row r="109" spans="1:23" ht="12.75" customHeight="1">
      <c r="A109" s="150" t="s">
        <v>36</v>
      </c>
      <c r="B109" s="150" t="s">
        <v>441</v>
      </c>
      <c r="C109" s="150" t="s">
        <v>36</v>
      </c>
      <c r="D109" s="147" t="s">
        <v>442</v>
      </c>
      <c r="E109" s="147"/>
      <c r="F109" s="147" t="s">
        <v>51</v>
      </c>
      <c r="G109" s="147"/>
      <c r="H109" s="102">
        <v>1500</v>
      </c>
      <c r="I109" s="102">
        <v>1500</v>
      </c>
      <c r="J109" s="102">
        <v>0</v>
      </c>
      <c r="K109" s="102">
        <v>0</v>
      </c>
      <c r="L109" s="102">
        <v>0</v>
      </c>
      <c r="M109" s="102">
        <v>0</v>
      </c>
      <c r="N109" s="102">
        <v>1500</v>
      </c>
      <c r="O109" s="102">
        <v>0</v>
      </c>
      <c r="P109" s="102">
        <v>0</v>
      </c>
      <c r="Q109" s="102">
        <v>0</v>
      </c>
      <c r="R109" s="102">
        <v>0</v>
      </c>
      <c r="S109" s="102">
        <v>0</v>
      </c>
      <c r="T109" s="149">
        <v>0</v>
      </c>
      <c r="U109" s="149"/>
      <c r="V109" s="102">
        <v>0</v>
      </c>
      <c r="W109" s="102">
        <v>0</v>
      </c>
    </row>
    <row r="110" spans="1:23" ht="13.5" customHeight="1">
      <c r="A110" s="150"/>
      <c r="B110" s="150"/>
      <c r="C110" s="150"/>
      <c r="D110" s="147"/>
      <c r="E110" s="147"/>
      <c r="F110" s="147" t="s">
        <v>52</v>
      </c>
      <c r="G110" s="147"/>
      <c r="H110" s="102">
        <v>-600</v>
      </c>
      <c r="I110" s="102">
        <v>-600</v>
      </c>
      <c r="J110" s="102">
        <v>0</v>
      </c>
      <c r="K110" s="102">
        <v>0</v>
      </c>
      <c r="L110" s="102">
        <v>0</v>
      </c>
      <c r="M110" s="102">
        <v>0</v>
      </c>
      <c r="N110" s="102">
        <v>-600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49">
        <v>0</v>
      </c>
      <c r="U110" s="149"/>
      <c r="V110" s="102">
        <v>0</v>
      </c>
      <c r="W110" s="102">
        <v>0</v>
      </c>
    </row>
    <row r="111" spans="1:23" ht="10.5" customHeight="1">
      <c r="A111" s="150"/>
      <c r="B111" s="150"/>
      <c r="C111" s="150"/>
      <c r="D111" s="147"/>
      <c r="E111" s="147"/>
      <c r="F111" s="147" t="s">
        <v>53</v>
      </c>
      <c r="G111" s="147"/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102">
        <v>0</v>
      </c>
      <c r="T111" s="149">
        <v>0</v>
      </c>
      <c r="U111" s="149"/>
      <c r="V111" s="102">
        <v>0</v>
      </c>
      <c r="W111" s="102">
        <v>0</v>
      </c>
    </row>
    <row r="112" spans="1:23" ht="18" customHeight="1">
      <c r="A112" s="150"/>
      <c r="B112" s="150"/>
      <c r="C112" s="150"/>
      <c r="D112" s="147"/>
      <c r="E112" s="147"/>
      <c r="F112" s="147" t="s">
        <v>54</v>
      </c>
      <c r="G112" s="147"/>
      <c r="H112" s="102">
        <v>900</v>
      </c>
      <c r="I112" s="102">
        <v>900</v>
      </c>
      <c r="J112" s="102">
        <v>0</v>
      </c>
      <c r="K112" s="102">
        <v>0</v>
      </c>
      <c r="L112" s="102">
        <v>0</v>
      </c>
      <c r="M112" s="102">
        <v>0</v>
      </c>
      <c r="N112" s="102">
        <v>900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49">
        <v>0</v>
      </c>
      <c r="U112" s="149"/>
      <c r="V112" s="102">
        <v>0</v>
      </c>
      <c r="W112" s="102">
        <v>0</v>
      </c>
    </row>
    <row r="113" spans="1:23" ht="12.75" customHeight="1">
      <c r="A113" s="150" t="s">
        <v>36</v>
      </c>
      <c r="B113" s="150" t="s">
        <v>387</v>
      </c>
      <c r="C113" s="150" t="s">
        <v>36</v>
      </c>
      <c r="D113" s="147" t="s">
        <v>256</v>
      </c>
      <c r="E113" s="147"/>
      <c r="F113" s="147" t="s">
        <v>51</v>
      </c>
      <c r="G113" s="147"/>
      <c r="H113" s="102">
        <v>17272</v>
      </c>
      <c r="I113" s="102">
        <v>17272</v>
      </c>
      <c r="J113" s="102">
        <v>17272</v>
      </c>
      <c r="K113" s="102">
        <v>0</v>
      </c>
      <c r="L113" s="102">
        <v>17272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102">
        <v>0</v>
      </c>
      <c r="T113" s="149">
        <v>0</v>
      </c>
      <c r="U113" s="149"/>
      <c r="V113" s="102">
        <v>0</v>
      </c>
      <c r="W113" s="102">
        <v>0</v>
      </c>
    </row>
    <row r="114" spans="1:23" ht="12" customHeight="1">
      <c r="A114" s="150"/>
      <c r="B114" s="150"/>
      <c r="C114" s="150"/>
      <c r="D114" s="147"/>
      <c r="E114" s="147"/>
      <c r="F114" s="147" t="s">
        <v>52</v>
      </c>
      <c r="G114" s="147"/>
      <c r="H114" s="102">
        <v>-660</v>
      </c>
      <c r="I114" s="102">
        <v>-660</v>
      </c>
      <c r="J114" s="102">
        <v>-660</v>
      </c>
      <c r="K114" s="102">
        <v>0</v>
      </c>
      <c r="L114" s="102">
        <v>-660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49">
        <v>0</v>
      </c>
      <c r="U114" s="149"/>
      <c r="V114" s="102">
        <v>0</v>
      </c>
      <c r="W114" s="102">
        <v>0</v>
      </c>
    </row>
    <row r="115" spans="1:23" ht="13.5" customHeight="1">
      <c r="A115" s="150"/>
      <c r="B115" s="150"/>
      <c r="C115" s="150"/>
      <c r="D115" s="147"/>
      <c r="E115" s="147"/>
      <c r="F115" s="147" t="s">
        <v>53</v>
      </c>
      <c r="G115" s="147"/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102">
        <v>0</v>
      </c>
      <c r="T115" s="149">
        <v>0</v>
      </c>
      <c r="U115" s="149"/>
      <c r="V115" s="102">
        <v>0</v>
      </c>
      <c r="W115" s="102">
        <v>0</v>
      </c>
    </row>
    <row r="116" spans="1:23" ht="13.5" customHeight="1">
      <c r="A116" s="150"/>
      <c r="B116" s="150"/>
      <c r="C116" s="150"/>
      <c r="D116" s="147"/>
      <c r="E116" s="147"/>
      <c r="F116" s="147" t="s">
        <v>54</v>
      </c>
      <c r="G116" s="147"/>
      <c r="H116" s="102">
        <v>16612</v>
      </c>
      <c r="I116" s="102">
        <v>16612</v>
      </c>
      <c r="J116" s="102">
        <v>16612</v>
      </c>
      <c r="K116" s="102">
        <v>0</v>
      </c>
      <c r="L116" s="102">
        <v>16612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49">
        <v>0</v>
      </c>
      <c r="U116" s="149"/>
      <c r="V116" s="102">
        <v>0</v>
      </c>
      <c r="W116" s="102">
        <v>0</v>
      </c>
    </row>
    <row r="117" spans="1:23" ht="18" customHeight="1">
      <c r="A117" s="150" t="s">
        <v>257</v>
      </c>
      <c r="B117" s="150" t="s">
        <v>36</v>
      </c>
      <c r="C117" s="150" t="s">
        <v>36</v>
      </c>
      <c r="D117" s="147" t="s">
        <v>258</v>
      </c>
      <c r="E117" s="147"/>
      <c r="F117" s="147" t="s">
        <v>51</v>
      </c>
      <c r="G117" s="147"/>
      <c r="H117" s="102">
        <v>11255480.31</v>
      </c>
      <c r="I117" s="102">
        <v>8731299</v>
      </c>
      <c r="J117" s="102">
        <v>7216401</v>
      </c>
      <c r="K117" s="102">
        <v>4895213</v>
      </c>
      <c r="L117" s="102">
        <v>2321188</v>
      </c>
      <c r="M117" s="102">
        <v>551198</v>
      </c>
      <c r="N117" s="102">
        <v>963700</v>
      </c>
      <c r="O117" s="102">
        <v>0</v>
      </c>
      <c r="P117" s="102">
        <v>0</v>
      </c>
      <c r="Q117" s="102">
        <v>0</v>
      </c>
      <c r="R117" s="102">
        <v>2524181.31</v>
      </c>
      <c r="S117" s="102">
        <v>2524181.31</v>
      </c>
      <c r="T117" s="149">
        <v>0</v>
      </c>
      <c r="U117" s="149"/>
      <c r="V117" s="102">
        <v>0</v>
      </c>
      <c r="W117" s="102">
        <v>0</v>
      </c>
    </row>
    <row r="118" spans="1:23" ht="13.5" customHeight="1">
      <c r="A118" s="150"/>
      <c r="B118" s="150"/>
      <c r="C118" s="150"/>
      <c r="D118" s="147"/>
      <c r="E118" s="147"/>
      <c r="F118" s="147" t="s">
        <v>52</v>
      </c>
      <c r="G118" s="147"/>
      <c r="H118" s="102">
        <v>-3631</v>
      </c>
      <c r="I118" s="102">
        <v>-1850</v>
      </c>
      <c r="J118" s="102">
        <v>0</v>
      </c>
      <c r="K118" s="102">
        <v>0</v>
      </c>
      <c r="L118" s="102">
        <v>0</v>
      </c>
      <c r="M118" s="102">
        <v>0</v>
      </c>
      <c r="N118" s="102">
        <v>-1850</v>
      </c>
      <c r="O118" s="102">
        <v>0</v>
      </c>
      <c r="P118" s="102">
        <v>0</v>
      </c>
      <c r="Q118" s="102">
        <v>0</v>
      </c>
      <c r="R118" s="102">
        <v>-1781</v>
      </c>
      <c r="S118" s="102">
        <v>-1781</v>
      </c>
      <c r="T118" s="149">
        <v>0</v>
      </c>
      <c r="U118" s="149"/>
      <c r="V118" s="102">
        <v>0</v>
      </c>
      <c r="W118" s="102">
        <v>0</v>
      </c>
    </row>
    <row r="119" spans="1:23" ht="16.5" customHeight="1">
      <c r="A119" s="150"/>
      <c r="B119" s="150"/>
      <c r="C119" s="150"/>
      <c r="D119" s="147"/>
      <c r="E119" s="147"/>
      <c r="F119" s="147" t="s">
        <v>53</v>
      </c>
      <c r="G119" s="147"/>
      <c r="H119" s="102">
        <v>19850</v>
      </c>
      <c r="I119" s="102">
        <v>19850</v>
      </c>
      <c r="J119" s="102">
        <v>19850</v>
      </c>
      <c r="K119" s="102">
        <v>597</v>
      </c>
      <c r="L119" s="102">
        <v>19253</v>
      </c>
      <c r="M119" s="102">
        <v>0</v>
      </c>
      <c r="N119" s="102">
        <v>0</v>
      </c>
      <c r="O119" s="102">
        <v>0</v>
      </c>
      <c r="P119" s="102">
        <v>0</v>
      </c>
      <c r="Q119" s="102">
        <v>0</v>
      </c>
      <c r="R119" s="102">
        <v>0</v>
      </c>
      <c r="S119" s="102">
        <v>0</v>
      </c>
      <c r="T119" s="149">
        <v>0</v>
      </c>
      <c r="U119" s="149"/>
      <c r="V119" s="102">
        <v>0</v>
      </c>
      <c r="W119" s="102">
        <v>0</v>
      </c>
    </row>
    <row r="120" spans="1:23" ht="15.75" customHeight="1">
      <c r="A120" s="150"/>
      <c r="B120" s="150"/>
      <c r="C120" s="150"/>
      <c r="D120" s="147"/>
      <c r="E120" s="147"/>
      <c r="F120" s="147" t="s">
        <v>54</v>
      </c>
      <c r="G120" s="147"/>
      <c r="H120" s="102">
        <v>11271699.31</v>
      </c>
      <c r="I120" s="102">
        <v>8749299</v>
      </c>
      <c r="J120" s="102">
        <v>7236251</v>
      </c>
      <c r="K120" s="102">
        <v>4895810</v>
      </c>
      <c r="L120" s="102">
        <v>2340441</v>
      </c>
      <c r="M120" s="102">
        <v>551198</v>
      </c>
      <c r="N120" s="102">
        <v>961850</v>
      </c>
      <c r="O120" s="102">
        <v>0</v>
      </c>
      <c r="P120" s="102">
        <v>0</v>
      </c>
      <c r="Q120" s="102">
        <v>0</v>
      </c>
      <c r="R120" s="102">
        <v>2522400.31</v>
      </c>
      <c r="S120" s="102">
        <v>2522400.31</v>
      </c>
      <c r="T120" s="149">
        <v>0</v>
      </c>
      <c r="U120" s="149"/>
      <c r="V120" s="102">
        <v>0</v>
      </c>
      <c r="W120" s="102">
        <v>0</v>
      </c>
    </row>
    <row r="121" spans="1:23" ht="15" customHeight="1">
      <c r="A121" s="150" t="s">
        <v>36</v>
      </c>
      <c r="B121" s="150" t="s">
        <v>336</v>
      </c>
      <c r="C121" s="150" t="s">
        <v>36</v>
      </c>
      <c r="D121" s="147" t="s">
        <v>337</v>
      </c>
      <c r="E121" s="147"/>
      <c r="F121" s="147" t="s">
        <v>51</v>
      </c>
      <c r="G121" s="147"/>
      <c r="H121" s="102">
        <v>9842982.31</v>
      </c>
      <c r="I121" s="102">
        <v>7318801</v>
      </c>
      <c r="J121" s="102">
        <v>7140501</v>
      </c>
      <c r="K121" s="102">
        <v>4820213</v>
      </c>
      <c r="L121" s="102">
        <v>2320288</v>
      </c>
      <c r="M121" s="102">
        <v>0</v>
      </c>
      <c r="N121" s="102">
        <v>178300</v>
      </c>
      <c r="O121" s="102">
        <v>0</v>
      </c>
      <c r="P121" s="102">
        <v>0</v>
      </c>
      <c r="Q121" s="102">
        <v>0</v>
      </c>
      <c r="R121" s="102">
        <v>2524181.31</v>
      </c>
      <c r="S121" s="102">
        <v>2524181.31</v>
      </c>
      <c r="T121" s="149">
        <v>0</v>
      </c>
      <c r="U121" s="149"/>
      <c r="V121" s="102">
        <v>0</v>
      </c>
      <c r="W121" s="102">
        <v>0</v>
      </c>
    </row>
    <row r="122" spans="1:23" ht="13.5" customHeight="1">
      <c r="A122" s="150"/>
      <c r="B122" s="150"/>
      <c r="C122" s="150"/>
      <c r="D122" s="147"/>
      <c r="E122" s="147"/>
      <c r="F122" s="147" t="s">
        <v>52</v>
      </c>
      <c r="G122" s="147"/>
      <c r="H122" s="102">
        <v>-3631</v>
      </c>
      <c r="I122" s="102">
        <v>-1850</v>
      </c>
      <c r="J122" s="102">
        <v>0</v>
      </c>
      <c r="K122" s="102">
        <v>0</v>
      </c>
      <c r="L122" s="102">
        <v>0</v>
      </c>
      <c r="M122" s="102">
        <v>0</v>
      </c>
      <c r="N122" s="102">
        <v>-1850</v>
      </c>
      <c r="O122" s="102">
        <v>0</v>
      </c>
      <c r="P122" s="102">
        <v>0</v>
      </c>
      <c r="Q122" s="102">
        <v>0</v>
      </c>
      <c r="R122" s="102">
        <v>-1781</v>
      </c>
      <c r="S122" s="102">
        <v>-1781</v>
      </c>
      <c r="T122" s="149">
        <v>0</v>
      </c>
      <c r="U122" s="149"/>
      <c r="V122" s="102">
        <v>0</v>
      </c>
      <c r="W122" s="102">
        <v>0</v>
      </c>
    </row>
    <row r="123" spans="1:23" ht="13.5" customHeight="1">
      <c r="A123" s="150"/>
      <c r="B123" s="150"/>
      <c r="C123" s="150"/>
      <c r="D123" s="147"/>
      <c r="E123" s="147"/>
      <c r="F123" s="147" t="s">
        <v>53</v>
      </c>
      <c r="G123" s="147"/>
      <c r="H123" s="102">
        <v>19850</v>
      </c>
      <c r="I123" s="102">
        <v>19850</v>
      </c>
      <c r="J123" s="102">
        <v>19850</v>
      </c>
      <c r="K123" s="102">
        <v>597</v>
      </c>
      <c r="L123" s="102">
        <v>19253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102">
        <v>0</v>
      </c>
      <c r="T123" s="149">
        <v>0</v>
      </c>
      <c r="U123" s="149"/>
      <c r="V123" s="102">
        <v>0</v>
      </c>
      <c r="W123" s="102">
        <v>0</v>
      </c>
    </row>
    <row r="124" spans="1:23" ht="17.25" customHeight="1">
      <c r="A124" s="150"/>
      <c r="B124" s="150"/>
      <c r="C124" s="150"/>
      <c r="D124" s="147"/>
      <c r="E124" s="147"/>
      <c r="F124" s="147" t="s">
        <v>54</v>
      </c>
      <c r="G124" s="147"/>
      <c r="H124" s="102">
        <v>9859201.31</v>
      </c>
      <c r="I124" s="102">
        <v>7336801</v>
      </c>
      <c r="J124" s="102">
        <v>7160351</v>
      </c>
      <c r="K124" s="102">
        <v>4820810</v>
      </c>
      <c r="L124" s="102">
        <v>2339541</v>
      </c>
      <c r="M124" s="102">
        <v>0</v>
      </c>
      <c r="N124" s="102">
        <v>176450</v>
      </c>
      <c r="O124" s="102">
        <v>0</v>
      </c>
      <c r="P124" s="102">
        <v>0</v>
      </c>
      <c r="Q124" s="102">
        <v>0</v>
      </c>
      <c r="R124" s="102">
        <v>2522400.31</v>
      </c>
      <c r="S124" s="102">
        <v>2522400.31</v>
      </c>
      <c r="T124" s="149">
        <v>0</v>
      </c>
      <c r="U124" s="149"/>
      <c r="V124" s="102">
        <v>0</v>
      </c>
      <c r="W124" s="102">
        <v>0</v>
      </c>
    </row>
    <row r="125" spans="1:23" ht="20.25" customHeight="1">
      <c r="A125" s="146" t="s">
        <v>55</v>
      </c>
      <c r="B125" s="146"/>
      <c r="C125" s="146"/>
      <c r="D125" s="146"/>
      <c r="E125" s="146"/>
      <c r="F125" s="147" t="s">
        <v>51</v>
      </c>
      <c r="G125" s="147"/>
      <c r="H125" s="103">
        <v>185958520.99</v>
      </c>
      <c r="I125" s="97"/>
      <c r="J125" s="97"/>
      <c r="K125" s="103">
        <v>87846050.14</v>
      </c>
      <c r="L125" s="103">
        <v>41713555.13</v>
      </c>
      <c r="M125" s="103">
        <v>5411552.26</v>
      </c>
      <c r="N125" s="103">
        <v>2997111.68</v>
      </c>
      <c r="O125" s="103">
        <v>266437.1</v>
      </c>
      <c r="P125" s="103">
        <v>115737</v>
      </c>
      <c r="Q125" s="103">
        <v>0</v>
      </c>
      <c r="R125" s="103">
        <v>47608077.68</v>
      </c>
      <c r="S125" s="103">
        <v>47608077.68</v>
      </c>
      <c r="T125" s="148">
        <v>9835517</v>
      </c>
      <c r="U125" s="148"/>
      <c r="V125" s="103">
        <v>0</v>
      </c>
      <c r="W125" s="102">
        <v>0</v>
      </c>
    </row>
    <row r="126" spans="1:23" ht="16.5" customHeight="1">
      <c r="A126" s="146"/>
      <c r="B126" s="146"/>
      <c r="C126" s="146"/>
      <c r="D126" s="146"/>
      <c r="E126" s="146"/>
      <c r="F126" s="147" t="s">
        <v>52</v>
      </c>
      <c r="G126" s="147"/>
      <c r="H126" s="103">
        <v>-4307211.17</v>
      </c>
      <c r="I126" s="103">
        <v>-237948.17</v>
      </c>
      <c r="J126" s="103">
        <v>-230898.17</v>
      </c>
      <c r="K126" s="103">
        <v>-196006</v>
      </c>
      <c r="L126" s="103">
        <v>-34892.17</v>
      </c>
      <c r="M126" s="103">
        <v>0</v>
      </c>
      <c r="N126" s="103">
        <v>-7050</v>
      </c>
      <c r="O126" s="103">
        <v>0</v>
      </c>
      <c r="P126" s="103">
        <v>0</v>
      </c>
      <c r="Q126" s="103">
        <v>0</v>
      </c>
      <c r="R126" s="103">
        <v>-4069263</v>
      </c>
      <c r="S126" s="103">
        <v>-4069263</v>
      </c>
      <c r="T126" s="148">
        <v>0</v>
      </c>
      <c r="U126" s="148"/>
      <c r="V126" s="103">
        <v>0</v>
      </c>
      <c r="W126" s="102">
        <v>0</v>
      </c>
    </row>
    <row r="127" spans="1:23" ht="15.75" customHeight="1">
      <c r="A127" s="146"/>
      <c r="B127" s="146"/>
      <c r="C127" s="146"/>
      <c r="D127" s="146"/>
      <c r="E127" s="146"/>
      <c r="F127" s="147" t="s">
        <v>53</v>
      </c>
      <c r="G127" s="147"/>
      <c r="H127" s="103">
        <v>269358.17</v>
      </c>
      <c r="I127" s="103">
        <v>269358.17</v>
      </c>
      <c r="J127" s="103">
        <v>254708.17</v>
      </c>
      <c r="K127" s="103">
        <v>89187.47</v>
      </c>
      <c r="L127" s="103">
        <v>165520.7</v>
      </c>
      <c r="M127" s="103">
        <v>0</v>
      </c>
      <c r="N127" s="103">
        <v>14650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48">
        <v>0</v>
      </c>
      <c r="U127" s="148"/>
      <c r="V127" s="103">
        <v>0</v>
      </c>
      <c r="W127" s="102">
        <v>0</v>
      </c>
    </row>
    <row r="128" spans="1:23" ht="20.25" customHeight="1">
      <c r="A128" s="146"/>
      <c r="B128" s="146"/>
      <c r="C128" s="146"/>
      <c r="D128" s="146"/>
      <c r="E128" s="146"/>
      <c r="F128" s="147" t="s">
        <v>54</v>
      </c>
      <c r="G128" s="147"/>
      <c r="H128" s="103">
        <v>181920667.99</v>
      </c>
      <c r="I128" s="97"/>
      <c r="J128" s="97"/>
      <c r="K128" s="103">
        <v>87739231.61</v>
      </c>
      <c r="L128" s="103">
        <v>41844183.66</v>
      </c>
      <c r="M128" s="103">
        <v>5411552.26</v>
      </c>
      <c r="N128" s="103">
        <v>3004711.68</v>
      </c>
      <c r="O128" s="103">
        <v>266437.1</v>
      </c>
      <c r="P128" s="103">
        <v>115737</v>
      </c>
      <c r="Q128" s="103">
        <v>0</v>
      </c>
      <c r="R128" s="103">
        <v>43538814.68</v>
      </c>
      <c r="S128" s="103">
        <v>43538814.68</v>
      </c>
      <c r="T128" s="148">
        <v>9835517</v>
      </c>
      <c r="U128" s="148"/>
      <c r="V128" s="103">
        <v>0</v>
      </c>
      <c r="W128" s="102">
        <v>0</v>
      </c>
    </row>
  </sheetData>
  <sheetProtection/>
  <mergeCells count="383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T121:U121"/>
    <mergeCell ref="F122:G122"/>
    <mergeCell ref="T122:U122"/>
    <mergeCell ref="F123:G123"/>
    <mergeCell ref="T123:U123"/>
    <mergeCell ref="F124:G124"/>
    <mergeCell ref="T124:U124"/>
    <mergeCell ref="A125:E128"/>
    <mergeCell ref="F125:G125"/>
    <mergeCell ref="T125:U125"/>
    <mergeCell ref="F126:G126"/>
    <mergeCell ref="T126:U126"/>
    <mergeCell ref="F127:G127"/>
    <mergeCell ref="T127:U127"/>
    <mergeCell ref="F128:G128"/>
    <mergeCell ref="T128:U12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4"/>
  <sheetViews>
    <sheetView zoomScalePageLayoutView="0" workbookViewId="0" topLeftCell="A1">
      <selection activeCell="U11" sqref="U11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0.33203125" style="4" customWidth="1"/>
    <col min="14" max="14" width="13.33203125" style="4" customWidth="1"/>
    <col min="15" max="16384" width="9.33203125" style="4" customWidth="1"/>
  </cols>
  <sheetData>
    <row r="1" spans="1:15" ht="49.5" customHeight="1">
      <c r="A1" s="33"/>
      <c r="B1" s="33"/>
      <c r="C1" s="33"/>
      <c r="D1" s="33"/>
      <c r="E1" s="33"/>
      <c r="F1" s="33"/>
      <c r="G1" s="33"/>
      <c r="H1" s="33"/>
      <c r="I1" s="33"/>
      <c r="J1" s="159" t="s">
        <v>446</v>
      </c>
      <c r="K1" s="159"/>
      <c r="L1" s="159"/>
      <c r="M1" s="159"/>
      <c r="N1" s="159"/>
      <c r="O1" s="159"/>
    </row>
    <row r="2" spans="1:15" ht="12.75" customHeight="1">
      <c r="A2" s="160" t="s">
        <v>142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32"/>
      <c r="O2" s="32"/>
    </row>
    <row r="3" spans="1:15" ht="27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61" t="s">
        <v>0</v>
      </c>
      <c r="N3" s="161"/>
      <c r="O3" s="161"/>
    </row>
    <row r="4" spans="1:15" ht="15" customHeight="1">
      <c r="A4" s="158" t="s">
        <v>28</v>
      </c>
      <c r="B4" s="158" t="s">
        <v>1</v>
      </c>
      <c r="C4" s="158" t="s">
        <v>141</v>
      </c>
      <c r="D4" s="158" t="s">
        <v>140</v>
      </c>
      <c r="E4" s="158" t="s">
        <v>139</v>
      </c>
      <c r="F4" s="162" t="s">
        <v>138</v>
      </c>
      <c r="G4" s="162"/>
      <c r="H4" s="162"/>
      <c r="I4" s="162"/>
      <c r="J4" s="162"/>
      <c r="K4" s="162"/>
      <c r="L4" s="162"/>
      <c r="M4" s="162"/>
      <c r="N4" s="162"/>
      <c r="O4" s="158" t="s">
        <v>137</v>
      </c>
    </row>
    <row r="5" spans="1:15" ht="15" customHeight="1">
      <c r="A5" s="158"/>
      <c r="B5" s="158"/>
      <c r="C5" s="158"/>
      <c r="D5" s="158"/>
      <c r="E5" s="158"/>
      <c r="F5" s="158" t="s">
        <v>136</v>
      </c>
      <c r="G5" s="158" t="s">
        <v>135</v>
      </c>
      <c r="H5" s="158"/>
      <c r="I5" s="158"/>
      <c r="J5" s="158"/>
      <c r="K5" s="158"/>
      <c r="L5" s="158"/>
      <c r="M5" s="158"/>
      <c r="N5" s="158"/>
      <c r="O5" s="158"/>
    </row>
    <row r="6" spans="1:15" ht="27.75" customHeight="1">
      <c r="A6" s="158"/>
      <c r="B6" s="158"/>
      <c r="C6" s="158"/>
      <c r="D6" s="158"/>
      <c r="E6" s="158"/>
      <c r="F6" s="158"/>
      <c r="G6" s="158" t="s">
        <v>134</v>
      </c>
      <c r="H6" s="163" t="s">
        <v>133</v>
      </c>
      <c r="I6" s="164" t="s">
        <v>132</v>
      </c>
      <c r="J6" s="158" t="s">
        <v>131</v>
      </c>
      <c r="K6" s="41" t="s">
        <v>23</v>
      </c>
      <c r="L6" s="158" t="s">
        <v>130</v>
      </c>
      <c r="M6" s="158"/>
      <c r="N6" s="158" t="s">
        <v>129</v>
      </c>
      <c r="O6" s="158"/>
    </row>
    <row r="7" spans="1:15" ht="12.75" customHeight="1">
      <c r="A7" s="158"/>
      <c r="B7" s="158"/>
      <c r="C7" s="158"/>
      <c r="D7" s="158"/>
      <c r="E7" s="158"/>
      <c r="F7" s="158"/>
      <c r="G7" s="158"/>
      <c r="H7" s="163"/>
      <c r="I7" s="164"/>
      <c r="J7" s="158"/>
      <c r="K7" s="165" t="s">
        <v>128</v>
      </c>
      <c r="L7" s="158"/>
      <c r="M7" s="158"/>
      <c r="N7" s="158"/>
      <c r="O7" s="158"/>
    </row>
    <row r="8" spans="1:15" ht="12.75">
      <c r="A8" s="158"/>
      <c r="B8" s="158"/>
      <c r="C8" s="158"/>
      <c r="D8" s="158"/>
      <c r="E8" s="158"/>
      <c r="F8" s="158"/>
      <c r="G8" s="158"/>
      <c r="H8" s="163"/>
      <c r="I8" s="164"/>
      <c r="J8" s="158"/>
      <c r="K8" s="165"/>
      <c r="L8" s="158"/>
      <c r="M8" s="158"/>
      <c r="N8" s="158"/>
      <c r="O8" s="158"/>
    </row>
    <row r="9" spans="1:15" ht="61.5" customHeight="1">
      <c r="A9" s="158"/>
      <c r="B9" s="158"/>
      <c r="C9" s="158"/>
      <c r="D9" s="158"/>
      <c r="E9" s="158"/>
      <c r="F9" s="158"/>
      <c r="G9" s="158"/>
      <c r="H9" s="163"/>
      <c r="I9" s="164"/>
      <c r="J9" s="158"/>
      <c r="K9" s="165"/>
      <c r="L9" s="158"/>
      <c r="M9" s="158"/>
      <c r="N9" s="158"/>
      <c r="O9" s="158"/>
    </row>
    <row r="10" spans="1:15" ht="12.75" customHeigh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166">
        <v>12</v>
      </c>
      <c r="M10" s="166"/>
      <c r="N10" s="42">
        <v>13</v>
      </c>
      <c r="O10" s="42">
        <v>14</v>
      </c>
    </row>
    <row r="11" spans="1:16" ht="71.25" customHeight="1">
      <c r="A11" s="107" t="s">
        <v>29</v>
      </c>
      <c r="B11" s="107">
        <v>600</v>
      </c>
      <c r="C11" s="107">
        <v>60014</v>
      </c>
      <c r="D11" s="30" t="s">
        <v>371</v>
      </c>
      <c r="E11" s="104">
        <f>SUM(E12:E13)</f>
        <v>8575547</v>
      </c>
      <c r="F11" s="104">
        <f>SUM(F12:F13)</f>
        <v>183027</v>
      </c>
      <c r="G11" s="104">
        <v>183027</v>
      </c>
      <c r="H11" s="104">
        <v>0</v>
      </c>
      <c r="I11" s="104">
        <v>0</v>
      </c>
      <c r="J11" s="104">
        <v>0</v>
      </c>
      <c r="K11" s="104">
        <v>0</v>
      </c>
      <c r="L11" s="157" t="s">
        <v>111</v>
      </c>
      <c r="M11" s="157"/>
      <c r="N11" s="104">
        <v>0</v>
      </c>
      <c r="O11" s="16" t="s">
        <v>127</v>
      </c>
      <c r="P11" s="13"/>
    </row>
    <row r="12" spans="1:16" ht="12.75" customHeight="1">
      <c r="A12" s="107"/>
      <c r="B12" s="107"/>
      <c r="C12" s="107"/>
      <c r="D12" s="17" t="s">
        <v>69</v>
      </c>
      <c r="E12" s="104">
        <v>1161092</v>
      </c>
      <c r="F12" s="104">
        <f>G12+J12++L12+N12</f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56">
        <v>0</v>
      </c>
      <c r="M12" s="156"/>
      <c r="N12" s="104">
        <v>0</v>
      </c>
      <c r="O12" s="16"/>
      <c r="P12" s="13"/>
    </row>
    <row r="13" spans="1:16" ht="12.75" customHeight="1">
      <c r="A13" s="107"/>
      <c r="B13" s="107"/>
      <c r="C13" s="107"/>
      <c r="D13" s="17" t="s">
        <v>68</v>
      </c>
      <c r="E13" s="104">
        <v>7414455</v>
      </c>
      <c r="F13" s="104">
        <f>G13+J13++L13+N13</f>
        <v>183027</v>
      </c>
      <c r="G13" s="104">
        <v>183027</v>
      </c>
      <c r="H13" s="104">
        <v>0</v>
      </c>
      <c r="I13" s="104">
        <v>0</v>
      </c>
      <c r="J13" s="104">
        <v>0</v>
      </c>
      <c r="K13" s="104">
        <v>0</v>
      </c>
      <c r="L13" s="156">
        <v>0</v>
      </c>
      <c r="M13" s="156"/>
      <c r="N13" s="104">
        <f>N11</f>
        <v>0</v>
      </c>
      <c r="O13" s="16"/>
      <c r="P13" s="13"/>
    </row>
    <row r="14" spans="1:16" ht="96" customHeight="1">
      <c r="A14" s="107" t="s">
        <v>31</v>
      </c>
      <c r="B14" s="107">
        <v>600</v>
      </c>
      <c r="C14" s="107">
        <v>60014</v>
      </c>
      <c r="D14" s="30" t="s">
        <v>260</v>
      </c>
      <c r="E14" s="104">
        <v>1235275</v>
      </c>
      <c r="F14" s="104">
        <v>52521</v>
      </c>
      <c r="G14" s="104">
        <v>52521</v>
      </c>
      <c r="H14" s="104">
        <v>0</v>
      </c>
      <c r="I14" s="104">
        <v>0</v>
      </c>
      <c r="J14" s="104">
        <v>0</v>
      </c>
      <c r="K14" s="104">
        <v>0</v>
      </c>
      <c r="L14" s="157" t="s">
        <v>111</v>
      </c>
      <c r="M14" s="157"/>
      <c r="N14" s="104">
        <v>0</v>
      </c>
      <c r="O14" s="16" t="s">
        <v>127</v>
      </c>
      <c r="P14" s="13"/>
    </row>
    <row r="15" spans="1:16" ht="12.75" customHeight="1">
      <c r="A15" s="107"/>
      <c r="B15" s="107"/>
      <c r="C15" s="107"/>
      <c r="D15" s="17" t="s">
        <v>69</v>
      </c>
      <c r="E15" s="104">
        <v>0</v>
      </c>
      <c r="F15" s="104">
        <f>G15+J15++L15+N15</f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56">
        <v>0</v>
      </c>
      <c r="M15" s="156"/>
      <c r="N15" s="104">
        <v>0</v>
      </c>
      <c r="O15" s="16"/>
      <c r="P15" s="13"/>
    </row>
    <row r="16" spans="1:16" ht="12.75" customHeight="1">
      <c r="A16" s="107"/>
      <c r="B16" s="107"/>
      <c r="C16" s="107"/>
      <c r="D16" s="17" t="s">
        <v>68</v>
      </c>
      <c r="E16" s="104">
        <v>1235275</v>
      </c>
      <c r="F16" s="104">
        <v>52521</v>
      </c>
      <c r="G16" s="104">
        <v>52521</v>
      </c>
      <c r="H16" s="104">
        <v>0</v>
      </c>
      <c r="I16" s="104">
        <v>0</v>
      </c>
      <c r="J16" s="104">
        <v>0</v>
      </c>
      <c r="K16" s="104">
        <v>0</v>
      </c>
      <c r="L16" s="156">
        <v>0</v>
      </c>
      <c r="M16" s="156"/>
      <c r="N16" s="104">
        <f>N14</f>
        <v>0</v>
      </c>
      <c r="O16" s="16"/>
      <c r="P16" s="13"/>
    </row>
    <row r="17" spans="1:16" ht="93" customHeight="1">
      <c r="A17" s="107" t="s">
        <v>32</v>
      </c>
      <c r="B17" s="107">
        <v>600</v>
      </c>
      <c r="C17" s="107">
        <v>60014</v>
      </c>
      <c r="D17" s="30" t="s">
        <v>259</v>
      </c>
      <c r="E17" s="104">
        <f>SUM(E18)</f>
        <v>296434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57" t="s">
        <v>111</v>
      </c>
      <c r="M17" s="157"/>
      <c r="N17" s="104">
        <v>0</v>
      </c>
      <c r="O17" s="16" t="s">
        <v>127</v>
      </c>
      <c r="P17" s="13"/>
    </row>
    <row r="18" spans="1:16" ht="12.75" customHeight="1">
      <c r="A18" s="107"/>
      <c r="B18" s="107"/>
      <c r="C18" s="107"/>
      <c r="D18" s="17" t="s">
        <v>69</v>
      </c>
      <c r="E18" s="104">
        <v>296434</v>
      </c>
      <c r="F18" s="104">
        <f>G18+J18++L18+N18</f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56">
        <v>0</v>
      </c>
      <c r="M18" s="156"/>
      <c r="N18" s="104">
        <v>0</v>
      </c>
      <c r="O18" s="16"/>
      <c r="P18" s="13"/>
    </row>
    <row r="19" spans="1:16" ht="12.75" customHeight="1">
      <c r="A19" s="107"/>
      <c r="B19" s="107"/>
      <c r="C19" s="107"/>
      <c r="D19" s="17" t="s">
        <v>68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56">
        <v>0</v>
      </c>
      <c r="M19" s="156"/>
      <c r="N19" s="104">
        <f>N17</f>
        <v>0</v>
      </c>
      <c r="O19" s="16"/>
      <c r="P19" s="13"/>
    </row>
    <row r="20" spans="1:16" ht="100.5" customHeight="1">
      <c r="A20" s="107" t="s">
        <v>33</v>
      </c>
      <c r="B20" s="107">
        <v>600</v>
      </c>
      <c r="C20" s="107">
        <v>60014</v>
      </c>
      <c r="D20" s="30" t="s">
        <v>261</v>
      </c>
      <c r="E20" s="104">
        <f>SUM(E21)</f>
        <v>592681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57" t="s">
        <v>111</v>
      </c>
      <c r="M20" s="157"/>
      <c r="N20" s="104">
        <v>0</v>
      </c>
      <c r="O20" s="16" t="s">
        <v>127</v>
      </c>
      <c r="P20" s="13"/>
    </row>
    <row r="21" spans="1:16" ht="12.75" customHeight="1">
      <c r="A21" s="107"/>
      <c r="B21" s="107"/>
      <c r="C21" s="107"/>
      <c r="D21" s="17" t="s">
        <v>69</v>
      </c>
      <c r="E21" s="104">
        <v>592681</v>
      </c>
      <c r="F21" s="104">
        <f>G21+J21++L21+N21</f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56">
        <v>0</v>
      </c>
      <c r="M21" s="156"/>
      <c r="N21" s="104">
        <v>0</v>
      </c>
      <c r="O21" s="16"/>
      <c r="P21" s="13"/>
    </row>
    <row r="22" spans="1:16" ht="12.75" customHeight="1">
      <c r="A22" s="107"/>
      <c r="B22" s="107"/>
      <c r="C22" s="107"/>
      <c r="D22" s="17" t="s">
        <v>68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56">
        <v>0</v>
      </c>
      <c r="M22" s="156"/>
      <c r="N22" s="104">
        <f>N20</f>
        <v>0</v>
      </c>
      <c r="O22" s="16"/>
      <c r="P22" s="13"/>
    </row>
    <row r="23" spans="1:16" ht="99" customHeight="1">
      <c r="A23" s="107" t="s">
        <v>34</v>
      </c>
      <c r="B23" s="107">
        <v>600</v>
      </c>
      <c r="C23" s="107">
        <v>60014</v>
      </c>
      <c r="D23" s="30" t="s">
        <v>244</v>
      </c>
      <c r="E23" s="104">
        <f>SUM(E25)</f>
        <v>424614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57" t="s">
        <v>111</v>
      </c>
      <c r="M23" s="157"/>
      <c r="N23" s="104">
        <v>0</v>
      </c>
      <c r="O23" s="16" t="s">
        <v>127</v>
      </c>
      <c r="P23" s="13"/>
    </row>
    <row r="24" spans="1:16" ht="18" customHeight="1">
      <c r="A24" s="107"/>
      <c r="B24" s="107"/>
      <c r="C24" s="107"/>
      <c r="D24" s="17" t="s">
        <v>69</v>
      </c>
      <c r="E24" s="104">
        <v>0</v>
      </c>
      <c r="F24" s="104">
        <f>G24+J24++L24+N24</f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56">
        <v>0</v>
      </c>
      <c r="M24" s="156"/>
      <c r="N24" s="104">
        <v>0</v>
      </c>
      <c r="O24" s="16"/>
      <c r="P24" s="13"/>
    </row>
    <row r="25" spans="1:16" ht="18.75" customHeight="1">
      <c r="A25" s="107"/>
      <c r="B25" s="107"/>
      <c r="C25" s="107"/>
      <c r="D25" s="17" t="s">
        <v>68</v>
      </c>
      <c r="E25" s="104">
        <v>424614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56">
        <v>0</v>
      </c>
      <c r="M25" s="156"/>
      <c r="N25" s="104">
        <f>N23</f>
        <v>0</v>
      </c>
      <c r="O25" s="16"/>
      <c r="P25" s="13"/>
    </row>
    <row r="26" spans="1:16" ht="105.75" customHeight="1">
      <c r="A26" s="107" t="s">
        <v>35</v>
      </c>
      <c r="B26" s="107">
        <v>600</v>
      </c>
      <c r="C26" s="107">
        <v>60014</v>
      </c>
      <c r="D26" s="30" t="s">
        <v>243</v>
      </c>
      <c r="E26" s="104">
        <f>SUM(E28)</f>
        <v>269444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57" t="s">
        <v>111</v>
      </c>
      <c r="M26" s="157"/>
      <c r="N26" s="104">
        <v>0</v>
      </c>
      <c r="O26" s="16" t="s">
        <v>127</v>
      </c>
      <c r="P26" s="13"/>
    </row>
    <row r="27" spans="1:16" ht="18.75" customHeight="1">
      <c r="A27" s="107"/>
      <c r="B27" s="107"/>
      <c r="C27" s="107"/>
      <c r="D27" s="17" t="s">
        <v>69</v>
      </c>
      <c r="E27" s="104">
        <v>0</v>
      </c>
      <c r="F27" s="104">
        <f>G27+J27++L27+N27</f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56">
        <v>0</v>
      </c>
      <c r="M27" s="156"/>
      <c r="N27" s="104">
        <v>0</v>
      </c>
      <c r="O27" s="16"/>
      <c r="P27" s="13"/>
    </row>
    <row r="28" spans="1:16" ht="18.75" customHeight="1">
      <c r="A28" s="107"/>
      <c r="B28" s="107"/>
      <c r="C28" s="107"/>
      <c r="D28" s="17" t="s">
        <v>68</v>
      </c>
      <c r="E28" s="104">
        <v>269444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56">
        <v>0</v>
      </c>
      <c r="M28" s="156"/>
      <c r="N28" s="104">
        <f>N26</f>
        <v>0</v>
      </c>
      <c r="O28" s="16"/>
      <c r="P28" s="13"/>
    </row>
    <row r="29" spans="1:16" ht="112.5" customHeight="1">
      <c r="A29" s="107" t="s">
        <v>118</v>
      </c>
      <c r="B29" s="107">
        <v>600</v>
      </c>
      <c r="C29" s="107">
        <v>60014</v>
      </c>
      <c r="D29" s="30" t="s">
        <v>245</v>
      </c>
      <c r="E29" s="104">
        <f>SUM(E31)</f>
        <v>556711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57" t="s">
        <v>111</v>
      </c>
      <c r="M29" s="157"/>
      <c r="N29" s="104">
        <v>0</v>
      </c>
      <c r="O29" s="16" t="s">
        <v>127</v>
      </c>
      <c r="P29" s="13"/>
    </row>
    <row r="30" spans="1:16" ht="18.75" customHeight="1">
      <c r="A30" s="107"/>
      <c r="B30" s="107"/>
      <c r="C30" s="107"/>
      <c r="D30" s="17" t="s">
        <v>69</v>
      </c>
      <c r="E30" s="104">
        <v>0</v>
      </c>
      <c r="F30" s="104">
        <f>G30+J30++L30+N30</f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56">
        <v>0</v>
      </c>
      <c r="M30" s="156"/>
      <c r="N30" s="104">
        <v>0</v>
      </c>
      <c r="O30" s="16"/>
      <c r="P30" s="13"/>
    </row>
    <row r="31" spans="1:16" ht="18.75" customHeight="1">
      <c r="A31" s="107"/>
      <c r="B31" s="107"/>
      <c r="C31" s="107"/>
      <c r="D31" s="17" t="s">
        <v>68</v>
      </c>
      <c r="E31" s="104">
        <v>556711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56">
        <v>0</v>
      </c>
      <c r="M31" s="156"/>
      <c r="N31" s="104">
        <f>N29</f>
        <v>0</v>
      </c>
      <c r="O31" s="16"/>
      <c r="P31" s="13"/>
    </row>
    <row r="32" spans="1:16" ht="95.25" customHeight="1">
      <c r="A32" s="107" t="s">
        <v>116</v>
      </c>
      <c r="B32" s="107">
        <v>600</v>
      </c>
      <c r="C32" s="107">
        <v>60014</v>
      </c>
      <c r="D32" s="30" t="s">
        <v>246</v>
      </c>
      <c r="E32" s="104">
        <f>SUM(E34)</f>
        <v>951482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57" t="s">
        <v>111</v>
      </c>
      <c r="M32" s="157"/>
      <c r="N32" s="104">
        <v>0</v>
      </c>
      <c r="O32" s="16" t="s">
        <v>127</v>
      </c>
      <c r="P32" s="13"/>
    </row>
    <row r="33" spans="1:16" ht="18.75" customHeight="1">
      <c r="A33" s="107"/>
      <c r="B33" s="107"/>
      <c r="C33" s="107"/>
      <c r="D33" s="17" t="s">
        <v>69</v>
      </c>
      <c r="E33" s="104">
        <v>0</v>
      </c>
      <c r="F33" s="104">
        <f>G33+J33++L33+N33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56">
        <v>0</v>
      </c>
      <c r="M33" s="156"/>
      <c r="N33" s="104">
        <v>0</v>
      </c>
      <c r="O33" s="16"/>
      <c r="P33" s="13"/>
    </row>
    <row r="34" spans="1:16" ht="18.75" customHeight="1">
      <c r="A34" s="107"/>
      <c r="B34" s="107"/>
      <c r="C34" s="107"/>
      <c r="D34" s="17" t="s">
        <v>68</v>
      </c>
      <c r="E34" s="104">
        <v>951482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56">
        <v>0</v>
      </c>
      <c r="M34" s="156"/>
      <c r="N34" s="104">
        <f>N32</f>
        <v>0</v>
      </c>
      <c r="O34" s="16"/>
      <c r="P34" s="13"/>
    </row>
    <row r="35" spans="1:16" ht="104.25" customHeight="1">
      <c r="A35" s="107" t="s">
        <v>114</v>
      </c>
      <c r="B35" s="107">
        <v>600</v>
      </c>
      <c r="C35" s="107">
        <v>60014</v>
      </c>
      <c r="D35" s="30" t="s">
        <v>247</v>
      </c>
      <c r="E35" s="104">
        <f>SUM(E37)</f>
        <v>342531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57" t="s">
        <v>111</v>
      </c>
      <c r="M35" s="157"/>
      <c r="N35" s="104">
        <v>0</v>
      </c>
      <c r="O35" s="16" t="s">
        <v>127</v>
      </c>
      <c r="P35" s="13"/>
    </row>
    <row r="36" spans="1:16" ht="18.75" customHeight="1">
      <c r="A36" s="107"/>
      <c r="B36" s="107"/>
      <c r="C36" s="107"/>
      <c r="D36" s="17" t="s">
        <v>69</v>
      </c>
      <c r="E36" s="104">
        <v>0</v>
      </c>
      <c r="F36" s="104">
        <f>G36+J36++L36+N36</f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56">
        <v>0</v>
      </c>
      <c r="M36" s="156"/>
      <c r="N36" s="104">
        <v>0</v>
      </c>
      <c r="O36" s="16"/>
      <c r="P36" s="13"/>
    </row>
    <row r="37" spans="1:16" ht="18.75" customHeight="1">
      <c r="A37" s="107"/>
      <c r="B37" s="107"/>
      <c r="C37" s="107"/>
      <c r="D37" s="17" t="s">
        <v>68</v>
      </c>
      <c r="E37" s="104">
        <v>342531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56">
        <v>0</v>
      </c>
      <c r="M37" s="156"/>
      <c r="N37" s="104">
        <f>N35</f>
        <v>0</v>
      </c>
      <c r="O37" s="16"/>
      <c r="P37" s="13"/>
    </row>
    <row r="38" spans="1:16" ht="107.25" customHeight="1">
      <c r="A38" s="107" t="s">
        <v>112</v>
      </c>
      <c r="B38" s="107">
        <v>600</v>
      </c>
      <c r="C38" s="107">
        <v>60014</v>
      </c>
      <c r="D38" s="30" t="s">
        <v>248</v>
      </c>
      <c r="E38" s="104">
        <f>SUM(E40)</f>
        <v>484677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57" t="s">
        <v>111</v>
      </c>
      <c r="M38" s="157"/>
      <c r="N38" s="104">
        <v>0</v>
      </c>
      <c r="O38" s="16" t="s">
        <v>127</v>
      </c>
      <c r="P38" s="13"/>
    </row>
    <row r="39" spans="1:16" ht="18.75" customHeight="1">
      <c r="A39" s="107"/>
      <c r="B39" s="107"/>
      <c r="C39" s="107"/>
      <c r="D39" s="17" t="s">
        <v>69</v>
      </c>
      <c r="E39" s="104">
        <v>0</v>
      </c>
      <c r="F39" s="104">
        <f>G39+J39++L39+N39</f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56">
        <v>0</v>
      </c>
      <c r="M39" s="156"/>
      <c r="N39" s="104">
        <v>0</v>
      </c>
      <c r="O39" s="16"/>
      <c r="P39" s="13"/>
    </row>
    <row r="40" spans="1:16" ht="18.75" customHeight="1">
      <c r="A40" s="107"/>
      <c r="B40" s="107"/>
      <c r="C40" s="107"/>
      <c r="D40" s="17" t="s">
        <v>68</v>
      </c>
      <c r="E40" s="104">
        <v>484677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56">
        <v>0</v>
      </c>
      <c r="M40" s="156"/>
      <c r="N40" s="104">
        <f>N38</f>
        <v>0</v>
      </c>
      <c r="O40" s="16"/>
      <c r="P40" s="13"/>
    </row>
    <row r="41" spans="1:16" ht="112.5" customHeight="1">
      <c r="A41" s="107" t="s">
        <v>110</v>
      </c>
      <c r="B41" s="107">
        <v>600</v>
      </c>
      <c r="C41" s="107">
        <v>60014</v>
      </c>
      <c r="D41" s="30" t="s">
        <v>249</v>
      </c>
      <c r="E41" s="104">
        <f>SUM(E43)</f>
        <v>471549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57" t="s">
        <v>111</v>
      </c>
      <c r="M41" s="157"/>
      <c r="N41" s="104">
        <v>0</v>
      </c>
      <c r="O41" s="16" t="s">
        <v>127</v>
      </c>
      <c r="P41" s="13"/>
    </row>
    <row r="42" spans="1:16" ht="18.75" customHeight="1">
      <c r="A42" s="107"/>
      <c r="B42" s="107"/>
      <c r="C42" s="107"/>
      <c r="D42" s="17" t="s">
        <v>69</v>
      </c>
      <c r="E42" s="104">
        <v>0</v>
      </c>
      <c r="F42" s="104">
        <f>G42+J42++L42+N42</f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56">
        <v>0</v>
      </c>
      <c r="M42" s="156"/>
      <c r="N42" s="104">
        <v>0</v>
      </c>
      <c r="O42" s="16"/>
      <c r="P42" s="13"/>
    </row>
    <row r="43" spans="1:16" ht="18.75" customHeight="1">
      <c r="A43" s="107"/>
      <c r="B43" s="107"/>
      <c r="C43" s="107"/>
      <c r="D43" s="17" t="s">
        <v>68</v>
      </c>
      <c r="E43" s="104">
        <v>471549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56">
        <v>0</v>
      </c>
      <c r="M43" s="156"/>
      <c r="N43" s="104">
        <f>N41</f>
        <v>0</v>
      </c>
      <c r="O43" s="16"/>
      <c r="P43" s="13"/>
    </row>
    <row r="44" spans="1:16" ht="128.25" customHeight="1">
      <c r="A44" s="107" t="s">
        <v>106</v>
      </c>
      <c r="B44" s="107">
        <v>600</v>
      </c>
      <c r="C44" s="107">
        <v>60014</v>
      </c>
      <c r="D44" s="30" t="s">
        <v>250</v>
      </c>
      <c r="E44" s="104">
        <f>SUM(E46)</f>
        <v>482669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57" t="s">
        <v>111</v>
      </c>
      <c r="M44" s="157"/>
      <c r="N44" s="104">
        <v>0</v>
      </c>
      <c r="O44" s="16" t="s">
        <v>127</v>
      </c>
      <c r="P44" s="13"/>
    </row>
    <row r="45" spans="1:16" ht="18.75" customHeight="1">
      <c r="A45" s="107"/>
      <c r="B45" s="107"/>
      <c r="C45" s="107"/>
      <c r="D45" s="17" t="s">
        <v>69</v>
      </c>
      <c r="E45" s="104">
        <v>0</v>
      </c>
      <c r="F45" s="104">
        <f>G45+J45++L45+N45</f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56">
        <v>0</v>
      </c>
      <c r="M45" s="156"/>
      <c r="N45" s="104">
        <v>0</v>
      </c>
      <c r="O45" s="16"/>
      <c r="P45" s="13"/>
    </row>
    <row r="46" spans="1:16" ht="24.75" customHeight="1">
      <c r="A46" s="107"/>
      <c r="B46" s="107"/>
      <c r="C46" s="107"/>
      <c r="D46" s="17" t="s">
        <v>68</v>
      </c>
      <c r="E46" s="104">
        <v>482669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56">
        <v>0</v>
      </c>
      <c r="M46" s="156"/>
      <c r="N46" s="104">
        <f>N44</f>
        <v>0</v>
      </c>
      <c r="O46" s="16"/>
      <c r="P46" s="13"/>
    </row>
    <row r="47" spans="1:16" ht="111.75" customHeight="1">
      <c r="A47" s="107" t="s">
        <v>104</v>
      </c>
      <c r="B47" s="107">
        <v>600</v>
      </c>
      <c r="C47" s="107">
        <v>60014</v>
      </c>
      <c r="D47" s="30" t="s">
        <v>251</v>
      </c>
      <c r="E47" s="104">
        <f>SUM(E49)</f>
        <v>473813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57" t="s">
        <v>111</v>
      </c>
      <c r="M47" s="157"/>
      <c r="N47" s="104">
        <v>0</v>
      </c>
      <c r="O47" s="16" t="s">
        <v>127</v>
      </c>
      <c r="P47" s="13"/>
    </row>
    <row r="48" spans="1:16" ht="18.75" customHeight="1">
      <c r="A48" s="107"/>
      <c r="B48" s="107"/>
      <c r="C48" s="107"/>
      <c r="D48" s="17" t="s">
        <v>69</v>
      </c>
      <c r="E48" s="104">
        <v>0</v>
      </c>
      <c r="F48" s="104">
        <f>G48+J48++L48+N48</f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56">
        <v>0</v>
      </c>
      <c r="M48" s="156"/>
      <c r="N48" s="104">
        <v>0</v>
      </c>
      <c r="O48" s="16"/>
      <c r="P48" s="13"/>
    </row>
    <row r="49" spans="1:16" ht="18.75" customHeight="1">
      <c r="A49" s="107"/>
      <c r="B49" s="107"/>
      <c r="C49" s="107"/>
      <c r="D49" s="17" t="s">
        <v>68</v>
      </c>
      <c r="E49" s="104">
        <v>473813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56">
        <v>0</v>
      </c>
      <c r="M49" s="156"/>
      <c r="N49" s="104">
        <f>N47</f>
        <v>0</v>
      </c>
      <c r="O49" s="16"/>
      <c r="P49" s="13"/>
    </row>
    <row r="50" spans="1:16" ht="114.75" customHeight="1">
      <c r="A50" s="107" t="s">
        <v>102</v>
      </c>
      <c r="B50" s="107">
        <v>600</v>
      </c>
      <c r="C50" s="107">
        <v>60014</v>
      </c>
      <c r="D50" s="30" t="s">
        <v>252</v>
      </c>
      <c r="E50" s="104">
        <f>SUM(E52)</f>
        <v>1153043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57" t="s">
        <v>111</v>
      </c>
      <c r="M50" s="157"/>
      <c r="N50" s="104">
        <v>0</v>
      </c>
      <c r="O50" s="16" t="s">
        <v>127</v>
      </c>
      <c r="P50" s="13"/>
    </row>
    <row r="51" spans="1:16" ht="18.75" customHeight="1">
      <c r="A51" s="107"/>
      <c r="B51" s="107"/>
      <c r="C51" s="107"/>
      <c r="D51" s="17" t="s">
        <v>69</v>
      </c>
      <c r="E51" s="104">
        <v>0</v>
      </c>
      <c r="F51" s="104">
        <f>G51+J51++L51+N51</f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56">
        <v>0</v>
      </c>
      <c r="M51" s="156"/>
      <c r="N51" s="104">
        <v>0</v>
      </c>
      <c r="O51" s="16"/>
      <c r="P51" s="13"/>
    </row>
    <row r="52" spans="1:16" ht="18.75" customHeight="1">
      <c r="A52" s="107"/>
      <c r="B52" s="107"/>
      <c r="C52" s="107"/>
      <c r="D52" s="17" t="s">
        <v>68</v>
      </c>
      <c r="E52" s="104">
        <v>1153043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56">
        <v>0</v>
      </c>
      <c r="M52" s="156"/>
      <c r="N52" s="104">
        <f>N50</f>
        <v>0</v>
      </c>
      <c r="O52" s="16"/>
      <c r="P52" s="13"/>
    </row>
    <row r="53" spans="1:16" ht="103.5" customHeight="1">
      <c r="A53" s="107" t="s">
        <v>99</v>
      </c>
      <c r="B53" s="107">
        <v>600</v>
      </c>
      <c r="C53" s="107">
        <v>60014</v>
      </c>
      <c r="D53" s="30" t="s">
        <v>350</v>
      </c>
      <c r="E53" s="104">
        <v>60000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57" t="s">
        <v>111</v>
      </c>
      <c r="M53" s="157"/>
      <c r="N53" s="104">
        <v>0</v>
      </c>
      <c r="O53" s="16" t="s">
        <v>127</v>
      </c>
      <c r="P53" s="13"/>
    </row>
    <row r="54" spans="1:16" ht="18.75" customHeight="1">
      <c r="A54" s="107"/>
      <c r="B54" s="107"/>
      <c r="C54" s="107"/>
      <c r="D54" s="17" t="s">
        <v>69</v>
      </c>
      <c r="E54" s="104">
        <v>0</v>
      </c>
      <c r="F54" s="104">
        <f>G54+J54++L54+N54</f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56">
        <v>0</v>
      </c>
      <c r="M54" s="156"/>
      <c r="N54" s="104">
        <v>0</v>
      </c>
      <c r="O54" s="16"/>
      <c r="P54" s="13"/>
    </row>
    <row r="55" spans="1:16" ht="18.75" customHeight="1">
      <c r="A55" s="107"/>
      <c r="B55" s="107"/>
      <c r="C55" s="107"/>
      <c r="D55" s="17" t="s">
        <v>68</v>
      </c>
      <c r="E55" s="104">
        <v>60000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56">
        <v>0</v>
      </c>
      <c r="M55" s="156"/>
      <c r="N55" s="104">
        <f>N53</f>
        <v>0</v>
      </c>
      <c r="O55" s="16"/>
      <c r="P55" s="13"/>
    </row>
    <row r="56" spans="1:16" ht="113.25" customHeight="1">
      <c r="A56" s="107" t="s">
        <v>96</v>
      </c>
      <c r="B56" s="107">
        <v>600</v>
      </c>
      <c r="C56" s="107">
        <v>60014</v>
      </c>
      <c r="D56" s="30" t="s">
        <v>351</v>
      </c>
      <c r="E56" s="104">
        <v>65000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57" t="s">
        <v>111</v>
      </c>
      <c r="M56" s="157"/>
      <c r="N56" s="104">
        <v>0</v>
      </c>
      <c r="O56" s="16" t="s">
        <v>127</v>
      </c>
      <c r="P56" s="13"/>
    </row>
    <row r="57" spans="1:16" ht="18.75" customHeight="1">
      <c r="A57" s="107"/>
      <c r="B57" s="107"/>
      <c r="C57" s="107"/>
      <c r="D57" s="17" t="s">
        <v>69</v>
      </c>
      <c r="E57" s="104">
        <v>0</v>
      </c>
      <c r="F57" s="104">
        <f>G57+J57++L57+N57</f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56">
        <v>0</v>
      </c>
      <c r="M57" s="156"/>
      <c r="N57" s="104">
        <v>0</v>
      </c>
      <c r="O57" s="16"/>
      <c r="P57" s="13"/>
    </row>
    <row r="58" spans="1:16" ht="18.75" customHeight="1">
      <c r="A58" s="107"/>
      <c r="B58" s="107"/>
      <c r="C58" s="107"/>
      <c r="D58" s="17" t="s">
        <v>68</v>
      </c>
      <c r="E58" s="104">
        <v>65000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56">
        <v>0</v>
      </c>
      <c r="M58" s="156"/>
      <c r="N58" s="104">
        <f>N56</f>
        <v>0</v>
      </c>
      <c r="O58" s="16"/>
      <c r="P58" s="13"/>
    </row>
    <row r="59" spans="1:16" ht="120.75" customHeight="1">
      <c r="A59" s="107" t="s">
        <v>92</v>
      </c>
      <c r="B59" s="107">
        <v>600</v>
      </c>
      <c r="C59" s="107">
        <v>60014</v>
      </c>
      <c r="D59" s="30" t="s">
        <v>352</v>
      </c>
      <c r="E59" s="104">
        <v>100000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57" t="s">
        <v>111</v>
      </c>
      <c r="M59" s="157"/>
      <c r="N59" s="104">
        <v>0</v>
      </c>
      <c r="O59" s="16" t="s">
        <v>127</v>
      </c>
      <c r="P59" s="13"/>
    </row>
    <row r="60" spans="1:16" ht="18.75" customHeight="1">
      <c r="A60" s="107"/>
      <c r="B60" s="107"/>
      <c r="C60" s="107"/>
      <c r="D60" s="17" t="s">
        <v>69</v>
      </c>
      <c r="E60" s="104">
        <v>0</v>
      </c>
      <c r="F60" s="104">
        <f>G60+J60++L60+N60</f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56">
        <v>0</v>
      </c>
      <c r="M60" s="156"/>
      <c r="N60" s="104">
        <v>0</v>
      </c>
      <c r="O60" s="16"/>
      <c r="P60" s="13"/>
    </row>
    <row r="61" spans="1:16" ht="18.75" customHeight="1">
      <c r="A61" s="107"/>
      <c r="B61" s="107"/>
      <c r="C61" s="107"/>
      <c r="D61" s="17" t="s">
        <v>68</v>
      </c>
      <c r="E61" s="104">
        <v>100000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56">
        <v>0</v>
      </c>
      <c r="M61" s="156"/>
      <c r="N61" s="104">
        <f>N59</f>
        <v>0</v>
      </c>
      <c r="O61" s="16"/>
      <c r="P61" s="13"/>
    </row>
    <row r="62" spans="1:16" ht="98.25" customHeight="1">
      <c r="A62" s="107" t="s">
        <v>88</v>
      </c>
      <c r="B62" s="107">
        <v>600</v>
      </c>
      <c r="C62" s="107">
        <v>60014</v>
      </c>
      <c r="D62" s="30" t="s">
        <v>353</v>
      </c>
      <c r="E62" s="104">
        <v>120000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57" t="s">
        <v>111</v>
      </c>
      <c r="M62" s="157"/>
      <c r="N62" s="104">
        <v>0</v>
      </c>
      <c r="O62" s="16" t="s">
        <v>127</v>
      </c>
      <c r="P62" s="13"/>
    </row>
    <row r="63" spans="1:16" ht="18.75" customHeight="1">
      <c r="A63" s="107"/>
      <c r="B63" s="107"/>
      <c r="C63" s="107"/>
      <c r="D63" s="17" t="s">
        <v>69</v>
      </c>
      <c r="E63" s="104">
        <v>0</v>
      </c>
      <c r="F63" s="104">
        <f>G63+J63++L63+N63</f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56">
        <v>0</v>
      </c>
      <c r="M63" s="156"/>
      <c r="N63" s="104">
        <v>0</v>
      </c>
      <c r="O63" s="16"/>
      <c r="P63" s="13"/>
    </row>
    <row r="64" spans="1:16" ht="18.75" customHeight="1">
      <c r="A64" s="107"/>
      <c r="B64" s="107"/>
      <c r="C64" s="107"/>
      <c r="D64" s="17" t="s">
        <v>68</v>
      </c>
      <c r="E64" s="104">
        <v>120000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56">
        <v>0</v>
      </c>
      <c r="M64" s="156"/>
      <c r="N64" s="104">
        <f>N62</f>
        <v>0</v>
      </c>
      <c r="O64" s="16"/>
      <c r="P64" s="13"/>
    </row>
    <row r="65" spans="1:16" ht="89.25" customHeight="1">
      <c r="A65" s="107" t="s">
        <v>85</v>
      </c>
      <c r="B65" s="107">
        <v>600</v>
      </c>
      <c r="C65" s="107">
        <v>60014</v>
      </c>
      <c r="D65" s="30" t="s">
        <v>348</v>
      </c>
      <c r="E65" s="104">
        <v>70000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57" t="s">
        <v>111</v>
      </c>
      <c r="M65" s="157"/>
      <c r="N65" s="104">
        <v>0</v>
      </c>
      <c r="O65" s="16" t="s">
        <v>127</v>
      </c>
      <c r="P65" s="13"/>
    </row>
    <row r="66" spans="1:16" ht="18.75" customHeight="1">
      <c r="A66" s="107"/>
      <c r="B66" s="107"/>
      <c r="C66" s="107"/>
      <c r="D66" s="17" t="s">
        <v>69</v>
      </c>
      <c r="E66" s="104">
        <v>0</v>
      </c>
      <c r="F66" s="104">
        <f>G66+J66++L66+N66</f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56">
        <v>0</v>
      </c>
      <c r="M66" s="156"/>
      <c r="N66" s="104">
        <v>0</v>
      </c>
      <c r="O66" s="16"/>
      <c r="P66" s="13"/>
    </row>
    <row r="67" spans="1:16" ht="18.75" customHeight="1">
      <c r="A67" s="107"/>
      <c r="B67" s="107"/>
      <c r="C67" s="107"/>
      <c r="D67" s="17" t="s">
        <v>68</v>
      </c>
      <c r="E67" s="104">
        <v>70000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56">
        <v>0</v>
      </c>
      <c r="M67" s="156"/>
      <c r="N67" s="104">
        <f>N65</f>
        <v>0</v>
      </c>
      <c r="O67" s="16"/>
      <c r="P67" s="13"/>
    </row>
    <row r="68" spans="1:16" ht="101.25" customHeight="1">
      <c r="A68" s="107" t="s">
        <v>82</v>
      </c>
      <c r="B68" s="107">
        <v>600</v>
      </c>
      <c r="C68" s="107">
        <v>60014</v>
      </c>
      <c r="D68" s="30" t="s">
        <v>349</v>
      </c>
      <c r="E68" s="104">
        <v>70000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57" t="s">
        <v>111</v>
      </c>
      <c r="M68" s="157"/>
      <c r="N68" s="104">
        <v>0</v>
      </c>
      <c r="O68" s="16" t="s">
        <v>127</v>
      </c>
      <c r="P68" s="13"/>
    </row>
    <row r="69" spans="1:16" ht="18.75" customHeight="1">
      <c r="A69" s="107"/>
      <c r="B69" s="107"/>
      <c r="C69" s="107"/>
      <c r="D69" s="17" t="s">
        <v>69</v>
      </c>
      <c r="E69" s="104">
        <v>0</v>
      </c>
      <c r="F69" s="104">
        <f>G69+J69++L69+N69</f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56">
        <v>0</v>
      </c>
      <c r="M69" s="156"/>
      <c r="N69" s="104">
        <v>0</v>
      </c>
      <c r="O69" s="16"/>
      <c r="P69" s="13"/>
    </row>
    <row r="70" spans="1:16" ht="18.75" customHeight="1">
      <c r="A70" s="107"/>
      <c r="B70" s="107"/>
      <c r="C70" s="107"/>
      <c r="D70" s="17" t="s">
        <v>68</v>
      </c>
      <c r="E70" s="104">
        <v>70000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56">
        <v>0</v>
      </c>
      <c r="M70" s="156"/>
      <c r="N70" s="104">
        <f>N68</f>
        <v>0</v>
      </c>
      <c r="O70" s="16"/>
      <c r="P70" s="13"/>
    </row>
    <row r="71" spans="1:16" ht="111.75" customHeight="1">
      <c r="A71" s="107" t="s">
        <v>80</v>
      </c>
      <c r="B71" s="118">
        <v>630</v>
      </c>
      <c r="C71" s="118">
        <v>63095</v>
      </c>
      <c r="D71" s="17" t="s">
        <v>396</v>
      </c>
      <c r="E71" s="104">
        <f>(E72+E73)</f>
        <v>4500</v>
      </c>
      <c r="F71" s="104">
        <f>(F72+F73)</f>
        <v>2925</v>
      </c>
      <c r="G71" s="104">
        <v>2925</v>
      </c>
      <c r="H71" s="104">
        <v>0</v>
      </c>
      <c r="I71" s="104">
        <v>0</v>
      </c>
      <c r="J71" s="104">
        <v>0</v>
      </c>
      <c r="K71" s="104">
        <v>0</v>
      </c>
      <c r="L71" s="157" t="s">
        <v>71</v>
      </c>
      <c r="M71" s="157"/>
      <c r="N71" s="104">
        <f>(N72+N73)</f>
        <v>0</v>
      </c>
      <c r="O71" s="16" t="s">
        <v>70</v>
      </c>
      <c r="P71" s="13"/>
    </row>
    <row r="72" spans="1:16" ht="18.75" customHeight="1">
      <c r="A72" s="107"/>
      <c r="B72" s="107"/>
      <c r="C72" s="107"/>
      <c r="D72" s="17" t="s">
        <v>69</v>
      </c>
      <c r="E72" s="104">
        <v>4500</v>
      </c>
      <c r="F72" s="104">
        <f>G72+J72++L72+N72</f>
        <v>2925</v>
      </c>
      <c r="G72" s="104">
        <f>G71</f>
        <v>2925</v>
      </c>
      <c r="H72" s="104">
        <v>0</v>
      </c>
      <c r="I72" s="104">
        <v>0</v>
      </c>
      <c r="J72" s="104">
        <v>0</v>
      </c>
      <c r="K72" s="104">
        <v>0</v>
      </c>
      <c r="L72" s="156">
        <v>0</v>
      </c>
      <c r="M72" s="156"/>
      <c r="N72" s="104">
        <v>0</v>
      </c>
      <c r="O72" s="16"/>
      <c r="P72" s="13"/>
    </row>
    <row r="73" spans="1:16" ht="18.75" customHeight="1">
      <c r="A73" s="107"/>
      <c r="B73" s="107"/>
      <c r="C73" s="107"/>
      <c r="D73" s="17" t="s">
        <v>68</v>
      </c>
      <c r="E73" s="104">
        <v>0</v>
      </c>
      <c r="F73" s="104">
        <f>G73+J73+L73+N73</f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56">
        <v>0</v>
      </c>
      <c r="M73" s="156"/>
      <c r="N73" s="104">
        <v>0</v>
      </c>
      <c r="O73" s="16"/>
      <c r="P73" s="13"/>
    </row>
    <row r="74" spans="1:16" ht="52.5" customHeight="1">
      <c r="A74" s="107" t="s">
        <v>77</v>
      </c>
      <c r="B74" s="107">
        <v>700</v>
      </c>
      <c r="C74" s="107">
        <v>70005</v>
      </c>
      <c r="D74" s="119" t="s">
        <v>354</v>
      </c>
      <c r="E74" s="104">
        <v>41929394</v>
      </c>
      <c r="F74" s="104">
        <v>14340725</v>
      </c>
      <c r="G74" s="104">
        <v>5719712</v>
      </c>
      <c r="H74" s="104">
        <v>0</v>
      </c>
      <c r="I74" s="104">
        <v>0</v>
      </c>
      <c r="J74" s="104">
        <v>0</v>
      </c>
      <c r="K74" s="104">
        <v>0</v>
      </c>
      <c r="L74" s="157" t="s">
        <v>394</v>
      </c>
      <c r="M74" s="157"/>
      <c r="N74" s="104">
        <v>0</v>
      </c>
      <c r="O74" s="16" t="s">
        <v>70</v>
      </c>
      <c r="P74" s="13"/>
    </row>
    <row r="75" spans="1:16" ht="12.75" customHeight="1">
      <c r="A75" s="107"/>
      <c r="B75" s="107"/>
      <c r="C75" s="107"/>
      <c r="D75" s="17" t="s">
        <v>69</v>
      </c>
      <c r="E75" s="104">
        <v>0</v>
      </c>
      <c r="F75" s="104">
        <f>G75+J75++L75+N75</f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56">
        <v>0</v>
      </c>
      <c r="M75" s="156"/>
      <c r="N75" s="104">
        <v>0</v>
      </c>
      <c r="O75" s="16"/>
      <c r="P75" s="13"/>
    </row>
    <row r="76" spans="1:16" ht="12.75" customHeight="1">
      <c r="A76" s="107"/>
      <c r="B76" s="107"/>
      <c r="C76" s="107"/>
      <c r="D76" s="17" t="s">
        <v>68</v>
      </c>
      <c r="E76" s="104">
        <v>41929394</v>
      </c>
      <c r="F76" s="104">
        <v>14340725</v>
      </c>
      <c r="G76" s="104">
        <v>5719712</v>
      </c>
      <c r="H76" s="104">
        <v>0</v>
      </c>
      <c r="I76" s="104">
        <v>0</v>
      </c>
      <c r="J76" s="104">
        <v>0</v>
      </c>
      <c r="K76" s="104">
        <v>0</v>
      </c>
      <c r="L76" s="156">
        <v>8621013</v>
      </c>
      <c r="M76" s="156"/>
      <c r="N76" s="104">
        <f>N74</f>
        <v>0</v>
      </c>
      <c r="O76" s="16"/>
      <c r="P76" s="13"/>
    </row>
    <row r="77" spans="1:16" ht="71.25" customHeight="1">
      <c r="A77" s="107" t="s">
        <v>75</v>
      </c>
      <c r="B77" s="120" t="s">
        <v>126</v>
      </c>
      <c r="C77" s="107" t="s">
        <v>125</v>
      </c>
      <c r="D77" s="17" t="s">
        <v>124</v>
      </c>
      <c r="E77" s="104">
        <f>SUM(E78:E80)</f>
        <v>6870299</v>
      </c>
      <c r="F77" s="104">
        <f>SUM(F78:F80)</f>
        <v>6756715.100000001</v>
      </c>
      <c r="G77" s="104">
        <f>SUM(G78:G80)</f>
        <v>1817964.92</v>
      </c>
      <c r="H77" s="104">
        <v>0</v>
      </c>
      <c r="I77" s="104">
        <v>0</v>
      </c>
      <c r="J77" s="104">
        <v>0</v>
      </c>
      <c r="K77" s="104">
        <v>0</v>
      </c>
      <c r="L77" s="157" t="s">
        <v>123</v>
      </c>
      <c r="M77" s="157"/>
      <c r="N77" s="104">
        <f>SUM(N78:N80)</f>
        <v>4927064.180000001</v>
      </c>
      <c r="O77" s="16" t="s">
        <v>70</v>
      </c>
      <c r="P77" s="13"/>
    </row>
    <row r="78" spans="1:16" ht="12.75" customHeight="1">
      <c r="A78" s="107"/>
      <c r="B78" s="107"/>
      <c r="C78" s="107"/>
      <c r="D78" s="17" t="s">
        <v>69</v>
      </c>
      <c r="E78" s="104">
        <v>44404</v>
      </c>
      <c r="F78" s="104">
        <f>G78+H78+N78</f>
        <v>31336.1</v>
      </c>
      <c r="G78" s="121">
        <v>4700.82</v>
      </c>
      <c r="H78" s="104">
        <v>0</v>
      </c>
      <c r="I78" s="104">
        <v>0</v>
      </c>
      <c r="J78" s="104">
        <v>0</v>
      </c>
      <c r="K78" s="104">
        <v>0</v>
      </c>
      <c r="L78" s="156">
        <v>0</v>
      </c>
      <c r="M78" s="156"/>
      <c r="N78" s="121">
        <v>26635.28</v>
      </c>
      <c r="O78" s="122"/>
      <c r="P78" s="13"/>
    </row>
    <row r="79" spans="1:16" ht="22.5" customHeight="1">
      <c r="A79" s="107"/>
      <c r="B79" s="107"/>
      <c r="C79" s="107"/>
      <c r="D79" s="17" t="s">
        <v>122</v>
      </c>
      <c r="E79" s="104">
        <v>5752139.14</v>
      </c>
      <c r="F79" s="104">
        <f>G79+N79+L79</f>
        <v>5752139.140000001</v>
      </c>
      <c r="G79" s="104">
        <v>851710.24</v>
      </c>
      <c r="H79" s="104">
        <v>0</v>
      </c>
      <c r="I79" s="104">
        <v>0</v>
      </c>
      <c r="J79" s="104">
        <v>0</v>
      </c>
      <c r="K79" s="104">
        <v>0</v>
      </c>
      <c r="L79" s="156">
        <v>0</v>
      </c>
      <c r="M79" s="156"/>
      <c r="N79" s="104">
        <v>4900428.9</v>
      </c>
      <c r="O79" s="122"/>
      <c r="P79" s="13"/>
    </row>
    <row r="80" spans="1:16" ht="22.5" customHeight="1">
      <c r="A80" s="107"/>
      <c r="B80" s="107"/>
      <c r="C80" s="107"/>
      <c r="D80" s="17" t="s">
        <v>121</v>
      </c>
      <c r="E80" s="104">
        <v>1073755.86</v>
      </c>
      <c r="F80" s="104">
        <f>G80+H80+L80</f>
        <v>973239.86</v>
      </c>
      <c r="G80" s="104">
        <v>961553.86</v>
      </c>
      <c r="H80" s="104">
        <v>0</v>
      </c>
      <c r="I80" s="104">
        <v>0</v>
      </c>
      <c r="J80" s="104">
        <v>0</v>
      </c>
      <c r="K80" s="104">
        <v>0</v>
      </c>
      <c r="L80" s="156">
        <v>11686</v>
      </c>
      <c r="M80" s="156"/>
      <c r="N80" s="104">
        <v>0</v>
      </c>
      <c r="O80" s="122"/>
      <c r="P80" s="13"/>
    </row>
    <row r="81" spans="1:16" ht="67.5" customHeight="1">
      <c r="A81" s="107" t="s">
        <v>73</v>
      </c>
      <c r="B81" s="107">
        <v>710</v>
      </c>
      <c r="C81" s="107">
        <v>71012</v>
      </c>
      <c r="D81" s="17" t="s">
        <v>120</v>
      </c>
      <c r="E81" s="104">
        <v>178618</v>
      </c>
      <c r="F81" s="104">
        <f>SUM(F82:F83)</f>
        <v>18681</v>
      </c>
      <c r="G81" s="104">
        <f>SUM(G82:G83)</f>
        <v>18681</v>
      </c>
      <c r="H81" s="104">
        <v>0</v>
      </c>
      <c r="I81" s="104">
        <v>0</v>
      </c>
      <c r="J81" s="104">
        <v>0</v>
      </c>
      <c r="K81" s="104">
        <v>0</v>
      </c>
      <c r="L81" s="157" t="s">
        <v>119</v>
      </c>
      <c r="M81" s="157"/>
      <c r="N81" s="104">
        <f>SUM(N82:N83)</f>
        <v>0</v>
      </c>
      <c r="O81" s="16" t="s">
        <v>70</v>
      </c>
      <c r="P81" s="13"/>
    </row>
    <row r="82" spans="1:16" ht="12.75" customHeight="1">
      <c r="A82" s="107"/>
      <c r="B82" s="107"/>
      <c r="C82" s="107"/>
      <c r="D82" s="17" t="s">
        <v>69</v>
      </c>
      <c r="E82" s="104">
        <v>178618</v>
      </c>
      <c r="F82" s="104">
        <f>G82+J82+N82+L82</f>
        <v>18681</v>
      </c>
      <c r="G82" s="104">
        <v>18681</v>
      </c>
      <c r="H82" s="104">
        <v>0</v>
      </c>
      <c r="I82" s="104">
        <v>0</v>
      </c>
      <c r="J82" s="104">
        <v>0</v>
      </c>
      <c r="K82" s="104">
        <v>0</v>
      </c>
      <c r="L82" s="156">
        <v>0</v>
      </c>
      <c r="M82" s="156"/>
      <c r="N82" s="104">
        <v>0</v>
      </c>
      <c r="O82" s="16"/>
      <c r="P82" s="13"/>
    </row>
    <row r="83" spans="1:16" ht="12.75" customHeight="1">
      <c r="A83" s="107"/>
      <c r="B83" s="107"/>
      <c r="C83" s="107"/>
      <c r="D83" s="17" t="s">
        <v>68</v>
      </c>
      <c r="E83" s="104">
        <v>0</v>
      </c>
      <c r="F83" s="104">
        <f>G83+J83+N83</f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56">
        <v>0</v>
      </c>
      <c r="M83" s="156"/>
      <c r="N83" s="104">
        <v>0</v>
      </c>
      <c r="O83" s="16"/>
      <c r="P83" s="13"/>
    </row>
    <row r="84" spans="1:16" ht="86.25" customHeight="1">
      <c r="A84" s="107" t="s">
        <v>144</v>
      </c>
      <c r="B84" s="107">
        <v>710</v>
      </c>
      <c r="C84" s="107">
        <v>71012</v>
      </c>
      <c r="D84" s="17" t="s">
        <v>253</v>
      </c>
      <c r="E84" s="104">
        <v>197030</v>
      </c>
      <c r="F84" s="104">
        <f>SUM(F85:F86)</f>
        <v>96656</v>
      </c>
      <c r="G84" s="104">
        <f>SUM(G85:G86)</f>
        <v>0</v>
      </c>
      <c r="H84" s="104">
        <v>0</v>
      </c>
      <c r="I84" s="104">
        <v>0</v>
      </c>
      <c r="J84" s="104">
        <v>0</v>
      </c>
      <c r="K84" s="104">
        <v>0</v>
      </c>
      <c r="L84" s="157" t="s">
        <v>254</v>
      </c>
      <c r="M84" s="157"/>
      <c r="N84" s="104">
        <f>SUM(N85:N86)</f>
        <v>0</v>
      </c>
      <c r="O84" s="16" t="s">
        <v>70</v>
      </c>
      <c r="P84" s="13"/>
    </row>
    <row r="85" spans="1:16" ht="12.75" customHeight="1">
      <c r="A85" s="107"/>
      <c r="B85" s="107"/>
      <c r="C85" s="107"/>
      <c r="D85" s="17" t="s">
        <v>69</v>
      </c>
      <c r="E85" s="104">
        <v>197030</v>
      </c>
      <c r="F85" s="104">
        <f>G85+J85+N85+L85</f>
        <v>96656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56">
        <v>96656</v>
      </c>
      <c r="M85" s="156"/>
      <c r="N85" s="104">
        <v>0</v>
      </c>
      <c r="O85" s="16"/>
      <c r="P85" s="13"/>
    </row>
    <row r="86" spans="1:16" ht="12.75" customHeight="1">
      <c r="A86" s="107"/>
      <c r="B86" s="107"/>
      <c r="C86" s="107"/>
      <c r="D86" s="17" t="s">
        <v>68</v>
      </c>
      <c r="E86" s="104">
        <v>0</v>
      </c>
      <c r="F86" s="104">
        <f>G86+J86+N86</f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56">
        <v>0</v>
      </c>
      <c r="M86" s="156"/>
      <c r="N86" s="104">
        <v>0</v>
      </c>
      <c r="O86" s="16"/>
      <c r="P86" s="13"/>
    </row>
    <row r="87" spans="1:16" ht="39.75" customHeight="1">
      <c r="A87" s="123" t="s">
        <v>165</v>
      </c>
      <c r="B87" s="21">
        <v>710</v>
      </c>
      <c r="C87" s="21">
        <v>71012</v>
      </c>
      <c r="D87" s="20" t="s">
        <v>117</v>
      </c>
      <c r="E87" s="124">
        <v>50000</v>
      </c>
      <c r="F87" s="124">
        <f>SUM(F88:F89)</f>
        <v>50000</v>
      </c>
      <c r="G87" s="124">
        <f>SUM(G88:G89)</f>
        <v>50000</v>
      </c>
      <c r="H87" s="124">
        <v>0</v>
      </c>
      <c r="I87" s="124">
        <v>0</v>
      </c>
      <c r="J87" s="124">
        <v>0</v>
      </c>
      <c r="K87" s="124">
        <v>0</v>
      </c>
      <c r="L87" s="167" t="s">
        <v>71</v>
      </c>
      <c r="M87" s="168"/>
      <c r="N87" s="124">
        <f>SUM(N88:N89)</f>
        <v>0</v>
      </c>
      <c r="O87" s="125" t="s">
        <v>70</v>
      </c>
      <c r="P87" s="13"/>
    </row>
    <row r="88" spans="1:16" ht="16.5" customHeight="1">
      <c r="A88" s="123"/>
      <c r="B88" s="123"/>
      <c r="C88" s="123"/>
      <c r="D88" s="126" t="s">
        <v>69</v>
      </c>
      <c r="E88" s="124">
        <v>0</v>
      </c>
      <c r="F88" s="124">
        <f>G88+J88+N88+L88</f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69">
        <v>0</v>
      </c>
      <c r="M88" s="170"/>
      <c r="N88" s="124">
        <v>0</v>
      </c>
      <c r="O88" s="125"/>
      <c r="P88" s="13"/>
    </row>
    <row r="89" spans="1:16" ht="18.75" customHeight="1">
      <c r="A89" s="123"/>
      <c r="B89" s="123"/>
      <c r="C89" s="123"/>
      <c r="D89" s="126" t="s">
        <v>68</v>
      </c>
      <c r="E89" s="124">
        <v>50000</v>
      </c>
      <c r="F89" s="124">
        <f>G89+J89+N89</f>
        <v>50000</v>
      </c>
      <c r="G89" s="124">
        <v>50000</v>
      </c>
      <c r="H89" s="124">
        <v>0</v>
      </c>
      <c r="I89" s="124">
        <v>0</v>
      </c>
      <c r="J89" s="124">
        <v>0</v>
      </c>
      <c r="K89" s="124">
        <v>0</v>
      </c>
      <c r="L89" s="169">
        <v>0</v>
      </c>
      <c r="M89" s="170"/>
      <c r="N89" s="124">
        <v>0</v>
      </c>
      <c r="O89" s="125"/>
      <c r="P89" s="13"/>
    </row>
    <row r="90" spans="1:16" ht="80.25" customHeight="1">
      <c r="A90" s="107" t="s">
        <v>217</v>
      </c>
      <c r="B90" s="107">
        <v>710</v>
      </c>
      <c r="C90" s="107">
        <v>71095</v>
      </c>
      <c r="D90" s="17" t="s">
        <v>115</v>
      </c>
      <c r="E90" s="104">
        <f>SUM(E91:E92)</f>
        <v>3002600</v>
      </c>
      <c r="F90" s="104">
        <f>G90+J90+N90</f>
        <v>1343494</v>
      </c>
      <c r="G90" s="104">
        <f>SUM(G91:G92)</f>
        <v>201524</v>
      </c>
      <c r="H90" s="104">
        <v>0</v>
      </c>
      <c r="I90" s="104">
        <v>0</v>
      </c>
      <c r="J90" s="104">
        <v>0</v>
      </c>
      <c r="K90" s="104">
        <v>0</v>
      </c>
      <c r="L90" s="157" t="s">
        <v>78</v>
      </c>
      <c r="M90" s="157"/>
      <c r="N90" s="104">
        <f>SUM(N91:N92)</f>
        <v>1141970</v>
      </c>
      <c r="O90" s="16" t="s">
        <v>70</v>
      </c>
      <c r="P90" s="13"/>
    </row>
    <row r="91" spans="1:16" ht="12.75" customHeight="1">
      <c r="A91" s="107"/>
      <c r="B91" s="107"/>
      <c r="C91" s="107"/>
      <c r="D91" s="17" t="s">
        <v>69</v>
      </c>
      <c r="E91" s="104">
        <v>18000</v>
      </c>
      <c r="F91" s="104">
        <f>G91+J91+N91</f>
        <v>18000</v>
      </c>
      <c r="G91" s="104">
        <v>2700</v>
      </c>
      <c r="H91" s="104">
        <v>0</v>
      </c>
      <c r="I91" s="104">
        <v>0</v>
      </c>
      <c r="J91" s="104">
        <v>0</v>
      </c>
      <c r="K91" s="104">
        <v>0</v>
      </c>
      <c r="L91" s="156">
        <v>0</v>
      </c>
      <c r="M91" s="156"/>
      <c r="N91" s="104">
        <v>15300</v>
      </c>
      <c r="O91" s="16"/>
      <c r="P91" s="13"/>
    </row>
    <row r="92" spans="1:16" ht="19.5" customHeight="1">
      <c r="A92" s="107"/>
      <c r="B92" s="107"/>
      <c r="C92" s="107"/>
      <c r="D92" s="17" t="s">
        <v>68</v>
      </c>
      <c r="E92" s="104">
        <v>2984600</v>
      </c>
      <c r="F92" s="104">
        <f>G92+J92+N92</f>
        <v>1325494</v>
      </c>
      <c r="G92" s="104">
        <v>198824</v>
      </c>
      <c r="H92" s="104">
        <v>0</v>
      </c>
      <c r="I92" s="104">
        <v>0</v>
      </c>
      <c r="J92" s="104">
        <v>0</v>
      </c>
      <c r="K92" s="104">
        <v>0</v>
      </c>
      <c r="L92" s="156">
        <v>0</v>
      </c>
      <c r="M92" s="156"/>
      <c r="N92" s="104">
        <v>1126670</v>
      </c>
      <c r="O92" s="16"/>
      <c r="P92" s="13"/>
    </row>
    <row r="93" spans="1:16" ht="78" customHeight="1">
      <c r="A93" s="107" t="s">
        <v>167</v>
      </c>
      <c r="B93" s="107">
        <v>710</v>
      </c>
      <c r="C93" s="107">
        <v>71095</v>
      </c>
      <c r="D93" s="127" t="s">
        <v>113</v>
      </c>
      <c r="E93" s="104">
        <v>5000</v>
      </c>
      <c r="F93" s="104">
        <f>G93+J93+N93</f>
        <v>5000</v>
      </c>
      <c r="G93" s="104">
        <v>5000</v>
      </c>
      <c r="H93" s="104">
        <v>0</v>
      </c>
      <c r="I93" s="104">
        <v>0</v>
      </c>
      <c r="J93" s="104">
        <v>0</v>
      </c>
      <c r="K93" s="104">
        <v>0</v>
      </c>
      <c r="L93" s="157" t="s">
        <v>78</v>
      </c>
      <c r="M93" s="157"/>
      <c r="N93" s="104">
        <v>0</v>
      </c>
      <c r="O93" s="16" t="s">
        <v>70</v>
      </c>
      <c r="P93" s="13"/>
    </row>
    <row r="94" spans="1:16" ht="12.75" customHeight="1">
      <c r="A94" s="107"/>
      <c r="B94" s="107"/>
      <c r="C94" s="107"/>
      <c r="D94" s="17" t="s">
        <v>69</v>
      </c>
      <c r="E94" s="104">
        <f>E93</f>
        <v>5000</v>
      </c>
      <c r="F94" s="104">
        <f>F93</f>
        <v>5000</v>
      </c>
      <c r="G94" s="104">
        <f>G93</f>
        <v>5000</v>
      </c>
      <c r="H94" s="104">
        <v>0</v>
      </c>
      <c r="I94" s="104">
        <v>0</v>
      </c>
      <c r="J94" s="104">
        <v>0</v>
      </c>
      <c r="K94" s="104">
        <v>0</v>
      </c>
      <c r="L94" s="156">
        <v>0</v>
      </c>
      <c r="M94" s="156"/>
      <c r="N94" s="104">
        <v>0</v>
      </c>
      <c r="O94" s="16"/>
      <c r="P94" s="13"/>
    </row>
    <row r="95" spans="1:16" ht="12.75" customHeight="1">
      <c r="A95" s="107"/>
      <c r="B95" s="107"/>
      <c r="C95" s="107"/>
      <c r="D95" s="17" t="s">
        <v>68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56">
        <v>0</v>
      </c>
      <c r="M95" s="156"/>
      <c r="N95" s="104">
        <f>N93</f>
        <v>0</v>
      </c>
      <c r="O95" s="16"/>
      <c r="P95" s="13"/>
    </row>
    <row r="96" spans="1:16" ht="48.75" customHeight="1">
      <c r="A96" s="107" t="s">
        <v>168</v>
      </c>
      <c r="B96" s="107">
        <v>750</v>
      </c>
      <c r="C96" s="107">
        <v>75020</v>
      </c>
      <c r="D96" s="17" t="s">
        <v>185</v>
      </c>
      <c r="E96" s="104">
        <v>65978</v>
      </c>
      <c r="F96" s="104">
        <f>G96+J96+N96</f>
        <v>32989</v>
      </c>
      <c r="G96" s="104">
        <v>32989</v>
      </c>
      <c r="H96" s="104">
        <v>0</v>
      </c>
      <c r="I96" s="104">
        <v>0</v>
      </c>
      <c r="J96" s="104">
        <v>0</v>
      </c>
      <c r="K96" s="104">
        <v>0</v>
      </c>
      <c r="L96" s="157" t="s">
        <v>78</v>
      </c>
      <c r="M96" s="157"/>
      <c r="N96" s="104">
        <v>0</v>
      </c>
      <c r="O96" s="16" t="s">
        <v>70</v>
      </c>
      <c r="P96" s="13"/>
    </row>
    <row r="97" spans="1:16" ht="12.75" customHeight="1">
      <c r="A97" s="107"/>
      <c r="B97" s="107"/>
      <c r="C97" s="107"/>
      <c r="D97" s="17" t="s">
        <v>69</v>
      </c>
      <c r="E97" s="104">
        <f>E96</f>
        <v>65978</v>
      </c>
      <c r="F97" s="104">
        <f>F96</f>
        <v>32989</v>
      </c>
      <c r="G97" s="104">
        <f>G96</f>
        <v>32989</v>
      </c>
      <c r="H97" s="104">
        <v>0</v>
      </c>
      <c r="I97" s="104">
        <v>0</v>
      </c>
      <c r="J97" s="104">
        <v>0</v>
      </c>
      <c r="K97" s="104">
        <v>0</v>
      </c>
      <c r="L97" s="156">
        <v>0</v>
      </c>
      <c r="M97" s="156"/>
      <c r="N97" s="104">
        <v>0</v>
      </c>
      <c r="O97" s="16"/>
      <c r="P97" s="13"/>
    </row>
    <row r="98" spans="1:16" ht="12.75" customHeight="1">
      <c r="A98" s="107"/>
      <c r="B98" s="107"/>
      <c r="C98" s="107"/>
      <c r="D98" s="17" t="s">
        <v>68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56">
        <v>0</v>
      </c>
      <c r="M98" s="156"/>
      <c r="N98" s="104">
        <f>N96</f>
        <v>0</v>
      </c>
      <c r="O98" s="16"/>
      <c r="P98" s="13"/>
    </row>
    <row r="99" spans="1:16" ht="72" customHeight="1">
      <c r="A99" s="107" t="s">
        <v>171</v>
      </c>
      <c r="B99" s="107">
        <v>750</v>
      </c>
      <c r="C99" s="107">
        <v>75020</v>
      </c>
      <c r="D99" s="17" t="s">
        <v>395</v>
      </c>
      <c r="E99" s="104">
        <v>18450</v>
      </c>
      <c r="F99" s="104">
        <f>G99+J99+N99</f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57" t="s">
        <v>78</v>
      </c>
      <c r="M99" s="157"/>
      <c r="N99" s="104">
        <v>0</v>
      </c>
      <c r="O99" s="16" t="s">
        <v>70</v>
      </c>
      <c r="P99" s="13"/>
    </row>
    <row r="100" spans="1:16" ht="12.75" customHeight="1">
      <c r="A100" s="107"/>
      <c r="B100" s="107"/>
      <c r="C100" s="107"/>
      <c r="D100" s="17" t="s">
        <v>69</v>
      </c>
      <c r="E100" s="104">
        <f>E99</f>
        <v>18450</v>
      </c>
      <c r="F100" s="104">
        <f>F99</f>
        <v>0</v>
      </c>
      <c r="G100" s="104">
        <f>G99</f>
        <v>0</v>
      </c>
      <c r="H100" s="104">
        <v>0</v>
      </c>
      <c r="I100" s="104">
        <v>0</v>
      </c>
      <c r="J100" s="104">
        <v>0</v>
      </c>
      <c r="K100" s="104">
        <v>0</v>
      </c>
      <c r="L100" s="156">
        <v>0</v>
      </c>
      <c r="M100" s="156"/>
      <c r="N100" s="104">
        <v>0</v>
      </c>
      <c r="O100" s="16"/>
      <c r="P100" s="13"/>
    </row>
    <row r="101" spans="1:16" ht="12.75" customHeight="1">
      <c r="A101" s="107"/>
      <c r="B101" s="107"/>
      <c r="C101" s="107"/>
      <c r="D101" s="17" t="s">
        <v>68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56">
        <v>0</v>
      </c>
      <c r="M101" s="156"/>
      <c r="N101" s="104">
        <f>N99</f>
        <v>0</v>
      </c>
      <c r="O101" s="16"/>
      <c r="P101" s="13"/>
    </row>
    <row r="102" spans="1:16" ht="57.75" customHeight="1">
      <c r="A102" s="107" t="s">
        <v>174</v>
      </c>
      <c r="B102" s="107">
        <v>750</v>
      </c>
      <c r="C102" s="107">
        <v>75020</v>
      </c>
      <c r="D102" s="127" t="s">
        <v>369</v>
      </c>
      <c r="E102" s="104">
        <v>4966178</v>
      </c>
      <c r="F102" s="104">
        <f>F104</f>
        <v>4761253</v>
      </c>
      <c r="G102" s="104">
        <v>2261253</v>
      </c>
      <c r="H102" s="104">
        <v>0</v>
      </c>
      <c r="I102" s="104">
        <v>0</v>
      </c>
      <c r="J102" s="104">
        <v>0</v>
      </c>
      <c r="K102" s="104">
        <v>0</v>
      </c>
      <c r="L102" s="157" t="s">
        <v>218</v>
      </c>
      <c r="M102" s="157"/>
      <c r="N102" s="104">
        <v>0</v>
      </c>
      <c r="O102" s="16" t="s">
        <v>70</v>
      </c>
      <c r="P102" s="13"/>
    </row>
    <row r="103" spans="1:16" ht="12.75" customHeight="1">
      <c r="A103" s="107"/>
      <c r="B103" s="107"/>
      <c r="C103" s="107"/>
      <c r="D103" s="17" t="s">
        <v>69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56">
        <v>0</v>
      </c>
      <c r="M103" s="156"/>
      <c r="N103" s="104">
        <f>N102</f>
        <v>0</v>
      </c>
      <c r="O103" s="16"/>
      <c r="P103" s="13"/>
    </row>
    <row r="104" spans="1:16" ht="12.75" customHeight="1">
      <c r="A104" s="107"/>
      <c r="B104" s="107"/>
      <c r="C104" s="107"/>
      <c r="D104" s="17" t="s">
        <v>68</v>
      </c>
      <c r="E104" s="104">
        <f>E102</f>
        <v>4966178</v>
      </c>
      <c r="F104" s="104">
        <f>G104+J104+L104+N104</f>
        <v>4761253</v>
      </c>
      <c r="G104" s="104">
        <f>G102</f>
        <v>2261253</v>
      </c>
      <c r="H104" s="104">
        <v>0</v>
      </c>
      <c r="I104" s="104">
        <v>0</v>
      </c>
      <c r="J104" s="104">
        <v>0</v>
      </c>
      <c r="K104" s="104">
        <v>0</v>
      </c>
      <c r="L104" s="156">
        <v>2500000</v>
      </c>
      <c r="M104" s="156"/>
      <c r="N104" s="104">
        <v>0</v>
      </c>
      <c r="O104" s="16"/>
      <c r="P104" s="13"/>
    </row>
    <row r="105" spans="1:16" ht="91.5" customHeight="1">
      <c r="A105" s="107" t="s">
        <v>220</v>
      </c>
      <c r="B105" s="107">
        <v>750</v>
      </c>
      <c r="C105" s="107">
        <v>75020</v>
      </c>
      <c r="D105" s="127" t="s">
        <v>370</v>
      </c>
      <c r="E105" s="104">
        <v>9840</v>
      </c>
      <c r="F105" s="104">
        <f>F107</f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54" t="s">
        <v>111</v>
      </c>
      <c r="M105" s="155"/>
      <c r="N105" s="104">
        <v>0</v>
      </c>
      <c r="O105" s="16" t="s">
        <v>70</v>
      </c>
      <c r="P105" s="13"/>
    </row>
    <row r="106" spans="1:16" ht="15.75" customHeight="1">
      <c r="A106" s="107"/>
      <c r="B106" s="107"/>
      <c r="C106" s="107"/>
      <c r="D106" s="17" t="s">
        <v>69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56">
        <v>0</v>
      </c>
      <c r="M106" s="156"/>
      <c r="N106" s="104">
        <f>N105</f>
        <v>0</v>
      </c>
      <c r="O106" s="16"/>
      <c r="P106" s="13"/>
    </row>
    <row r="107" spans="1:16" ht="16.5" customHeight="1">
      <c r="A107" s="107"/>
      <c r="B107" s="107"/>
      <c r="C107" s="107"/>
      <c r="D107" s="17" t="s">
        <v>68</v>
      </c>
      <c r="E107" s="104">
        <f>E105</f>
        <v>9840</v>
      </c>
      <c r="F107" s="104">
        <f>G107+J107+L107+N107</f>
        <v>0</v>
      </c>
      <c r="G107" s="104">
        <f>G105</f>
        <v>0</v>
      </c>
      <c r="H107" s="104">
        <v>0</v>
      </c>
      <c r="I107" s="104">
        <v>0</v>
      </c>
      <c r="J107" s="104">
        <v>0</v>
      </c>
      <c r="K107" s="104">
        <v>0</v>
      </c>
      <c r="L107" s="156">
        <v>0</v>
      </c>
      <c r="M107" s="156"/>
      <c r="N107" s="104">
        <v>0</v>
      </c>
      <c r="O107" s="16"/>
      <c r="P107" s="13"/>
    </row>
    <row r="108" spans="1:16" ht="90.75" customHeight="1">
      <c r="A108" s="107" t="s">
        <v>228</v>
      </c>
      <c r="B108" s="107">
        <v>801</v>
      </c>
      <c r="C108" s="107">
        <v>80195</v>
      </c>
      <c r="D108" s="17" t="s">
        <v>109</v>
      </c>
      <c r="E108" s="104">
        <v>1032372</v>
      </c>
      <c r="F108" s="104">
        <v>194832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57" t="s">
        <v>108</v>
      </c>
      <c r="M108" s="157"/>
      <c r="N108" s="104">
        <v>0</v>
      </c>
      <c r="O108" s="128" t="s">
        <v>107</v>
      </c>
      <c r="P108" s="13"/>
    </row>
    <row r="109" spans="1:16" ht="12.75" customHeight="1">
      <c r="A109" s="107"/>
      <c r="B109" s="107"/>
      <c r="C109" s="107"/>
      <c r="D109" s="17" t="s">
        <v>69</v>
      </c>
      <c r="E109" s="104">
        <v>1032372</v>
      </c>
      <c r="F109" s="104">
        <f>F108</f>
        <v>194832</v>
      </c>
      <c r="G109" s="104">
        <f>G108</f>
        <v>0</v>
      </c>
      <c r="H109" s="104">
        <v>0</v>
      </c>
      <c r="I109" s="104">
        <v>0</v>
      </c>
      <c r="J109" s="104">
        <v>0</v>
      </c>
      <c r="K109" s="104">
        <v>0</v>
      </c>
      <c r="L109" s="156">
        <v>194832</v>
      </c>
      <c r="M109" s="156"/>
      <c r="N109" s="104">
        <f>N108</f>
        <v>0</v>
      </c>
      <c r="O109" s="16"/>
      <c r="P109" s="13"/>
    </row>
    <row r="110" spans="1:16" ht="12.75" customHeight="1">
      <c r="A110" s="107"/>
      <c r="B110" s="107"/>
      <c r="C110" s="107"/>
      <c r="D110" s="17" t="s">
        <v>68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56">
        <v>0</v>
      </c>
      <c r="M110" s="156"/>
      <c r="N110" s="104">
        <v>0</v>
      </c>
      <c r="O110" s="16"/>
      <c r="P110" s="13"/>
    </row>
    <row r="111" spans="1:16" ht="51" customHeight="1">
      <c r="A111" s="107" t="s">
        <v>229</v>
      </c>
      <c r="B111" s="107">
        <v>801</v>
      </c>
      <c r="C111" s="107">
        <v>80195</v>
      </c>
      <c r="D111" s="17" t="s">
        <v>233</v>
      </c>
      <c r="E111" s="104">
        <v>1382671</v>
      </c>
      <c r="F111" s="104">
        <f>G111+J111+N111</f>
        <v>172835</v>
      </c>
      <c r="G111" s="104">
        <v>28715</v>
      </c>
      <c r="H111" s="104">
        <v>0</v>
      </c>
      <c r="I111" s="104">
        <v>0</v>
      </c>
      <c r="J111" s="104">
        <v>0</v>
      </c>
      <c r="K111" s="104">
        <v>0</v>
      </c>
      <c r="L111" s="157" t="s">
        <v>78</v>
      </c>
      <c r="M111" s="157"/>
      <c r="N111" s="104">
        <v>144120</v>
      </c>
      <c r="O111" s="16" t="s">
        <v>70</v>
      </c>
      <c r="P111" s="13"/>
    </row>
    <row r="112" spans="1:16" ht="12.75" customHeight="1">
      <c r="A112" s="107"/>
      <c r="B112" s="107"/>
      <c r="C112" s="107"/>
      <c r="D112" s="17" t="s">
        <v>69</v>
      </c>
      <c r="E112" s="104">
        <f>E111</f>
        <v>1382671</v>
      </c>
      <c r="F112" s="104">
        <f>F111</f>
        <v>172835</v>
      </c>
      <c r="G112" s="104">
        <f>G111</f>
        <v>28715</v>
      </c>
      <c r="H112" s="104">
        <v>0</v>
      </c>
      <c r="I112" s="104">
        <v>0</v>
      </c>
      <c r="J112" s="104">
        <v>0</v>
      </c>
      <c r="K112" s="104">
        <v>0</v>
      </c>
      <c r="L112" s="156">
        <v>0</v>
      </c>
      <c r="M112" s="156"/>
      <c r="N112" s="104">
        <f>N111</f>
        <v>144120</v>
      </c>
      <c r="O112" s="16"/>
      <c r="P112" s="13"/>
    </row>
    <row r="113" spans="1:16" ht="12.75" customHeight="1">
      <c r="A113" s="107"/>
      <c r="B113" s="107"/>
      <c r="C113" s="107"/>
      <c r="D113" s="17" t="s">
        <v>68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56">
        <v>0</v>
      </c>
      <c r="M113" s="156"/>
      <c r="N113" s="104">
        <v>0</v>
      </c>
      <c r="O113" s="16"/>
      <c r="P113" s="13"/>
    </row>
    <row r="114" spans="1:16" ht="45" customHeight="1">
      <c r="A114" s="107" t="s">
        <v>230</v>
      </c>
      <c r="B114" s="107">
        <v>801</v>
      </c>
      <c r="C114" s="107">
        <v>80195</v>
      </c>
      <c r="D114" s="17" t="s">
        <v>344</v>
      </c>
      <c r="E114" s="104">
        <v>325285</v>
      </c>
      <c r="F114" s="104">
        <f>G114+J114+N114</f>
        <v>6930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57" t="s">
        <v>78</v>
      </c>
      <c r="M114" s="157"/>
      <c r="N114" s="104">
        <v>6930</v>
      </c>
      <c r="O114" s="16" t="s">
        <v>263</v>
      </c>
      <c r="P114" s="13"/>
    </row>
    <row r="115" spans="1:16" ht="12.75" customHeight="1">
      <c r="A115" s="107"/>
      <c r="B115" s="107"/>
      <c r="C115" s="107"/>
      <c r="D115" s="17" t="s">
        <v>69</v>
      </c>
      <c r="E115" s="104">
        <v>325285</v>
      </c>
      <c r="F115" s="104">
        <f>F114</f>
        <v>6930</v>
      </c>
      <c r="G115" s="104">
        <f>G114</f>
        <v>0</v>
      </c>
      <c r="H115" s="104">
        <v>0</v>
      </c>
      <c r="I115" s="104">
        <v>0</v>
      </c>
      <c r="J115" s="104">
        <v>0</v>
      </c>
      <c r="K115" s="104">
        <v>0</v>
      </c>
      <c r="L115" s="156">
        <v>0</v>
      </c>
      <c r="M115" s="156"/>
      <c r="N115" s="104">
        <f>N114</f>
        <v>6930</v>
      </c>
      <c r="O115" s="16"/>
      <c r="P115" s="13"/>
    </row>
    <row r="116" spans="1:16" ht="12.75" customHeight="1">
      <c r="A116" s="107"/>
      <c r="B116" s="107"/>
      <c r="C116" s="107"/>
      <c r="D116" s="17" t="s">
        <v>68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56">
        <v>0</v>
      </c>
      <c r="M116" s="156"/>
      <c r="N116" s="104">
        <v>0</v>
      </c>
      <c r="O116" s="16"/>
      <c r="P116" s="13"/>
    </row>
    <row r="117" spans="1:16" ht="60.75" customHeight="1">
      <c r="A117" s="107" t="s">
        <v>239</v>
      </c>
      <c r="B117" s="107">
        <v>851</v>
      </c>
      <c r="C117" s="107">
        <v>85111</v>
      </c>
      <c r="D117" s="17" t="s">
        <v>105</v>
      </c>
      <c r="E117" s="104">
        <v>1267956</v>
      </c>
      <c r="F117" s="104">
        <v>1111992</v>
      </c>
      <c r="G117" s="104">
        <v>1111992</v>
      </c>
      <c r="H117" s="104"/>
      <c r="I117" s="104"/>
      <c r="J117" s="104"/>
      <c r="K117" s="104"/>
      <c r="L117" s="157" t="s">
        <v>78</v>
      </c>
      <c r="M117" s="157"/>
      <c r="N117" s="104"/>
      <c r="O117" s="16" t="s">
        <v>70</v>
      </c>
      <c r="P117" s="13"/>
    </row>
    <row r="118" spans="1:16" ht="12.75" customHeight="1">
      <c r="A118" s="107"/>
      <c r="B118" s="107"/>
      <c r="C118" s="107"/>
      <c r="D118" s="17" t="s">
        <v>69</v>
      </c>
      <c r="E118" s="104">
        <v>0</v>
      </c>
      <c r="F118" s="104">
        <f>G118+J118++L118+N118</f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56">
        <v>0</v>
      </c>
      <c r="M118" s="156"/>
      <c r="N118" s="104">
        <v>0</v>
      </c>
      <c r="O118" s="16"/>
      <c r="P118" s="13"/>
    </row>
    <row r="119" spans="1:16" ht="12.75" customHeight="1">
      <c r="A119" s="107"/>
      <c r="B119" s="107"/>
      <c r="C119" s="107"/>
      <c r="D119" s="17" t="s">
        <v>68</v>
      </c>
      <c r="E119" s="104">
        <f aca="true" t="shared" si="0" ref="E119:K119">SUM(E117)</f>
        <v>1267956</v>
      </c>
      <c r="F119" s="104">
        <f t="shared" si="0"/>
        <v>1111992</v>
      </c>
      <c r="G119" s="104">
        <f t="shared" si="0"/>
        <v>1111992</v>
      </c>
      <c r="H119" s="104">
        <f t="shared" si="0"/>
        <v>0</v>
      </c>
      <c r="I119" s="104">
        <f t="shared" si="0"/>
        <v>0</v>
      </c>
      <c r="J119" s="104">
        <f t="shared" si="0"/>
        <v>0</v>
      </c>
      <c r="K119" s="104">
        <f t="shared" si="0"/>
        <v>0</v>
      </c>
      <c r="L119" s="156">
        <v>0</v>
      </c>
      <c r="M119" s="156"/>
      <c r="N119" s="104">
        <f>SUM(N117)</f>
        <v>0</v>
      </c>
      <c r="O119" s="29">
        <f>SUM(O117)</f>
        <v>0</v>
      </c>
      <c r="P119" s="13"/>
    </row>
    <row r="120" spans="1:16" ht="56.25" customHeight="1">
      <c r="A120" s="107" t="s">
        <v>240</v>
      </c>
      <c r="B120" s="107">
        <v>851</v>
      </c>
      <c r="C120" s="107">
        <v>85195</v>
      </c>
      <c r="D120" s="119" t="s">
        <v>103</v>
      </c>
      <c r="E120" s="104">
        <v>3843579.45</v>
      </c>
      <c r="F120" s="104">
        <f>SUM(F121:F122)</f>
        <v>3403593.45</v>
      </c>
      <c r="G120" s="104">
        <v>2649947.83</v>
      </c>
      <c r="H120" s="104">
        <v>749952.45</v>
      </c>
      <c r="I120" s="104">
        <v>0</v>
      </c>
      <c r="J120" s="104">
        <v>0</v>
      </c>
      <c r="K120" s="104">
        <v>0</v>
      </c>
      <c r="L120" s="157" t="s">
        <v>347</v>
      </c>
      <c r="M120" s="157"/>
      <c r="N120" s="104">
        <v>0</v>
      </c>
      <c r="O120" s="16" t="s">
        <v>70</v>
      </c>
      <c r="P120" s="13"/>
    </row>
    <row r="121" spans="1:16" ht="12.75" customHeight="1">
      <c r="A121" s="107"/>
      <c r="B121" s="107"/>
      <c r="C121" s="107"/>
      <c r="D121" s="17" t="s">
        <v>69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56">
        <v>0</v>
      </c>
      <c r="M121" s="156"/>
      <c r="N121" s="104">
        <v>0</v>
      </c>
      <c r="O121" s="16"/>
      <c r="P121" s="13"/>
    </row>
    <row r="122" spans="1:16" ht="12.75" customHeight="1">
      <c r="A122" s="107"/>
      <c r="B122" s="107"/>
      <c r="C122" s="107"/>
      <c r="D122" s="17" t="s">
        <v>68</v>
      </c>
      <c r="E122" s="104">
        <f>E120</f>
        <v>3843579.45</v>
      </c>
      <c r="F122" s="104">
        <f>SUM(G122+H122+L122)</f>
        <v>3403593.45</v>
      </c>
      <c r="G122" s="104">
        <f>G120</f>
        <v>2649947.83</v>
      </c>
      <c r="H122" s="104">
        <f>H120</f>
        <v>749952.45</v>
      </c>
      <c r="I122" s="104">
        <v>0</v>
      </c>
      <c r="J122" s="104">
        <v>0</v>
      </c>
      <c r="K122" s="104">
        <v>0</v>
      </c>
      <c r="L122" s="156">
        <v>3693.17</v>
      </c>
      <c r="M122" s="156"/>
      <c r="N122" s="104">
        <f>N120</f>
        <v>0</v>
      </c>
      <c r="O122" s="16"/>
      <c r="P122" s="13"/>
    </row>
    <row r="123" spans="1:16" ht="80.25" customHeight="1">
      <c r="A123" s="21" t="s">
        <v>241</v>
      </c>
      <c r="B123" s="28">
        <v>851</v>
      </c>
      <c r="C123" s="28">
        <v>85195</v>
      </c>
      <c r="D123" s="27" t="s">
        <v>101</v>
      </c>
      <c r="E123" s="26">
        <v>137300</v>
      </c>
      <c r="F123" s="26">
        <v>2000</v>
      </c>
      <c r="G123" s="26">
        <v>2000</v>
      </c>
      <c r="H123" s="19">
        <v>0</v>
      </c>
      <c r="I123" s="19">
        <v>0</v>
      </c>
      <c r="J123" s="19">
        <v>0</v>
      </c>
      <c r="K123" s="19">
        <v>0</v>
      </c>
      <c r="L123" s="175" t="s">
        <v>100</v>
      </c>
      <c r="M123" s="176"/>
      <c r="N123" s="19">
        <v>0</v>
      </c>
      <c r="O123" s="18" t="s">
        <v>70</v>
      </c>
      <c r="P123" s="13"/>
    </row>
    <row r="124" spans="1:16" ht="12.75">
      <c r="A124" s="21"/>
      <c r="B124" s="21"/>
      <c r="C124" s="21"/>
      <c r="D124" s="20" t="s">
        <v>69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25">
        <v>0</v>
      </c>
      <c r="M124" s="24"/>
      <c r="N124" s="23">
        <v>0</v>
      </c>
      <c r="O124" s="22"/>
      <c r="P124" s="13"/>
    </row>
    <row r="125" spans="1:16" ht="12.75">
      <c r="A125" s="21"/>
      <c r="B125" s="21"/>
      <c r="C125" s="21"/>
      <c r="D125" s="20" t="s">
        <v>68</v>
      </c>
      <c r="E125" s="19">
        <v>137300</v>
      </c>
      <c r="F125" s="19">
        <v>2000</v>
      </c>
      <c r="G125" s="19">
        <v>2000</v>
      </c>
      <c r="H125" s="19"/>
      <c r="I125" s="19"/>
      <c r="J125" s="19"/>
      <c r="K125" s="19"/>
      <c r="L125" s="108"/>
      <c r="M125" s="109"/>
      <c r="N125" s="19"/>
      <c r="O125" s="18"/>
      <c r="P125" s="13"/>
    </row>
    <row r="126" spans="1:16" ht="78.75">
      <c r="A126" s="21" t="s">
        <v>340</v>
      </c>
      <c r="B126" s="28">
        <v>852</v>
      </c>
      <c r="C126" s="28">
        <v>85202</v>
      </c>
      <c r="D126" s="129" t="s">
        <v>227</v>
      </c>
      <c r="E126" s="26">
        <v>347810</v>
      </c>
      <c r="F126" s="26">
        <v>75000</v>
      </c>
      <c r="G126" s="26">
        <v>75000</v>
      </c>
      <c r="H126" s="19">
        <v>0</v>
      </c>
      <c r="I126" s="19">
        <v>0</v>
      </c>
      <c r="J126" s="19">
        <v>0</v>
      </c>
      <c r="K126" s="19">
        <v>0</v>
      </c>
      <c r="L126" s="175" t="s">
        <v>100</v>
      </c>
      <c r="M126" s="176"/>
      <c r="N126" s="19">
        <v>0</v>
      </c>
      <c r="O126" s="18" t="s">
        <v>223</v>
      </c>
      <c r="P126" s="13"/>
    </row>
    <row r="127" spans="1:16" ht="12.75">
      <c r="A127" s="21"/>
      <c r="B127" s="21"/>
      <c r="C127" s="21"/>
      <c r="D127" s="20" t="s">
        <v>69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25">
        <v>0</v>
      </c>
      <c r="M127" s="24"/>
      <c r="N127" s="23">
        <v>0</v>
      </c>
      <c r="O127" s="22"/>
      <c r="P127" s="13"/>
    </row>
    <row r="128" spans="1:16" ht="12.75">
      <c r="A128" s="21"/>
      <c r="B128" s="21"/>
      <c r="C128" s="21"/>
      <c r="D128" s="20" t="s">
        <v>68</v>
      </c>
      <c r="E128" s="19">
        <v>347810</v>
      </c>
      <c r="F128" s="19">
        <v>75000</v>
      </c>
      <c r="G128" s="19">
        <v>75000</v>
      </c>
      <c r="H128" s="19"/>
      <c r="I128" s="19"/>
      <c r="J128" s="19"/>
      <c r="K128" s="19"/>
      <c r="L128" s="108"/>
      <c r="M128" s="109"/>
      <c r="N128" s="19"/>
      <c r="O128" s="18"/>
      <c r="P128" s="13"/>
    </row>
    <row r="129" spans="1:16" ht="63">
      <c r="A129" s="21" t="s">
        <v>341</v>
      </c>
      <c r="B129" s="28">
        <v>852</v>
      </c>
      <c r="C129" s="28">
        <v>85203</v>
      </c>
      <c r="D129" s="129" t="s">
        <v>143</v>
      </c>
      <c r="E129" s="26">
        <v>590691</v>
      </c>
      <c r="F129" s="104">
        <f>SUM(F130:F131)</f>
        <v>51785</v>
      </c>
      <c r="G129" s="26">
        <v>9878</v>
      </c>
      <c r="H129" s="19">
        <v>0</v>
      </c>
      <c r="I129" s="19">
        <v>0</v>
      </c>
      <c r="J129" s="19">
        <v>0</v>
      </c>
      <c r="K129" s="19">
        <v>0</v>
      </c>
      <c r="L129" s="175" t="s">
        <v>346</v>
      </c>
      <c r="M129" s="176"/>
      <c r="N129" s="19">
        <v>0</v>
      </c>
      <c r="O129" s="18" t="s">
        <v>224</v>
      </c>
      <c r="P129" s="13"/>
    </row>
    <row r="130" spans="1:16" ht="12.75">
      <c r="A130" s="21"/>
      <c r="B130" s="21"/>
      <c r="C130" s="21"/>
      <c r="D130" s="20" t="s">
        <v>69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25">
        <v>0</v>
      </c>
      <c r="M130" s="24"/>
      <c r="N130" s="23">
        <v>0</v>
      </c>
      <c r="O130" s="22"/>
      <c r="P130" s="13"/>
    </row>
    <row r="131" spans="1:16" ht="12.75">
      <c r="A131" s="21"/>
      <c r="B131" s="21"/>
      <c r="C131" s="21"/>
      <c r="D131" s="20" t="s">
        <v>68</v>
      </c>
      <c r="E131" s="19">
        <v>590691</v>
      </c>
      <c r="F131" s="104">
        <f>SUM(G131+H131+L131)</f>
        <v>51785</v>
      </c>
      <c r="G131" s="19">
        <v>9878</v>
      </c>
      <c r="H131" s="104">
        <v>0</v>
      </c>
      <c r="I131" s="104">
        <v>0</v>
      </c>
      <c r="J131" s="104">
        <v>0</v>
      </c>
      <c r="K131" s="104">
        <v>0</v>
      </c>
      <c r="L131" s="156">
        <v>41907</v>
      </c>
      <c r="M131" s="156"/>
      <c r="N131" s="104">
        <v>0</v>
      </c>
      <c r="O131" s="16"/>
      <c r="P131" s="13"/>
    </row>
    <row r="132" spans="1:16" ht="63" customHeight="1">
      <c r="A132" s="107" t="s">
        <v>342</v>
      </c>
      <c r="B132" s="107">
        <v>852</v>
      </c>
      <c r="C132" s="107">
        <v>85295</v>
      </c>
      <c r="D132" s="17" t="s">
        <v>98</v>
      </c>
      <c r="E132" s="104">
        <f>SUM(E133:E134)</f>
        <v>537077</v>
      </c>
      <c r="F132" s="104">
        <f>F133</f>
        <v>198000</v>
      </c>
      <c r="G132" s="104">
        <v>198000</v>
      </c>
      <c r="H132" s="104">
        <v>0</v>
      </c>
      <c r="I132" s="104">
        <v>0</v>
      </c>
      <c r="J132" s="104">
        <v>0</v>
      </c>
      <c r="K132" s="104">
        <v>0</v>
      </c>
      <c r="L132" s="157" t="s">
        <v>94</v>
      </c>
      <c r="M132" s="157"/>
      <c r="N132" s="104">
        <v>0</v>
      </c>
      <c r="O132" s="16" t="s">
        <v>97</v>
      </c>
      <c r="P132" s="13"/>
    </row>
    <row r="133" spans="1:16" ht="12.75" customHeight="1">
      <c r="A133" s="107"/>
      <c r="B133" s="107"/>
      <c r="C133" s="107"/>
      <c r="D133" s="17" t="s">
        <v>69</v>
      </c>
      <c r="E133" s="104">
        <v>537077</v>
      </c>
      <c r="F133" s="104">
        <f>G133+J133+L133+N133</f>
        <v>198000</v>
      </c>
      <c r="G133" s="104">
        <f>G132</f>
        <v>198000</v>
      </c>
      <c r="H133" s="104">
        <v>0</v>
      </c>
      <c r="I133" s="104">
        <v>0</v>
      </c>
      <c r="J133" s="104">
        <v>0</v>
      </c>
      <c r="K133" s="104">
        <v>0</v>
      </c>
      <c r="L133" s="156">
        <v>0</v>
      </c>
      <c r="M133" s="156"/>
      <c r="N133" s="104">
        <f>N132</f>
        <v>0</v>
      </c>
      <c r="O133" s="16"/>
      <c r="P133" s="13"/>
    </row>
    <row r="134" spans="1:16" ht="12.75" customHeight="1">
      <c r="A134" s="107"/>
      <c r="B134" s="107"/>
      <c r="C134" s="107"/>
      <c r="D134" s="17" t="s">
        <v>68</v>
      </c>
      <c r="E134" s="104">
        <v>0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56">
        <v>0</v>
      </c>
      <c r="M134" s="156"/>
      <c r="N134" s="104">
        <v>0</v>
      </c>
      <c r="O134" s="16"/>
      <c r="P134" s="13"/>
    </row>
    <row r="135" spans="1:16" ht="71.25" customHeight="1">
      <c r="A135" s="107" t="s">
        <v>362</v>
      </c>
      <c r="B135" s="107">
        <v>852</v>
      </c>
      <c r="C135" s="107">
        <v>85295</v>
      </c>
      <c r="D135" s="17" t="s">
        <v>95</v>
      </c>
      <c r="E135" s="104">
        <f>SUM(E136:E137)</f>
        <v>770057</v>
      </c>
      <c r="F135" s="104">
        <f>SUM(F136:F137)</f>
        <v>237600</v>
      </c>
      <c r="G135" s="104">
        <f>SUM(G136:G137)</f>
        <v>237600</v>
      </c>
      <c r="H135" s="104">
        <v>0</v>
      </c>
      <c r="I135" s="104">
        <v>0</v>
      </c>
      <c r="J135" s="104">
        <v>0</v>
      </c>
      <c r="K135" s="104">
        <v>0</v>
      </c>
      <c r="L135" s="157" t="s">
        <v>94</v>
      </c>
      <c r="M135" s="157"/>
      <c r="N135" s="104">
        <v>0</v>
      </c>
      <c r="O135" s="16" t="s">
        <v>93</v>
      </c>
      <c r="P135" s="13"/>
    </row>
    <row r="136" spans="1:16" ht="12.75" customHeight="1">
      <c r="A136" s="107"/>
      <c r="B136" s="107"/>
      <c r="C136" s="107"/>
      <c r="D136" s="17" t="s">
        <v>69</v>
      </c>
      <c r="E136" s="104">
        <v>770057</v>
      </c>
      <c r="F136" s="104">
        <f>G136+J136+L136+N136</f>
        <v>237600</v>
      </c>
      <c r="G136" s="104">
        <v>237600</v>
      </c>
      <c r="H136" s="104">
        <v>0</v>
      </c>
      <c r="I136" s="104">
        <v>0</v>
      </c>
      <c r="J136" s="104">
        <v>0</v>
      </c>
      <c r="K136" s="104">
        <v>0</v>
      </c>
      <c r="L136" s="156">
        <v>0</v>
      </c>
      <c r="M136" s="156"/>
      <c r="N136" s="104">
        <f>N135</f>
        <v>0</v>
      </c>
      <c r="O136" s="16"/>
      <c r="P136" s="13"/>
    </row>
    <row r="137" spans="1:16" ht="12.75" customHeight="1">
      <c r="A137" s="107"/>
      <c r="B137" s="107"/>
      <c r="C137" s="107"/>
      <c r="D137" s="17" t="s">
        <v>68</v>
      </c>
      <c r="E137" s="104">
        <v>0</v>
      </c>
      <c r="F137" s="104">
        <f>G137+J137+L137+N137</f>
        <v>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56">
        <v>0</v>
      </c>
      <c r="M137" s="156"/>
      <c r="N137" s="104">
        <v>0</v>
      </c>
      <c r="O137" s="16"/>
      <c r="P137" s="13"/>
    </row>
    <row r="138" spans="1:16" ht="45" customHeight="1">
      <c r="A138" s="107" t="s">
        <v>363</v>
      </c>
      <c r="B138" s="107">
        <v>852</v>
      </c>
      <c r="C138" s="107">
        <v>85295</v>
      </c>
      <c r="D138" s="17" t="s">
        <v>91</v>
      </c>
      <c r="E138" s="104">
        <f>SUM(E139:E140)</f>
        <v>1965206.98</v>
      </c>
      <c r="F138" s="104">
        <f>SUM(F139:F140)</f>
        <v>290096.38</v>
      </c>
      <c r="G138" s="104">
        <f>SUM(G139:G140)</f>
        <v>224816.38</v>
      </c>
      <c r="H138" s="104">
        <v>0</v>
      </c>
      <c r="I138" s="104">
        <v>0</v>
      </c>
      <c r="J138" s="104">
        <v>0</v>
      </c>
      <c r="K138" s="104">
        <v>0</v>
      </c>
      <c r="L138" s="157" t="s">
        <v>90</v>
      </c>
      <c r="M138" s="157"/>
      <c r="N138" s="104">
        <v>0</v>
      </c>
      <c r="O138" s="16" t="s">
        <v>89</v>
      </c>
      <c r="P138" s="13"/>
    </row>
    <row r="139" spans="1:16" ht="12.75" customHeight="1">
      <c r="A139" s="107"/>
      <c r="B139" s="107"/>
      <c r="C139" s="107"/>
      <c r="D139" s="17" t="s">
        <v>69</v>
      </c>
      <c r="E139" s="104">
        <v>1805954.38</v>
      </c>
      <c r="F139" s="104">
        <f>G139+J139+L139+N139</f>
        <v>290096.38</v>
      </c>
      <c r="G139" s="104">
        <v>224816.38</v>
      </c>
      <c r="H139" s="104">
        <v>0</v>
      </c>
      <c r="I139" s="104">
        <v>0</v>
      </c>
      <c r="J139" s="104">
        <v>0</v>
      </c>
      <c r="K139" s="104">
        <v>0</v>
      </c>
      <c r="L139" s="156">
        <v>65280</v>
      </c>
      <c r="M139" s="156"/>
      <c r="N139" s="104">
        <f>N138</f>
        <v>0</v>
      </c>
      <c r="O139" s="16"/>
      <c r="P139" s="13"/>
    </row>
    <row r="140" spans="1:16" ht="12.75" customHeight="1">
      <c r="A140" s="107"/>
      <c r="B140" s="107"/>
      <c r="C140" s="107"/>
      <c r="D140" s="17" t="s">
        <v>68</v>
      </c>
      <c r="E140" s="104">
        <v>159252.6</v>
      </c>
      <c r="F140" s="104">
        <f>G140+J140+L140+N140</f>
        <v>0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56">
        <v>0</v>
      </c>
      <c r="M140" s="156"/>
      <c r="N140" s="104">
        <v>0</v>
      </c>
      <c r="O140" s="16"/>
      <c r="P140" s="13"/>
    </row>
    <row r="141" spans="1:16" ht="45.75" customHeight="1">
      <c r="A141" s="107" t="s">
        <v>364</v>
      </c>
      <c r="B141" s="107">
        <v>853</v>
      </c>
      <c r="C141" s="107">
        <v>85395</v>
      </c>
      <c r="D141" s="17" t="s">
        <v>87</v>
      </c>
      <c r="E141" s="104">
        <f>SUM(E142:E143)</f>
        <v>248285</v>
      </c>
      <c r="F141" s="104">
        <f>SUM(F142:F143)</f>
        <v>248285</v>
      </c>
      <c r="G141" s="104">
        <v>50725</v>
      </c>
      <c r="H141" s="104">
        <f>SUM(H142:H143)</f>
        <v>177804</v>
      </c>
      <c r="I141" s="104">
        <v>0</v>
      </c>
      <c r="J141" s="104">
        <v>0</v>
      </c>
      <c r="K141" s="104">
        <v>0</v>
      </c>
      <c r="L141" s="157" t="s">
        <v>86</v>
      </c>
      <c r="M141" s="157"/>
      <c r="N141" s="104">
        <v>16650</v>
      </c>
      <c r="O141" s="16" t="s">
        <v>70</v>
      </c>
      <c r="P141" s="13"/>
    </row>
    <row r="142" spans="1:16" ht="12.75" customHeight="1">
      <c r="A142" s="107"/>
      <c r="B142" s="107"/>
      <c r="C142" s="107"/>
      <c r="D142" s="17" t="s">
        <v>69</v>
      </c>
      <c r="E142" s="104">
        <v>37336</v>
      </c>
      <c r="F142" s="104">
        <f>G142+J142+L142+N142+H142</f>
        <v>37336</v>
      </c>
      <c r="G142" s="104">
        <v>4725</v>
      </c>
      <c r="H142" s="104">
        <v>23061</v>
      </c>
      <c r="I142" s="104">
        <v>0</v>
      </c>
      <c r="J142" s="104">
        <v>0</v>
      </c>
      <c r="K142" s="104">
        <v>0</v>
      </c>
      <c r="L142" s="156">
        <v>1502</v>
      </c>
      <c r="M142" s="156"/>
      <c r="N142" s="104">
        <v>8048</v>
      </c>
      <c r="O142" s="16"/>
      <c r="P142" s="13"/>
    </row>
    <row r="143" spans="1:16" ht="12.75" customHeight="1">
      <c r="A143" s="107"/>
      <c r="B143" s="107"/>
      <c r="C143" s="107"/>
      <c r="D143" s="17" t="s">
        <v>68</v>
      </c>
      <c r="E143" s="104">
        <v>210949</v>
      </c>
      <c r="F143" s="104">
        <f>G143+J143+L143+N143+H143</f>
        <v>210949</v>
      </c>
      <c r="G143" s="104">
        <v>46000</v>
      </c>
      <c r="H143" s="104">
        <v>154743</v>
      </c>
      <c r="I143" s="104">
        <v>0</v>
      </c>
      <c r="J143" s="104">
        <v>0</v>
      </c>
      <c r="K143" s="104">
        <v>0</v>
      </c>
      <c r="L143" s="156">
        <v>1604</v>
      </c>
      <c r="M143" s="156"/>
      <c r="N143" s="104">
        <v>8602</v>
      </c>
      <c r="O143" s="16"/>
      <c r="P143" s="13"/>
    </row>
    <row r="144" spans="1:16" ht="86.25" customHeight="1">
      <c r="A144" s="107" t="s">
        <v>365</v>
      </c>
      <c r="B144" s="107">
        <v>855</v>
      </c>
      <c r="C144" s="107">
        <v>85510</v>
      </c>
      <c r="D144" s="127" t="s">
        <v>84</v>
      </c>
      <c r="E144" s="104">
        <v>4459184.62</v>
      </c>
      <c r="F144" s="104">
        <f>F146</f>
        <v>2417374.31</v>
      </c>
      <c r="G144" s="104">
        <v>726926</v>
      </c>
      <c r="H144" s="104">
        <v>0</v>
      </c>
      <c r="I144" s="104">
        <v>0</v>
      </c>
      <c r="J144" s="104">
        <v>0</v>
      </c>
      <c r="K144" s="104">
        <v>0</v>
      </c>
      <c r="L144" s="157" t="s">
        <v>83</v>
      </c>
      <c r="M144" s="157"/>
      <c r="N144" s="104">
        <v>0</v>
      </c>
      <c r="O144" s="16" t="s">
        <v>70</v>
      </c>
      <c r="P144" s="13"/>
    </row>
    <row r="145" spans="1:16" ht="12.75" customHeight="1">
      <c r="A145" s="107"/>
      <c r="B145" s="107"/>
      <c r="C145" s="107"/>
      <c r="D145" s="17" t="s">
        <v>69</v>
      </c>
      <c r="E145" s="104">
        <v>0</v>
      </c>
      <c r="F145" s="104">
        <v>0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56">
        <v>0</v>
      </c>
      <c r="M145" s="156"/>
      <c r="N145" s="104">
        <v>0</v>
      </c>
      <c r="O145" s="16"/>
      <c r="P145" s="13"/>
    </row>
    <row r="146" spans="1:16" ht="12.75" customHeight="1">
      <c r="A146" s="107"/>
      <c r="B146" s="107"/>
      <c r="C146" s="107"/>
      <c r="D146" s="17" t="s">
        <v>68</v>
      </c>
      <c r="E146" s="104">
        <f>E144</f>
        <v>4459184.62</v>
      </c>
      <c r="F146" s="104">
        <f>G146+N146+L146</f>
        <v>2417374.31</v>
      </c>
      <c r="G146" s="104">
        <v>726926</v>
      </c>
      <c r="H146" s="104">
        <v>0</v>
      </c>
      <c r="I146" s="104">
        <v>0</v>
      </c>
      <c r="J146" s="104">
        <v>0</v>
      </c>
      <c r="K146" s="104">
        <v>0</v>
      </c>
      <c r="L146" s="156">
        <v>1690448.31</v>
      </c>
      <c r="M146" s="156"/>
      <c r="N146" s="104">
        <f>N144</f>
        <v>0</v>
      </c>
      <c r="O146" s="16"/>
      <c r="P146" s="13"/>
    </row>
    <row r="147" spans="1:16" ht="72.75" customHeight="1">
      <c r="A147" s="107" t="s">
        <v>366</v>
      </c>
      <c r="B147" s="118">
        <v>855</v>
      </c>
      <c r="C147" s="118">
        <v>85510</v>
      </c>
      <c r="D147" s="127" t="s">
        <v>81</v>
      </c>
      <c r="E147" s="104">
        <v>3154827</v>
      </c>
      <c r="F147" s="104">
        <v>4077</v>
      </c>
      <c r="G147" s="104">
        <v>4077</v>
      </c>
      <c r="H147" s="104">
        <v>0</v>
      </c>
      <c r="I147" s="104">
        <v>0</v>
      </c>
      <c r="J147" s="104">
        <v>0</v>
      </c>
      <c r="K147" s="104">
        <v>0</v>
      </c>
      <c r="L147" s="157" t="s">
        <v>78</v>
      </c>
      <c r="M147" s="157"/>
      <c r="N147" s="104">
        <v>0</v>
      </c>
      <c r="O147" s="16" t="s">
        <v>70</v>
      </c>
      <c r="P147" s="13"/>
    </row>
    <row r="148" spans="1:16" ht="12.75" customHeight="1">
      <c r="A148" s="107"/>
      <c r="B148" s="107"/>
      <c r="C148" s="107"/>
      <c r="D148" s="17" t="s">
        <v>69</v>
      </c>
      <c r="E148" s="104">
        <v>0</v>
      </c>
      <c r="F148" s="104">
        <v>0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56">
        <v>0</v>
      </c>
      <c r="M148" s="156"/>
      <c r="N148" s="104">
        <v>0</v>
      </c>
      <c r="O148" s="16"/>
      <c r="P148" s="13"/>
    </row>
    <row r="149" spans="1:16" ht="12.75" customHeight="1">
      <c r="A149" s="107"/>
      <c r="B149" s="107"/>
      <c r="C149" s="107"/>
      <c r="D149" s="17" t="s">
        <v>68</v>
      </c>
      <c r="E149" s="104">
        <f>E147</f>
        <v>3154827</v>
      </c>
      <c r="F149" s="104">
        <v>4077</v>
      </c>
      <c r="G149" s="104">
        <v>4077</v>
      </c>
      <c r="H149" s="104">
        <v>0</v>
      </c>
      <c r="I149" s="104">
        <v>0</v>
      </c>
      <c r="J149" s="104">
        <v>0</v>
      </c>
      <c r="K149" s="104">
        <v>0</v>
      </c>
      <c r="L149" s="156">
        <v>0</v>
      </c>
      <c r="M149" s="156"/>
      <c r="N149" s="104">
        <f>N147</f>
        <v>0</v>
      </c>
      <c r="O149" s="16"/>
      <c r="P149" s="13"/>
    </row>
    <row r="150" spans="1:16" ht="69" customHeight="1">
      <c r="A150" s="107" t="s">
        <v>367</v>
      </c>
      <c r="B150" s="118">
        <v>900</v>
      </c>
      <c r="C150" s="118">
        <v>90019</v>
      </c>
      <c r="D150" s="127" t="s">
        <v>397</v>
      </c>
      <c r="E150" s="104">
        <v>12400</v>
      </c>
      <c r="F150" s="104">
        <v>6400</v>
      </c>
      <c r="G150" s="104">
        <v>6400</v>
      </c>
      <c r="H150" s="104">
        <v>0</v>
      </c>
      <c r="I150" s="104">
        <v>0</v>
      </c>
      <c r="J150" s="104">
        <v>0</v>
      </c>
      <c r="K150" s="104">
        <v>0</v>
      </c>
      <c r="L150" s="157" t="s">
        <v>78</v>
      </c>
      <c r="M150" s="157"/>
      <c r="N150" s="104">
        <v>0</v>
      </c>
      <c r="O150" s="16" t="s">
        <v>70</v>
      </c>
      <c r="P150" s="13"/>
    </row>
    <row r="151" spans="1:16" ht="12.75" customHeight="1">
      <c r="A151" s="107"/>
      <c r="B151" s="107"/>
      <c r="C151" s="107"/>
      <c r="D151" s="17" t="s">
        <v>69</v>
      </c>
      <c r="E151" s="104">
        <v>12400</v>
      </c>
      <c r="F151" s="104">
        <v>6400</v>
      </c>
      <c r="G151" s="104">
        <v>6400</v>
      </c>
      <c r="H151" s="104">
        <v>0</v>
      </c>
      <c r="I151" s="104">
        <v>0</v>
      </c>
      <c r="J151" s="104">
        <v>0</v>
      </c>
      <c r="K151" s="104">
        <v>0</v>
      </c>
      <c r="L151" s="156">
        <v>0</v>
      </c>
      <c r="M151" s="156"/>
      <c r="N151" s="104">
        <v>0</v>
      </c>
      <c r="O151" s="16"/>
      <c r="P151" s="13"/>
    </row>
    <row r="152" spans="1:16" ht="12.75" customHeight="1">
      <c r="A152" s="107"/>
      <c r="B152" s="107"/>
      <c r="C152" s="107"/>
      <c r="D152" s="17" t="s">
        <v>68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56">
        <v>0</v>
      </c>
      <c r="M152" s="156"/>
      <c r="N152" s="104">
        <f>N150</f>
        <v>0</v>
      </c>
      <c r="O152" s="16"/>
      <c r="P152" s="13"/>
    </row>
    <row r="153" spans="1:16" ht="48" customHeight="1">
      <c r="A153" s="107" t="s">
        <v>368</v>
      </c>
      <c r="B153" s="107">
        <v>900</v>
      </c>
      <c r="C153" s="107">
        <v>90019</v>
      </c>
      <c r="D153" s="17" t="s">
        <v>398</v>
      </c>
      <c r="E153" s="104">
        <v>559050</v>
      </c>
      <c r="F153" s="104">
        <f>G153</f>
        <v>0</v>
      </c>
      <c r="G153" s="104">
        <f>SUM(G154:G155)</f>
        <v>0</v>
      </c>
      <c r="H153" s="104">
        <v>0</v>
      </c>
      <c r="I153" s="104">
        <v>0</v>
      </c>
      <c r="J153" s="104">
        <v>0</v>
      </c>
      <c r="K153" s="104">
        <v>0</v>
      </c>
      <c r="L153" s="157" t="s">
        <v>78</v>
      </c>
      <c r="M153" s="157"/>
      <c r="N153" s="104">
        <v>0</v>
      </c>
      <c r="O153" s="16" t="s">
        <v>70</v>
      </c>
      <c r="P153" s="13"/>
    </row>
    <row r="154" spans="1:16" ht="12.75" customHeight="1">
      <c r="A154" s="107"/>
      <c r="B154" s="107"/>
      <c r="C154" s="107"/>
      <c r="D154" s="17" t="s">
        <v>69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56">
        <v>0</v>
      </c>
      <c r="M154" s="156"/>
      <c r="N154" s="104">
        <v>0</v>
      </c>
      <c r="O154" s="16"/>
      <c r="P154" s="13"/>
    </row>
    <row r="155" spans="1:16" ht="12.75" customHeight="1">
      <c r="A155" s="107"/>
      <c r="B155" s="107"/>
      <c r="C155" s="107"/>
      <c r="D155" s="17" t="s">
        <v>68</v>
      </c>
      <c r="E155" s="104">
        <f>E153</f>
        <v>559050</v>
      </c>
      <c r="F155" s="104">
        <f>G155</f>
        <v>0</v>
      </c>
      <c r="G155" s="104">
        <v>0</v>
      </c>
      <c r="H155" s="104">
        <v>0</v>
      </c>
      <c r="I155" s="104">
        <v>0</v>
      </c>
      <c r="J155" s="104">
        <v>0</v>
      </c>
      <c r="K155" s="104">
        <v>0</v>
      </c>
      <c r="L155" s="156">
        <v>0</v>
      </c>
      <c r="M155" s="156"/>
      <c r="N155" s="104">
        <f>N153</f>
        <v>0</v>
      </c>
      <c r="O155" s="16"/>
      <c r="P155" s="13"/>
    </row>
    <row r="156" spans="1:16" ht="64.5" customHeight="1">
      <c r="A156" s="107" t="s">
        <v>388</v>
      </c>
      <c r="B156" s="118">
        <v>900</v>
      </c>
      <c r="C156" s="118">
        <v>90095</v>
      </c>
      <c r="D156" s="17" t="s">
        <v>374</v>
      </c>
      <c r="E156" s="104">
        <f>(E157+E158)</f>
        <v>49692</v>
      </c>
      <c r="F156" s="104">
        <f>(F157+F158)</f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54" t="s">
        <v>71</v>
      </c>
      <c r="M156" s="155"/>
      <c r="N156" s="104">
        <f>(N157+N158)</f>
        <v>0</v>
      </c>
      <c r="O156" s="16" t="s">
        <v>70</v>
      </c>
      <c r="P156" s="13"/>
    </row>
    <row r="157" spans="1:16" ht="12.75" customHeight="1">
      <c r="A157" s="107"/>
      <c r="B157" s="107"/>
      <c r="C157" s="107"/>
      <c r="D157" s="17" t="s">
        <v>69</v>
      </c>
      <c r="E157" s="104">
        <v>49692</v>
      </c>
      <c r="F157" s="104">
        <f>G157+J157++L157+N157</f>
        <v>0</v>
      </c>
      <c r="G157" s="104">
        <f>G156</f>
        <v>0</v>
      </c>
      <c r="H157" s="104">
        <v>0</v>
      </c>
      <c r="I157" s="104">
        <v>0</v>
      </c>
      <c r="J157" s="104">
        <v>0</v>
      </c>
      <c r="K157" s="104">
        <v>0</v>
      </c>
      <c r="L157" s="156">
        <v>0</v>
      </c>
      <c r="M157" s="156"/>
      <c r="N157" s="104">
        <v>0</v>
      </c>
      <c r="O157" s="16"/>
      <c r="P157" s="13"/>
    </row>
    <row r="158" spans="1:16" ht="12.75" customHeight="1">
      <c r="A158" s="107"/>
      <c r="B158" s="107"/>
      <c r="C158" s="107"/>
      <c r="D158" s="17" t="s">
        <v>68</v>
      </c>
      <c r="E158" s="104">
        <v>0</v>
      </c>
      <c r="F158" s="104">
        <f>G158+J158+L158+N158</f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56">
        <v>0</v>
      </c>
      <c r="M158" s="156"/>
      <c r="N158" s="104">
        <v>0</v>
      </c>
      <c r="O158" s="16"/>
      <c r="P158" s="13"/>
    </row>
    <row r="159" spans="1:16" ht="46.5" customHeight="1">
      <c r="A159" s="107" t="s">
        <v>389</v>
      </c>
      <c r="B159" s="107">
        <v>921</v>
      </c>
      <c r="C159" s="107">
        <v>92195</v>
      </c>
      <c r="D159" s="17" t="s">
        <v>79</v>
      </c>
      <c r="E159" s="104">
        <v>65500</v>
      </c>
      <c r="F159" s="104">
        <f>G159</f>
        <v>65500</v>
      </c>
      <c r="G159" s="104">
        <v>65500</v>
      </c>
      <c r="H159" s="104">
        <v>0</v>
      </c>
      <c r="I159" s="104">
        <v>0</v>
      </c>
      <c r="J159" s="104">
        <v>0</v>
      </c>
      <c r="K159" s="104">
        <v>0</v>
      </c>
      <c r="L159" s="157" t="s">
        <v>78</v>
      </c>
      <c r="M159" s="157"/>
      <c r="N159" s="104">
        <v>0</v>
      </c>
      <c r="O159" s="16" t="s">
        <v>70</v>
      </c>
      <c r="P159" s="13"/>
    </row>
    <row r="160" spans="1:16" ht="12.75" customHeight="1">
      <c r="A160" s="107"/>
      <c r="B160" s="107"/>
      <c r="C160" s="107"/>
      <c r="D160" s="17" t="s">
        <v>69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56">
        <v>0</v>
      </c>
      <c r="M160" s="156"/>
      <c r="N160" s="104">
        <v>0</v>
      </c>
      <c r="O160" s="16"/>
      <c r="P160" s="13"/>
    </row>
    <row r="161" spans="1:16" ht="12.75" customHeight="1">
      <c r="A161" s="107"/>
      <c r="B161" s="107"/>
      <c r="C161" s="107"/>
      <c r="D161" s="17" t="s">
        <v>68</v>
      </c>
      <c r="E161" s="104">
        <f>E159</f>
        <v>65500</v>
      </c>
      <c r="F161" s="104">
        <f>G161</f>
        <v>65500</v>
      </c>
      <c r="G161" s="104">
        <v>65500</v>
      </c>
      <c r="H161" s="104">
        <v>0</v>
      </c>
      <c r="I161" s="104">
        <v>0</v>
      </c>
      <c r="J161" s="104">
        <v>0</v>
      </c>
      <c r="K161" s="104">
        <v>0</v>
      </c>
      <c r="L161" s="156">
        <v>0</v>
      </c>
      <c r="M161" s="156"/>
      <c r="N161" s="104">
        <f>N159</f>
        <v>0</v>
      </c>
      <c r="O161" s="16"/>
      <c r="P161" s="13"/>
    </row>
    <row r="162" spans="1:16" ht="56.25" customHeight="1">
      <c r="A162" s="107" t="s">
        <v>443</v>
      </c>
      <c r="B162" s="118">
        <v>926</v>
      </c>
      <c r="C162" s="118">
        <v>92695</v>
      </c>
      <c r="D162" s="17" t="s">
        <v>76</v>
      </c>
      <c r="E162" s="104">
        <f>(E163+E164)</f>
        <v>7000</v>
      </c>
      <c r="F162" s="104">
        <f>(F163+F164)</f>
        <v>1000</v>
      </c>
      <c r="G162" s="104">
        <v>1000</v>
      </c>
      <c r="H162" s="104">
        <v>0</v>
      </c>
      <c r="I162" s="104">
        <v>0</v>
      </c>
      <c r="J162" s="104">
        <v>0</v>
      </c>
      <c r="K162" s="104">
        <v>0</v>
      </c>
      <c r="L162" s="157" t="s">
        <v>71</v>
      </c>
      <c r="M162" s="157"/>
      <c r="N162" s="104">
        <f>(N163+N164)</f>
        <v>0</v>
      </c>
      <c r="O162" s="16" t="s">
        <v>70</v>
      </c>
      <c r="P162" s="13"/>
    </row>
    <row r="163" spans="1:16" ht="12.75" customHeight="1">
      <c r="A163" s="107"/>
      <c r="B163" s="107"/>
      <c r="C163" s="107"/>
      <c r="D163" s="17" t="s">
        <v>69</v>
      </c>
      <c r="E163" s="104">
        <v>7000</v>
      </c>
      <c r="F163" s="104">
        <f>G163+J163++L163+N163</f>
        <v>1000</v>
      </c>
      <c r="G163" s="104">
        <f>G162</f>
        <v>1000</v>
      </c>
      <c r="H163" s="104">
        <v>0</v>
      </c>
      <c r="I163" s="104">
        <v>0</v>
      </c>
      <c r="J163" s="104">
        <v>0</v>
      </c>
      <c r="K163" s="104">
        <v>0</v>
      </c>
      <c r="L163" s="156">
        <v>0</v>
      </c>
      <c r="M163" s="156"/>
      <c r="N163" s="104">
        <v>0</v>
      </c>
      <c r="O163" s="16"/>
      <c r="P163" s="13"/>
    </row>
    <row r="164" spans="1:16" ht="12.75" customHeight="1">
      <c r="A164" s="107"/>
      <c r="B164" s="107"/>
      <c r="C164" s="107"/>
      <c r="D164" s="17" t="s">
        <v>68</v>
      </c>
      <c r="E164" s="104">
        <v>0</v>
      </c>
      <c r="F164" s="104">
        <f>G164+J164+L164+N164</f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56">
        <v>0</v>
      </c>
      <c r="M164" s="156"/>
      <c r="N164" s="104">
        <v>0</v>
      </c>
      <c r="O164" s="16"/>
      <c r="P164" s="13"/>
    </row>
    <row r="165" spans="1:16" ht="54.75" customHeight="1">
      <c r="A165" s="107" t="s">
        <v>444</v>
      </c>
      <c r="B165" s="118">
        <v>926</v>
      </c>
      <c r="C165" s="118">
        <v>92695</v>
      </c>
      <c r="D165" s="17" t="s">
        <v>74</v>
      </c>
      <c r="E165" s="104">
        <f>(E166+E167)</f>
        <v>7000</v>
      </c>
      <c r="F165" s="104">
        <f>(F166+F167)</f>
        <v>1000</v>
      </c>
      <c r="G165" s="104">
        <v>1000</v>
      </c>
      <c r="H165" s="104">
        <v>0</v>
      </c>
      <c r="I165" s="104">
        <v>0</v>
      </c>
      <c r="J165" s="104">
        <v>0</v>
      </c>
      <c r="K165" s="104">
        <v>0</v>
      </c>
      <c r="L165" s="157" t="s">
        <v>71</v>
      </c>
      <c r="M165" s="157"/>
      <c r="N165" s="104">
        <f>(N166+N167)</f>
        <v>0</v>
      </c>
      <c r="O165" s="16" t="s">
        <v>70</v>
      </c>
      <c r="P165" s="13"/>
    </row>
    <row r="166" spans="1:16" ht="12.75" customHeight="1">
      <c r="A166" s="107"/>
      <c r="B166" s="107"/>
      <c r="C166" s="107"/>
      <c r="D166" s="17" t="s">
        <v>69</v>
      </c>
      <c r="E166" s="104">
        <v>7000</v>
      </c>
      <c r="F166" s="104">
        <f>G166+J166++L166+N166</f>
        <v>1000</v>
      </c>
      <c r="G166" s="104">
        <f>G165</f>
        <v>1000</v>
      </c>
      <c r="H166" s="104">
        <v>0</v>
      </c>
      <c r="I166" s="104">
        <v>0</v>
      </c>
      <c r="J166" s="104">
        <v>0</v>
      </c>
      <c r="K166" s="104">
        <v>0</v>
      </c>
      <c r="L166" s="156">
        <v>0</v>
      </c>
      <c r="M166" s="156"/>
      <c r="N166" s="104">
        <v>0</v>
      </c>
      <c r="O166" s="16"/>
      <c r="P166" s="13"/>
    </row>
    <row r="167" spans="1:16" ht="12.75" customHeight="1">
      <c r="A167" s="107"/>
      <c r="B167" s="107"/>
      <c r="C167" s="107"/>
      <c r="D167" s="17" t="s">
        <v>68</v>
      </c>
      <c r="E167" s="104">
        <v>0</v>
      </c>
      <c r="F167" s="104">
        <f>G167+J167+L167+N167</f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56">
        <v>0</v>
      </c>
      <c r="M167" s="156"/>
      <c r="N167" s="104">
        <v>0</v>
      </c>
      <c r="O167" s="16"/>
      <c r="P167" s="13"/>
    </row>
    <row r="168" spans="1:16" ht="56.25" customHeight="1">
      <c r="A168" s="107" t="s">
        <v>445</v>
      </c>
      <c r="B168" s="118">
        <v>926</v>
      </c>
      <c r="C168" s="118">
        <v>92695</v>
      </c>
      <c r="D168" s="17" t="s">
        <v>72</v>
      </c>
      <c r="E168" s="104">
        <f>(E169+E170)</f>
        <v>7000</v>
      </c>
      <c r="F168" s="104">
        <f>(F169+F170)</f>
        <v>1000</v>
      </c>
      <c r="G168" s="104">
        <v>1000</v>
      </c>
      <c r="H168" s="104">
        <v>0</v>
      </c>
      <c r="I168" s="104">
        <v>0</v>
      </c>
      <c r="J168" s="104">
        <v>0</v>
      </c>
      <c r="K168" s="104">
        <v>0</v>
      </c>
      <c r="L168" s="157" t="s">
        <v>71</v>
      </c>
      <c r="M168" s="157"/>
      <c r="N168" s="104">
        <f>(N169+N170)</f>
        <v>0</v>
      </c>
      <c r="O168" s="16" t="s">
        <v>70</v>
      </c>
      <c r="P168" s="13"/>
    </row>
    <row r="169" spans="1:16" ht="12.75" customHeight="1">
      <c r="A169" s="107"/>
      <c r="B169" s="107"/>
      <c r="C169" s="107"/>
      <c r="D169" s="17" t="s">
        <v>69</v>
      </c>
      <c r="E169" s="104">
        <v>7000</v>
      </c>
      <c r="F169" s="104">
        <f>G169+J169++L169+N169</f>
        <v>1000</v>
      </c>
      <c r="G169" s="104">
        <f>G168</f>
        <v>1000</v>
      </c>
      <c r="H169" s="104">
        <v>0</v>
      </c>
      <c r="I169" s="104">
        <v>0</v>
      </c>
      <c r="J169" s="104">
        <v>0</v>
      </c>
      <c r="K169" s="104">
        <v>0</v>
      </c>
      <c r="L169" s="156">
        <v>0</v>
      </c>
      <c r="M169" s="156"/>
      <c r="N169" s="104">
        <v>0</v>
      </c>
      <c r="O169" s="16"/>
      <c r="P169" s="13"/>
    </row>
    <row r="170" spans="1:16" ht="12.75" customHeight="1">
      <c r="A170" s="107"/>
      <c r="B170" s="107"/>
      <c r="C170" s="107"/>
      <c r="D170" s="17" t="s">
        <v>68</v>
      </c>
      <c r="E170" s="104">
        <v>0</v>
      </c>
      <c r="F170" s="104">
        <f>G170+J170+L170+N170</f>
        <v>0</v>
      </c>
      <c r="G170" s="104">
        <v>0</v>
      </c>
      <c r="H170" s="104">
        <v>0</v>
      </c>
      <c r="I170" s="104">
        <v>0</v>
      </c>
      <c r="J170" s="104">
        <v>0</v>
      </c>
      <c r="K170" s="104">
        <v>0</v>
      </c>
      <c r="L170" s="156">
        <v>0</v>
      </c>
      <c r="M170" s="156"/>
      <c r="N170" s="104">
        <v>0</v>
      </c>
      <c r="O170" s="16"/>
      <c r="P170" s="13"/>
    </row>
    <row r="171" spans="1:16" ht="21" customHeight="1">
      <c r="A171" s="162" t="s">
        <v>30</v>
      </c>
      <c r="B171" s="162"/>
      <c r="C171" s="162"/>
      <c r="D171" s="162"/>
      <c r="E171" s="15">
        <f>SUM(E11+E14+E17+E20+E23+E26+E29+E32+E35+E38+E41+E44+E47+E50+E53+E56+E59+E62+E65+E68+E71+E74+E77+E81+E84+E87+E90+E93+E96+E99+E102+E105+E108+E111+E114+E117+E120+E123+E126+E129+E132+E135+E138+E141+E144+E147+E150+E153+E156+E159+E162+E165+E168)</f>
        <v>94863301.05000001</v>
      </c>
      <c r="F171" s="15">
        <f aca="true" t="shared" si="1" ref="F171:K171">SUM(F11+F14+F17+F20+F23+F26+F29+F32+F35+F38+F41+F44+F47+F50+F53+F56+F59+F62+F65+F68+F71+F74+F77+F81+F84+F87+F90+F93+F96+F99+F102+F105+F108+F111+F114+F117+F120+F123+F126+F129+F132+F135+F138+F141+F144+F147+F150+F153+F156+F159+F162+F165+F168)</f>
        <v>36133286.24</v>
      </c>
      <c r="G171" s="15">
        <f t="shared" si="1"/>
        <v>15740174.13</v>
      </c>
      <c r="H171" s="15">
        <f t="shared" si="1"/>
        <v>927756.45</v>
      </c>
      <c r="I171" s="15">
        <f t="shared" si="1"/>
        <v>0</v>
      </c>
      <c r="J171" s="15">
        <f t="shared" si="1"/>
        <v>0</v>
      </c>
      <c r="K171" s="15">
        <f t="shared" si="1"/>
        <v>0</v>
      </c>
      <c r="L171" s="178">
        <f>SUM(L172:L173)</f>
        <v>13228621.48</v>
      </c>
      <c r="M171" s="178"/>
      <c r="N171" s="15">
        <f>SUM(N11+N14+N17+N20+N23+N26+N29+N32+N35+N38+N41+N44+N47+N50+N53+N56+N59+N62+N65+N68+N71+N74+N77+N81+N84+N87+N90+N93+N96+N99+N102+N105+N108+N111+N114+N117+N120+N123+N126+N129+N132+N135+N138+N141+N144+N147+N150+N153+N156+N159+N162+N165+N168)</f>
        <v>6236734.180000001</v>
      </c>
      <c r="O171" s="106" t="s">
        <v>67</v>
      </c>
      <c r="P171" s="13"/>
    </row>
    <row r="172" spans="1:16" ht="21" customHeight="1">
      <c r="A172" s="162" t="s">
        <v>30</v>
      </c>
      <c r="B172" s="162"/>
      <c r="C172" s="162"/>
      <c r="D172" s="105" t="s">
        <v>69</v>
      </c>
      <c r="E172" s="15">
        <f>SUM(E12+E15+E18+E21+E24+E27+E30+E33+E36+E39+E42+E45+E48+E51+E54+E57+E60+E63+E66+E69+E72+E75+E78+E82+E85+E88+E91+E94+E97+E100+E103+E106+E109+E112+E115+E118+E121+E124+E127+E130+E133+E136+E139+E142+E145+E148+E151+E154+E157+E160+E163+E166+E169)</f>
        <v>8556031.379999999</v>
      </c>
      <c r="F172" s="15">
        <f aca="true" t="shared" si="2" ref="F172:N172">SUM(F12+F15+F18+F21+F24+F27+F30+F33+F36+F39+F42+F45+F48+F51+F54+F57+F60+F63+F66+F69+F72+F75+F78+F82+F85+F88+F91+F94+F97+F100+F103+F106+F109+F112+F115+F118+F121+F124+F127+F130+F133+F136+F139+F142+F145+F148+F151+F154+F157+F160+F163+F166+F169)</f>
        <v>1352616.48</v>
      </c>
      <c r="G172" s="15">
        <f t="shared" si="2"/>
        <v>770252.2000000001</v>
      </c>
      <c r="H172" s="15">
        <f t="shared" si="2"/>
        <v>23061</v>
      </c>
      <c r="I172" s="15">
        <f t="shared" si="2"/>
        <v>0</v>
      </c>
      <c r="J172" s="15">
        <f t="shared" si="2"/>
        <v>0</v>
      </c>
      <c r="K172" s="15">
        <f t="shared" si="2"/>
        <v>0</v>
      </c>
      <c r="L172" s="172">
        <f t="shared" si="2"/>
        <v>358270</v>
      </c>
      <c r="M172" s="173"/>
      <c r="N172" s="15">
        <f t="shared" si="2"/>
        <v>201033.28</v>
      </c>
      <c r="O172" s="14" t="s">
        <v>67</v>
      </c>
      <c r="P172" s="13"/>
    </row>
    <row r="173" spans="1:16" ht="21" customHeight="1">
      <c r="A173" s="162" t="s">
        <v>30</v>
      </c>
      <c r="B173" s="162"/>
      <c r="C173" s="162"/>
      <c r="D173" s="105" t="s">
        <v>68</v>
      </c>
      <c r="E173" s="15">
        <f>SUM(E13+E16+E19+E22+E25+E28+E31+E34+E37+E40+E43+E46+E49+E52+E55+E58+E61+E64+E67+E70+E73+E76+E79+E80+E83+E86+E89+E92+E95+E98+E101+E104+E110+E107+E113+E116+E119+E122+E125+E128+E131+E134+E137+E140+E143+E146+E149+E152+E155+E158+E161+E164+E167+E170)</f>
        <v>86307269.67</v>
      </c>
      <c r="F173" s="15">
        <f aca="true" t="shared" si="3" ref="F173:N173">SUM(F13+F16+F19+F22+F25+F28+F31+F34+F37+F40+F43+F46+F49+F52+F55+F58+F61+F64+F67+F70+F73+F76+F79+F80+F83+F86+F89+F92+F95+F98+F101+F104+F110+F107+F113+F116+F119+F122+F125+F128+F131+F134+F137+F140+F143+F146+F149+F152+F155+F158+F161+F164+F167+F170)</f>
        <v>34780669.76</v>
      </c>
      <c r="G173" s="15">
        <f t="shared" si="3"/>
        <v>14969921.930000002</v>
      </c>
      <c r="H173" s="15">
        <f t="shared" si="3"/>
        <v>904695.45</v>
      </c>
      <c r="I173" s="15">
        <f t="shared" si="3"/>
        <v>0</v>
      </c>
      <c r="J173" s="15">
        <f t="shared" si="3"/>
        <v>0</v>
      </c>
      <c r="K173" s="15">
        <f t="shared" si="3"/>
        <v>0</v>
      </c>
      <c r="L173" s="172">
        <f t="shared" si="3"/>
        <v>12870351.48</v>
      </c>
      <c r="M173" s="173"/>
      <c r="N173" s="15">
        <f t="shared" si="3"/>
        <v>6035700.9</v>
      </c>
      <c r="O173" s="14" t="s">
        <v>67</v>
      </c>
      <c r="P173" s="13"/>
    </row>
    <row r="174" spans="1:15" ht="4.5" customHeight="1">
      <c r="A174" s="11"/>
      <c r="B174" s="11"/>
      <c r="C174" s="11"/>
      <c r="D174" s="11"/>
      <c r="E174" s="11"/>
      <c r="F174" s="11"/>
      <c r="G174" s="12"/>
      <c r="H174" s="12"/>
      <c r="I174" s="12"/>
      <c r="J174" s="11"/>
      <c r="K174" s="11"/>
      <c r="L174" s="174"/>
      <c r="M174" s="174"/>
      <c r="N174" s="11"/>
      <c r="O174" s="11"/>
    </row>
    <row r="175" spans="1:15" ht="12.75" customHeight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</row>
    <row r="176" spans="1:15" ht="12.75" customHeight="1">
      <c r="A176" s="177" t="s">
        <v>66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</row>
    <row r="177" spans="1:15" ht="12.75" customHeight="1">
      <c r="A177" s="171" t="s">
        <v>65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</row>
    <row r="178" spans="1:15" ht="12.75" customHeight="1">
      <c r="A178" s="171" t="s">
        <v>64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</row>
    <row r="179" spans="1:15" ht="12.75" customHeight="1">
      <c r="A179" s="171" t="s">
        <v>63</v>
      </c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</row>
    <row r="180" spans="1:15" ht="7.5" customHeight="1">
      <c r="A180" s="171" t="s">
        <v>62</v>
      </c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</row>
    <row r="181" spans="1:15" ht="21" customHeight="1">
      <c r="A181" s="171" t="s">
        <v>61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</row>
    <row r="182" spans="1:15" ht="12.75">
      <c r="A182" s="6"/>
      <c r="B182" s="6"/>
      <c r="C182" s="6"/>
      <c r="D182" s="6"/>
      <c r="E182" s="10"/>
      <c r="F182" s="9"/>
      <c r="G182" s="7"/>
      <c r="H182" s="7"/>
      <c r="I182" s="8"/>
      <c r="J182" s="8"/>
      <c r="K182" s="8"/>
      <c r="L182" s="8"/>
      <c r="M182" s="7"/>
      <c r="N182" s="7"/>
      <c r="O182" s="6"/>
    </row>
    <row r="184" ht="12.75">
      <c r="F184" s="5"/>
    </row>
  </sheetData>
  <sheetProtection selectLockedCells="1" selectUnlockedCells="1"/>
  <mergeCells count="189">
    <mergeCell ref="L154:M154"/>
    <mergeCell ref="L155:M155"/>
    <mergeCell ref="L100:M100"/>
    <mergeCell ref="L101:M101"/>
    <mergeCell ref="L126:M126"/>
    <mergeCell ref="L131:M131"/>
    <mergeCell ref="L148:M148"/>
    <mergeCell ref="L122:M122"/>
    <mergeCell ref="L132:M132"/>
    <mergeCell ref="L133:M133"/>
    <mergeCell ref="L151:M151"/>
    <mergeCell ref="L152:M152"/>
    <mergeCell ref="L153:M153"/>
    <mergeCell ref="L170:M170"/>
    <mergeCell ref="A171:D171"/>
    <mergeCell ref="L171:M171"/>
    <mergeCell ref="L71:M71"/>
    <mergeCell ref="L72:M72"/>
    <mergeCell ref="L73:M73"/>
    <mergeCell ref="L150:M150"/>
    <mergeCell ref="L115:M115"/>
    <mergeCell ref="L116:M116"/>
    <mergeCell ref="L121:M121"/>
    <mergeCell ref="L160:M160"/>
    <mergeCell ref="L161:M161"/>
    <mergeCell ref="L162:M162"/>
    <mergeCell ref="L163:M163"/>
    <mergeCell ref="L164:M164"/>
    <mergeCell ref="L165:M165"/>
    <mergeCell ref="L85:M85"/>
    <mergeCell ref="L86:M86"/>
    <mergeCell ref="L123:M123"/>
    <mergeCell ref="L136:M136"/>
    <mergeCell ref="L137:M137"/>
    <mergeCell ref="L138:M138"/>
    <mergeCell ref="L114:M114"/>
    <mergeCell ref="L134:M134"/>
    <mergeCell ref="L135:M135"/>
    <mergeCell ref="L129:M129"/>
    <mergeCell ref="A181:O181"/>
    <mergeCell ref="A172:C172"/>
    <mergeCell ref="L172:M172"/>
    <mergeCell ref="A173:C173"/>
    <mergeCell ref="L173:M173"/>
    <mergeCell ref="L174:M174"/>
    <mergeCell ref="A175:O175"/>
    <mergeCell ref="A177:O177"/>
    <mergeCell ref="A178:O178"/>
    <mergeCell ref="A179:O179"/>
    <mergeCell ref="L149:M149"/>
    <mergeCell ref="L159:M159"/>
    <mergeCell ref="L156:M156"/>
    <mergeCell ref="L157:M157"/>
    <mergeCell ref="A180:O180"/>
    <mergeCell ref="L166:M166"/>
    <mergeCell ref="L167:M167"/>
    <mergeCell ref="L168:M168"/>
    <mergeCell ref="L169:M169"/>
    <mergeCell ref="A176:O176"/>
    <mergeCell ref="L142:M142"/>
    <mergeCell ref="L143:M143"/>
    <mergeCell ref="L144:M144"/>
    <mergeCell ref="L158:M158"/>
    <mergeCell ref="L139:M139"/>
    <mergeCell ref="L140:M140"/>
    <mergeCell ref="L141:M141"/>
    <mergeCell ref="L145:M145"/>
    <mergeCell ref="L146:M146"/>
    <mergeCell ref="L147:M147"/>
    <mergeCell ref="L103:M103"/>
    <mergeCell ref="L104:M104"/>
    <mergeCell ref="L108:M108"/>
    <mergeCell ref="L109:M109"/>
    <mergeCell ref="L110:M110"/>
    <mergeCell ref="L120:M120"/>
    <mergeCell ref="L117:M117"/>
    <mergeCell ref="L118:M118"/>
    <mergeCell ref="L119:M119"/>
    <mergeCell ref="L111:M111"/>
    <mergeCell ref="L91:M91"/>
    <mergeCell ref="L92:M92"/>
    <mergeCell ref="L93:M93"/>
    <mergeCell ref="L94:M94"/>
    <mergeCell ref="L95:M95"/>
    <mergeCell ref="L102:M102"/>
    <mergeCell ref="L96:M96"/>
    <mergeCell ref="L97:M97"/>
    <mergeCell ref="L98:M98"/>
    <mergeCell ref="L99:M99"/>
    <mergeCell ref="L79:M79"/>
    <mergeCell ref="L80:M80"/>
    <mergeCell ref="L81:M81"/>
    <mergeCell ref="L82:M82"/>
    <mergeCell ref="L83:M83"/>
    <mergeCell ref="L90:M90"/>
    <mergeCell ref="L87:M87"/>
    <mergeCell ref="L88:M88"/>
    <mergeCell ref="L89:M89"/>
    <mergeCell ref="L84:M84"/>
    <mergeCell ref="L76:M76"/>
    <mergeCell ref="L77:M77"/>
    <mergeCell ref="L78:M78"/>
    <mergeCell ref="K7:K9"/>
    <mergeCell ref="L74:M74"/>
    <mergeCell ref="L75:M75"/>
    <mergeCell ref="L10:M10"/>
    <mergeCell ref="L11:M11"/>
    <mergeCell ref="L12:M12"/>
    <mergeCell ref="L13:M13"/>
    <mergeCell ref="L23:M23"/>
    <mergeCell ref="L24:M24"/>
    <mergeCell ref="L25:M25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L112:M112"/>
    <mergeCell ref="L113:M113"/>
    <mergeCell ref="J1:O1"/>
    <mergeCell ref="A2:M2"/>
    <mergeCell ref="M3:O3"/>
    <mergeCell ref="A4:A9"/>
    <mergeCell ref="B4:B9"/>
    <mergeCell ref="C4:C9"/>
    <mergeCell ref="D4:D9"/>
    <mergeCell ref="E4:E9"/>
    <mergeCell ref="L26:M26"/>
    <mergeCell ref="L27:M27"/>
    <mergeCell ref="L28:M28"/>
    <mergeCell ref="L14:M14"/>
    <mergeCell ref="L15:M15"/>
    <mergeCell ref="L16:M16"/>
    <mergeCell ref="L17:M17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3:M43"/>
    <mergeCell ref="L52:M52"/>
    <mergeCell ref="L44:M44"/>
    <mergeCell ref="L45:M45"/>
    <mergeCell ref="L46:M46"/>
    <mergeCell ref="L47:M47"/>
    <mergeCell ref="L48:M48"/>
    <mergeCell ref="L49:M49"/>
    <mergeCell ref="L18:M18"/>
    <mergeCell ref="L19:M19"/>
    <mergeCell ref="L66:M66"/>
    <mergeCell ref="L67:M67"/>
    <mergeCell ref="L68:M68"/>
    <mergeCell ref="L69:M69"/>
    <mergeCell ref="L57:M57"/>
    <mergeCell ref="L58:M58"/>
    <mergeCell ref="L41:M41"/>
    <mergeCell ref="L42:M42"/>
    <mergeCell ref="L70:M70"/>
    <mergeCell ref="L20:M20"/>
    <mergeCell ref="L21:M21"/>
    <mergeCell ref="L22:M22"/>
    <mergeCell ref="L50:M50"/>
    <mergeCell ref="L51:M51"/>
    <mergeCell ref="L53:M53"/>
    <mergeCell ref="L54:M54"/>
    <mergeCell ref="L55:M55"/>
    <mergeCell ref="L56:M56"/>
    <mergeCell ref="L105:M105"/>
    <mergeCell ref="L106:M106"/>
    <mergeCell ref="L107:M107"/>
    <mergeCell ref="L59:M59"/>
    <mergeCell ref="L60:M60"/>
    <mergeCell ref="L61:M61"/>
    <mergeCell ref="L62:M62"/>
    <mergeCell ref="L63:M63"/>
    <mergeCell ref="L64:M64"/>
    <mergeCell ref="L65:M6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view="pageLayout" workbookViewId="0" topLeftCell="A1">
      <selection activeCell="S7" sqref="S7"/>
    </sheetView>
  </sheetViews>
  <sheetFormatPr defaultColWidth="9.33203125" defaultRowHeight="11.25"/>
  <cols>
    <col min="1" max="1" width="4.83203125" style="34" customWidth="1"/>
    <col min="2" max="2" width="6.5" style="34" customWidth="1"/>
    <col min="3" max="3" width="7.5" style="34" customWidth="1"/>
    <col min="4" max="4" width="20.83203125" style="34" customWidth="1"/>
    <col min="5" max="5" width="14.33203125" style="34" customWidth="1"/>
    <col min="6" max="6" width="11.16015625" style="34" customWidth="1"/>
    <col min="7" max="7" width="9.83203125" style="34" customWidth="1"/>
    <col min="8" max="8" width="8.83203125" style="34" customWidth="1"/>
    <col min="9" max="9" width="7" style="34" customWidth="1"/>
    <col min="10" max="10" width="11.5" style="34" customWidth="1"/>
    <col min="11" max="11" width="9.66015625" style="34" customWidth="1"/>
    <col min="12" max="12" width="9.83203125" style="34" customWidth="1"/>
    <col min="13" max="16384" width="9.33203125" style="34" customWidth="1"/>
  </cols>
  <sheetData>
    <row r="1" spans="1:12" ht="31.5" customHeight="1">
      <c r="A1" s="184" t="s">
        <v>145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66"/>
    </row>
    <row r="2" spans="1:12" ht="18.75">
      <c r="A2" s="71"/>
      <c r="B2" s="71"/>
      <c r="C2" s="71"/>
      <c r="D2" s="71"/>
      <c r="E2" s="71"/>
      <c r="F2" s="71"/>
      <c r="G2" s="71"/>
      <c r="H2" s="71"/>
      <c r="I2" s="71"/>
      <c r="J2" s="71"/>
      <c r="K2" s="185" t="s">
        <v>0</v>
      </c>
      <c r="L2" s="185"/>
    </row>
    <row r="3" spans="1:12" ht="10.5" customHeight="1">
      <c r="A3" s="179" t="s">
        <v>28</v>
      </c>
      <c r="B3" s="179" t="s">
        <v>1</v>
      </c>
      <c r="C3" s="179" t="s">
        <v>141</v>
      </c>
      <c r="D3" s="180" t="s">
        <v>146</v>
      </c>
      <c r="E3" s="180" t="s">
        <v>138</v>
      </c>
      <c r="F3" s="180"/>
      <c r="G3" s="180"/>
      <c r="H3" s="180"/>
      <c r="I3" s="180"/>
      <c r="J3" s="180"/>
      <c r="K3" s="180"/>
      <c r="L3" s="180" t="s">
        <v>137</v>
      </c>
    </row>
    <row r="4" spans="1:12" ht="19.5" customHeight="1">
      <c r="A4" s="179"/>
      <c r="B4" s="179"/>
      <c r="C4" s="179"/>
      <c r="D4" s="180"/>
      <c r="E4" s="180" t="s">
        <v>147</v>
      </c>
      <c r="F4" s="180" t="s">
        <v>135</v>
      </c>
      <c r="G4" s="180"/>
      <c r="H4" s="180"/>
      <c r="I4" s="180"/>
      <c r="J4" s="180"/>
      <c r="K4" s="180"/>
      <c r="L4" s="180"/>
    </row>
    <row r="5" spans="1:12" ht="19.5" customHeight="1">
      <c r="A5" s="179"/>
      <c r="B5" s="179"/>
      <c r="C5" s="179"/>
      <c r="D5" s="180"/>
      <c r="E5" s="180"/>
      <c r="F5" s="180" t="s">
        <v>134</v>
      </c>
      <c r="G5" s="181" t="s">
        <v>148</v>
      </c>
      <c r="H5" s="182" t="s">
        <v>131</v>
      </c>
      <c r="I5" s="65" t="s">
        <v>23</v>
      </c>
      <c r="J5" s="180" t="s">
        <v>149</v>
      </c>
      <c r="K5" s="182" t="s">
        <v>129</v>
      </c>
      <c r="L5" s="180"/>
    </row>
    <row r="6" spans="1:12" ht="19.5" customHeight="1">
      <c r="A6" s="179"/>
      <c r="B6" s="179"/>
      <c r="C6" s="179"/>
      <c r="D6" s="180"/>
      <c r="E6" s="180"/>
      <c r="F6" s="180"/>
      <c r="G6" s="181"/>
      <c r="H6" s="182"/>
      <c r="I6" s="183" t="s">
        <v>128</v>
      </c>
      <c r="J6" s="180"/>
      <c r="K6" s="180"/>
      <c r="L6" s="180"/>
    </row>
    <row r="7" spans="1:12" ht="29.25" customHeight="1">
      <c r="A7" s="179"/>
      <c r="B7" s="179"/>
      <c r="C7" s="179"/>
      <c r="D7" s="180"/>
      <c r="E7" s="180"/>
      <c r="F7" s="180"/>
      <c r="G7" s="181"/>
      <c r="H7" s="182"/>
      <c r="I7" s="183"/>
      <c r="J7" s="180"/>
      <c r="K7" s="180"/>
      <c r="L7" s="180"/>
    </row>
    <row r="8" spans="1:12" ht="29.25" customHeight="1">
      <c r="A8" s="179"/>
      <c r="B8" s="179"/>
      <c r="C8" s="179"/>
      <c r="D8" s="180"/>
      <c r="E8" s="180"/>
      <c r="F8" s="180"/>
      <c r="G8" s="181"/>
      <c r="H8" s="182"/>
      <c r="I8" s="183"/>
      <c r="J8" s="180"/>
      <c r="K8" s="180"/>
      <c r="L8" s="180"/>
    </row>
    <row r="9" spans="1:12" ht="15.75" customHeight="1" thickBo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</row>
    <row r="10" spans="1:12" ht="45" customHeight="1" thickBot="1">
      <c r="A10" s="52" t="s">
        <v>29</v>
      </c>
      <c r="B10" s="52">
        <v>600</v>
      </c>
      <c r="C10" s="52">
        <v>60014</v>
      </c>
      <c r="D10" s="63" t="s">
        <v>150</v>
      </c>
      <c r="E10" s="62">
        <v>330000</v>
      </c>
      <c r="F10" s="62">
        <v>330000</v>
      </c>
      <c r="G10" s="50">
        <v>0</v>
      </c>
      <c r="H10" s="50">
        <v>0</v>
      </c>
      <c r="I10" s="50">
        <v>0</v>
      </c>
      <c r="J10" s="49" t="s">
        <v>151</v>
      </c>
      <c r="K10" s="48">
        <v>0</v>
      </c>
      <c r="L10" s="47" t="s">
        <v>152</v>
      </c>
    </row>
    <row r="11" spans="1:12" ht="60.75" customHeight="1" thickBot="1">
      <c r="A11" s="52" t="s">
        <v>31</v>
      </c>
      <c r="B11" s="52">
        <v>600</v>
      </c>
      <c r="C11" s="52">
        <v>60014</v>
      </c>
      <c r="D11" s="63" t="s">
        <v>390</v>
      </c>
      <c r="E11" s="62">
        <v>170000</v>
      </c>
      <c r="F11" s="62">
        <v>170000</v>
      </c>
      <c r="G11" s="50">
        <v>0</v>
      </c>
      <c r="H11" s="50">
        <v>0</v>
      </c>
      <c r="I11" s="50">
        <v>0</v>
      </c>
      <c r="J11" s="49" t="s">
        <v>151</v>
      </c>
      <c r="K11" s="48">
        <v>0</v>
      </c>
      <c r="L11" s="47" t="s">
        <v>152</v>
      </c>
    </row>
    <row r="12" spans="1:12" ht="45" customHeight="1" thickBot="1">
      <c r="A12" s="52" t="s">
        <v>32</v>
      </c>
      <c r="B12" s="52">
        <v>600</v>
      </c>
      <c r="C12" s="52">
        <v>60014</v>
      </c>
      <c r="D12" s="63" t="s">
        <v>391</v>
      </c>
      <c r="E12" s="62">
        <v>90000</v>
      </c>
      <c r="F12" s="62">
        <v>90000</v>
      </c>
      <c r="G12" s="50">
        <v>0</v>
      </c>
      <c r="H12" s="50">
        <v>0</v>
      </c>
      <c r="I12" s="50">
        <v>0</v>
      </c>
      <c r="J12" s="49" t="s">
        <v>151</v>
      </c>
      <c r="K12" s="48">
        <v>0</v>
      </c>
      <c r="L12" s="47" t="s">
        <v>152</v>
      </c>
    </row>
    <row r="13" spans="1:12" ht="95.25" customHeight="1" thickBot="1">
      <c r="A13" s="52" t="s">
        <v>33</v>
      </c>
      <c r="B13" s="52">
        <v>600</v>
      </c>
      <c r="C13" s="52">
        <v>60014</v>
      </c>
      <c r="D13" s="63" t="s">
        <v>153</v>
      </c>
      <c r="E13" s="62">
        <v>451052</v>
      </c>
      <c r="F13" s="62">
        <v>283167</v>
      </c>
      <c r="G13" s="50">
        <v>0</v>
      </c>
      <c r="H13" s="50">
        <v>0</v>
      </c>
      <c r="I13" s="50">
        <v>0</v>
      </c>
      <c r="J13" s="53" t="s">
        <v>237</v>
      </c>
      <c r="K13" s="48">
        <v>0</v>
      </c>
      <c r="L13" s="47" t="s">
        <v>152</v>
      </c>
    </row>
    <row r="14" spans="1:12" ht="83.25" customHeight="1" thickBot="1">
      <c r="A14" s="52" t="s">
        <v>34</v>
      </c>
      <c r="B14" s="52">
        <v>600</v>
      </c>
      <c r="C14" s="52">
        <v>60014</v>
      </c>
      <c r="D14" s="61" t="s">
        <v>155</v>
      </c>
      <c r="E14" s="60">
        <v>1546864</v>
      </c>
      <c r="F14" s="60">
        <v>1546864</v>
      </c>
      <c r="G14" s="50">
        <v>0</v>
      </c>
      <c r="H14" s="50">
        <v>0</v>
      </c>
      <c r="I14" s="50">
        <v>0</v>
      </c>
      <c r="J14" s="49" t="s">
        <v>154</v>
      </c>
      <c r="K14" s="48">
        <v>0</v>
      </c>
      <c r="L14" s="47" t="s">
        <v>152</v>
      </c>
    </row>
    <row r="15" spans="1:12" ht="74.25" customHeight="1" thickBot="1">
      <c r="A15" s="52" t="s">
        <v>35</v>
      </c>
      <c r="B15" s="52">
        <v>600</v>
      </c>
      <c r="C15" s="52">
        <v>60014</v>
      </c>
      <c r="D15" s="61" t="s">
        <v>156</v>
      </c>
      <c r="E15" s="60">
        <v>20000</v>
      </c>
      <c r="F15" s="60">
        <v>20000</v>
      </c>
      <c r="G15" s="50">
        <v>0</v>
      </c>
      <c r="H15" s="50">
        <v>0</v>
      </c>
      <c r="I15" s="50">
        <v>0</v>
      </c>
      <c r="J15" s="49" t="s">
        <v>154</v>
      </c>
      <c r="K15" s="48">
        <v>0</v>
      </c>
      <c r="L15" s="47" t="s">
        <v>152</v>
      </c>
    </row>
    <row r="16" spans="1:12" ht="93" customHeight="1" thickBot="1">
      <c r="A16" s="52" t="s">
        <v>118</v>
      </c>
      <c r="B16" s="52">
        <v>600</v>
      </c>
      <c r="C16" s="52">
        <v>60014</v>
      </c>
      <c r="D16" s="61" t="s">
        <v>157</v>
      </c>
      <c r="E16" s="60">
        <v>2008228</v>
      </c>
      <c r="F16" s="60">
        <v>1007714</v>
      </c>
      <c r="G16" s="50">
        <v>0</v>
      </c>
      <c r="H16" s="50">
        <v>0</v>
      </c>
      <c r="I16" s="50">
        <v>0</v>
      </c>
      <c r="J16" s="53" t="s">
        <v>158</v>
      </c>
      <c r="K16" s="48">
        <v>0</v>
      </c>
      <c r="L16" s="47" t="s">
        <v>152</v>
      </c>
    </row>
    <row r="17" spans="1:12" ht="123" customHeight="1" thickBot="1">
      <c r="A17" s="52" t="s">
        <v>116</v>
      </c>
      <c r="B17" s="52">
        <v>600</v>
      </c>
      <c r="C17" s="52">
        <v>60014</v>
      </c>
      <c r="D17" s="61" t="s">
        <v>159</v>
      </c>
      <c r="E17" s="60">
        <v>50000</v>
      </c>
      <c r="F17" s="60">
        <v>50000</v>
      </c>
      <c r="G17" s="50">
        <v>0</v>
      </c>
      <c r="H17" s="50">
        <v>0</v>
      </c>
      <c r="I17" s="50">
        <v>0</v>
      </c>
      <c r="J17" s="49" t="s">
        <v>151</v>
      </c>
      <c r="K17" s="48">
        <v>0</v>
      </c>
      <c r="L17" s="47" t="s">
        <v>152</v>
      </c>
    </row>
    <row r="18" spans="1:12" ht="137.25" customHeight="1" thickBot="1">
      <c r="A18" s="52" t="s">
        <v>114</v>
      </c>
      <c r="B18" s="52">
        <v>600</v>
      </c>
      <c r="C18" s="52">
        <v>60014</v>
      </c>
      <c r="D18" s="61" t="s">
        <v>160</v>
      </c>
      <c r="E18" s="60">
        <v>50000</v>
      </c>
      <c r="F18" s="60">
        <v>50000</v>
      </c>
      <c r="G18" s="50">
        <v>0</v>
      </c>
      <c r="H18" s="50">
        <v>0</v>
      </c>
      <c r="I18" s="50">
        <v>0</v>
      </c>
      <c r="J18" s="49" t="s">
        <v>151</v>
      </c>
      <c r="K18" s="48">
        <v>0</v>
      </c>
      <c r="L18" s="47" t="s">
        <v>152</v>
      </c>
    </row>
    <row r="19" spans="1:12" ht="93" customHeight="1" thickBot="1">
      <c r="A19" s="52" t="s">
        <v>112</v>
      </c>
      <c r="B19" s="52">
        <v>600</v>
      </c>
      <c r="C19" s="52">
        <v>60014</v>
      </c>
      <c r="D19" s="61" t="s">
        <v>161</v>
      </c>
      <c r="E19" s="60">
        <v>65000</v>
      </c>
      <c r="F19" s="60">
        <v>65000</v>
      </c>
      <c r="G19" s="50">
        <v>0</v>
      </c>
      <c r="H19" s="50">
        <v>0</v>
      </c>
      <c r="I19" s="50">
        <v>0</v>
      </c>
      <c r="J19" s="49" t="s">
        <v>151</v>
      </c>
      <c r="K19" s="48">
        <v>0</v>
      </c>
      <c r="L19" s="47" t="s">
        <v>152</v>
      </c>
    </row>
    <row r="20" spans="1:12" ht="105.75" customHeight="1" thickBot="1">
      <c r="A20" s="52" t="s">
        <v>110</v>
      </c>
      <c r="B20" s="52">
        <v>600</v>
      </c>
      <c r="C20" s="52">
        <v>60014</v>
      </c>
      <c r="D20" s="61" t="s">
        <v>162</v>
      </c>
      <c r="E20" s="60">
        <v>65000</v>
      </c>
      <c r="F20" s="60">
        <v>65000</v>
      </c>
      <c r="G20" s="50">
        <v>0</v>
      </c>
      <c r="H20" s="50">
        <v>0</v>
      </c>
      <c r="I20" s="50">
        <v>0</v>
      </c>
      <c r="J20" s="49" t="s">
        <v>151</v>
      </c>
      <c r="K20" s="48">
        <v>0</v>
      </c>
      <c r="L20" s="47" t="s">
        <v>152</v>
      </c>
    </row>
    <row r="21" spans="1:12" ht="205.5" customHeight="1" thickBot="1">
      <c r="A21" s="52" t="s">
        <v>106</v>
      </c>
      <c r="B21" s="52">
        <v>600</v>
      </c>
      <c r="C21" s="52">
        <v>60014</v>
      </c>
      <c r="D21" s="98" t="s">
        <v>163</v>
      </c>
      <c r="E21" s="60">
        <v>1573695</v>
      </c>
      <c r="F21" s="60">
        <v>773695</v>
      </c>
      <c r="G21" s="50">
        <v>0</v>
      </c>
      <c r="H21" s="50">
        <v>0</v>
      </c>
      <c r="I21" s="50">
        <v>0</v>
      </c>
      <c r="J21" s="96" t="s">
        <v>372</v>
      </c>
      <c r="K21" s="99">
        <v>750000</v>
      </c>
      <c r="L21" s="47" t="s">
        <v>152</v>
      </c>
    </row>
    <row r="22" spans="1:12" ht="96" customHeight="1">
      <c r="A22" s="52" t="s">
        <v>104</v>
      </c>
      <c r="B22" s="52">
        <v>630</v>
      </c>
      <c r="C22" s="52">
        <v>63095</v>
      </c>
      <c r="D22" s="49" t="s">
        <v>164</v>
      </c>
      <c r="E22" s="51">
        <f>F22</f>
        <v>6765</v>
      </c>
      <c r="F22" s="51">
        <v>6765</v>
      </c>
      <c r="G22" s="50">
        <v>0</v>
      </c>
      <c r="H22" s="50">
        <v>0</v>
      </c>
      <c r="I22" s="50">
        <v>0</v>
      </c>
      <c r="J22" s="49" t="s">
        <v>78</v>
      </c>
      <c r="K22" s="48">
        <v>0</v>
      </c>
      <c r="L22" s="47" t="s">
        <v>70</v>
      </c>
    </row>
    <row r="23" spans="1:12" ht="68.25" customHeight="1">
      <c r="A23" s="52" t="s">
        <v>102</v>
      </c>
      <c r="B23" s="52">
        <v>700</v>
      </c>
      <c r="C23" s="52">
        <v>70005</v>
      </c>
      <c r="D23" s="53" t="s">
        <v>242</v>
      </c>
      <c r="E23" s="51">
        <f>F23</f>
        <v>698330</v>
      </c>
      <c r="F23" s="51">
        <v>698330</v>
      </c>
      <c r="G23" s="50">
        <v>0</v>
      </c>
      <c r="H23" s="50">
        <v>0</v>
      </c>
      <c r="I23" s="50">
        <v>0</v>
      </c>
      <c r="J23" s="49" t="s">
        <v>78</v>
      </c>
      <c r="K23" s="48">
        <v>0</v>
      </c>
      <c r="L23" s="47" t="s">
        <v>70</v>
      </c>
    </row>
    <row r="24" spans="1:12" ht="67.5" customHeight="1">
      <c r="A24" s="52" t="s">
        <v>99</v>
      </c>
      <c r="B24" s="52">
        <v>750</v>
      </c>
      <c r="C24" s="52">
        <v>75020</v>
      </c>
      <c r="D24" s="53" t="s">
        <v>166</v>
      </c>
      <c r="E24" s="51">
        <f>F24</f>
        <v>15000</v>
      </c>
      <c r="F24" s="51">
        <v>15000</v>
      </c>
      <c r="G24" s="50">
        <v>0</v>
      </c>
      <c r="H24" s="50">
        <v>0</v>
      </c>
      <c r="I24" s="50">
        <v>0</v>
      </c>
      <c r="J24" s="49" t="s">
        <v>78</v>
      </c>
      <c r="K24" s="48">
        <v>0</v>
      </c>
      <c r="L24" s="47" t="s">
        <v>70</v>
      </c>
    </row>
    <row r="25" spans="1:12" ht="105.75" customHeight="1">
      <c r="A25" s="52" t="s">
        <v>96</v>
      </c>
      <c r="B25" s="52">
        <v>750</v>
      </c>
      <c r="C25" s="52">
        <v>75020</v>
      </c>
      <c r="D25" s="49" t="s">
        <v>262</v>
      </c>
      <c r="E25" s="51">
        <f>F25</f>
        <v>20000</v>
      </c>
      <c r="F25" s="51">
        <v>20000</v>
      </c>
      <c r="G25" s="50">
        <v>0</v>
      </c>
      <c r="H25" s="50">
        <v>0</v>
      </c>
      <c r="I25" s="50">
        <v>0</v>
      </c>
      <c r="J25" s="49" t="s">
        <v>78</v>
      </c>
      <c r="K25" s="48">
        <v>0</v>
      </c>
      <c r="L25" s="47" t="s">
        <v>70</v>
      </c>
    </row>
    <row r="26" spans="1:12" ht="60" customHeight="1">
      <c r="A26" s="52" t="s">
        <v>92</v>
      </c>
      <c r="B26" s="52">
        <v>750</v>
      </c>
      <c r="C26" s="52">
        <v>75020</v>
      </c>
      <c r="D26" s="49" t="s">
        <v>343</v>
      </c>
      <c r="E26" s="51">
        <f>F26</f>
        <v>15191</v>
      </c>
      <c r="F26" s="51">
        <v>15191</v>
      </c>
      <c r="G26" s="50">
        <v>0</v>
      </c>
      <c r="H26" s="50">
        <v>0</v>
      </c>
      <c r="I26" s="50">
        <v>0</v>
      </c>
      <c r="J26" s="49" t="s">
        <v>78</v>
      </c>
      <c r="K26" s="48">
        <v>0</v>
      </c>
      <c r="L26" s="47" t="s">
        <v>70</v>
      </c>
    </row>
    <row r="27" spans="1:12" ht="63.75" customHeight="1">
      <c r="A27" s="52" t="s">
        <v>88</v>
      </c>
      <c r="B27" s="52">
        <v>801</v>
      </c>
      <c r="C27" s="52">
        <v>80195</v>
      </c>
      <c r="D27" s="53" t="s">
        <v>182</v>
      </c>
      <c r="E27" s="51">
        <v>651540</v>
      </c>
      <c r="F27" s="51">
        <v>451540</v>
      </c>
      <c r="G27" s="50">
        <v>0</v>
      </c>
      <c r="H27" s="50">
        <v>0</v>
      </c>
      <c r="I27" s="50">
        <v>0</v>
      </c>
      <c r="J27" s="96" t="s">
        <v>255</v>
      </c>
      <c r="K27" s="48">
        <v>0</v>
      </c>
      <c r="L27" s="47" t="s">
        <v>181</v>
      </c>
    </row>
    <row r="28" spans="1:12" ht="41.25" customHeight="1">
      <c r="A28" s="52" t="s">
        <v>85</v>
      </c>
      <c r="B28" s="52">
        <v>801</v>
      </c>
      <c r="C28" s="52">
        <v>80195</v>
      </c>
      <c r="D28" s="53" t="s">
        <v>226</v>
      </c>
      <c r="E28" s="51">
        <f>F28</f>
        <v>57036</v>
      </c>
      <c r="F28" s="51">
        <v>57036</v>
      </c>
      <c r="G28" s="50">
        <v>0</v>
      </c>
      <c r="H28" s="50">
        <v>0</v>
      </c>
      <c r="I28" s="50">
        <v>0</v>
      </c>
      <c r="J28" s="49" t="s">
        <v>78</v>
      </c>
      <c r="K28" s="48">
        <v>0</v>
      </c>
      <c r="L28" s="47" t="s">
        <v>184</v>
      </c>
    </row>
    <row r="29" spans="1:12" ht="78.75" customHeight="1">
      <c r="A29" s="59" t="s">
        <v>82</v>
      </c>
      <c r="B29" s="59">
        <v>852</v>
      </c>
      <c r="C29" s="59">
        <v>85202</v>
      </c>
      <c r="D29" s="68" t="s">
        <v>169</v>
      </c>
      <c r="E29" s="58">
        <v>228700</v>
      </c>
      <c r="F29" s="57">
        <v>93700</v>
      </c>
      <c r="G29" s="50">
        <v>0</v>
      </c>
      <c r="H29" s="57">
        <v>0</v>
      </c>
      <c r="I29" s="57">
        <v>0</v>
      </c>
      <c r="J29" s="56" t="s">
        <v>225</v>
      </c>
      <c r="K29" s="55">
        <v>0</v>
      </c>
      <c r="L29" s="54" t="s">
        <v>170</v>
      </c>
    </row>
    <row r="30" spans="1:12" ht="51" customHeight="1">
      <c r="A30" s="59" t="s">
        <v>80</v>
      </c>
      <c r="B30" s="59">
        <v>852</v>
      </c>
      <c r="C30" s="59">
        <v>85202</v>
      </c>
      <c r="D30" s="100" t="s">
        <v>222</v>
      </c>
      <c r="E30" s="58">
        <v>17500</v>
      </c>
      <c r="F30" s="57">
        <v>17500</v>
      </c>
      <c r="G30" s="50">
        <v>0</v>
      </c>
      <c r="H30" s="57">
        <v>0</v>
      </c>
      <c r="I30" s="57">
        <v>0</v>
      </c>
      <c r="J30" s="56" t="s">
        <v>151</v>
      </c>
      <c r="K30" s="55">
        <v>0</v>
      </c>
      <c r="L30" s="54" t="s">
        <v>221</v>
      </c>
    </row>
    <row r="31" spans="1:12" ht="49.5" customHeight="1">
      <c r="A31" s="52" t="s">
        <v>77</v>
      </c>
      <c r="B31" s="52">
        <v>853</v>
      </c>
      <c r="C31" s="52">
        <v>85333</v>
      </c>
      <c r="D31" s="53" t="s">
        <v>172</v>
      </c>
      <c r="E31" s="51">
        <v>95000</v>
      </c>
      <c r="F31" s="51">
        <v>95000</v>
      </c>
      <c r="G31" s="50">
        <v>0</v>
      </c>
      <c r="H31" s="50">
        <v>0</v>
      </c>
      <c r="I31" s="50">
        <v>0</v>
      </c>
      <c r="J31" s="49" t="s">
        <v>151</v>
      </c>
      <c r="K31" s="48">
        <v>0</v>
      </c>
      <c r="L31" s="47" t="s">
        <v>173</v>
      </c>
    </row>
    <row r="32" spans="1:12" ht="60" customHeight="1">
      <c r="A32" s="52" t="s">
        <v>75</v>
      </c>
      <c r="B32" s="52">
        <v>854</v>
      </c>
      <c r="C32" s="52">
        <v>85403</v>
      </c>
      <c r="D32" s="49" t="s">
        <v>175</v>
      </c>
      <c r="E32" s="51">
        <v>122795</v>
      </c>
      <c r="F32" s="51">
        <v>122795</v>
      </c>
      <c r="G32" s="50">
        <v>0</v>
      </c>
      <c r="H32" s="50">
        <v>0</v>
      </c>
      <c r="I32" s="50">
        <v>0</v>
      </c>
      <c r="J32" s="49" t="s">
        <v>151</v>
      </c>
      <c r="K32" s="48">
        <v>0</v>
      </c>
      <c r="L32" s="47" t="s">
        <v>176</v>
      </c>
    </row>
    <row r="33" spans="1:12" ht="117" customHeight="1">
      <c r="A33" s="52" t="s">
        <v>73</v>
      </c>
      <c r="B33" s="52">
        <v>854</v>
      </c>
      <c r="C33" s="52">
        <v>85410</v>
      </c>
      <c r="D33" s="49" t="s">
        <v>219</v>
      </c>
      <c r="E33" s="51">
        <f>F33</f>
        <v>102980</v>
      </c>
      <c r="F33" s="51">
        <v>102980</v>
      </c>
      <c r="G33" s="50">
        <v>0</v>
      </c>
      <c r="H33" s="50">
        <v>0</v>
      </c>
      <c r="I33" s="50">
        <v>0</v>
      </c>
      <c r="J33" s="49" t="s">
        <v>78</v>
      </c>
      <c r="K33" s="48">
        <v>0</v>
      </c>
      <c r="L33" s="47" t="s">
        <v>181</v>
      </c>
    </row>
    <row r="34" spans="1:12" ht="80.25" customHeight="1">
      <c r="A34" s="52" t="s">
        <v>144</v>
      </c>
      <c r="B34" s="52">
        <v>854</v>
      </c>
      <c r="C34" s="52">
        <v>85410</v>
      </c>
      <c r="D34" s="49" t="s">
        <v>180</v>
      </c>
      <c r="E34" s="51">
        <v>151290</v>
      </c>
      <c r="F34" s="51">
        <v>151290</v>
      </c>
      <c r="G34" s="50"/>
      <c r="H34" s="50"/>
      <c r="I34" s="50"/>
      <c r="J34" s="49" t="s">
        <v>78</v>
      </c>
      <c r="K34" s="48">
        <v>0</v>
      </c>
      <c r="L34" s="47" t="s">
        <v>70</v>
      </c>
    </row>
    <row r="35" spans="1:12" ht="57" customHeight="1">
      <c r="A35" s="52" t="s">
        <v>165</v>
      </c>
      <c r="B35" s="52">
        <v>855</v>
      </c>
      <c r="C35" s="52">
        <v>85510</v>
      </c>
      <c r="D35" s="49" t="s">
        <v>232</v>
      </c>
      <c r="E35" s="51">
        <v>100949</v>
      </c>
      <c r="F35" s="51">
        <v>100949</v>
      </c>
      <c r="G35" s="50"/>
      <c r="H35" s="50"/>
      <c r="I35" s="50"/>
      <c r="J35" s="49" t="s">
        <v>78</v>
      </c>
      <c r="K35" s="48">
        <v>0</v>
      </c>
      <c r="L35" s="47" t="s">
        <v>231</v>
      </c>
    </row>
    <row r="36" spans="1:12" ht="37.5" customHeight="1">
      <c r="A36" s="179" t="s">
        <v>177</v>
      </c>
      <c r="B36" s="179"/>
      <c r="C36" s="179"/>
      <c r="D36" s="179"/>
      <c r="E36" s="46">
        <f>SUM(E10:E35)</f>
        <v>8702915</v>
      </c>
      <c r="F36" s="46">
        <f>SUM(F10:F35)</f>
        <v>6399516</v>
      </c>
      <c r="G36" s="45">
        <f>SUM(G10:G35)</f>
        <v>0</v>
      </c>
      <c r="H36" s="45">
        <f>SUM(H10:H35)</f>
        <v>0</v>
      </c>
      <c r="I36" s="45">
        <f>SUM(I10:I35)</f>
        <v>0</v>
      </c>
      <c r="J36" s="67">
        <v>1553399</v>
      </c>
      <c r="K36" s="45">
        <f>SUM(K10:K35)</f>
        <v>750000</v>
      </c>
      <c r="L36" s="44" t="s">
        <v>67</v>
      </c>
    </row>
    <row r="37" spans="1:12" ht="16.5" customHeight="1">
      <c r="A37" s="69"/>
      <c r="B37" s="69"/>
      <c r="C37" s="69"/>
      <c r="D37" s="69"/>
      <c r="E37" s="70"/>
      <c r="F37" s="69"/>
      <c r="G37" s="69"/>
      <c r="H37" s="69"/>
      <c r="I37" s="69"/>
      <c r="J37" s="69"/>
      <c r="K37" s="69"/>
      <c r="L37" s="69"/>
    </row>
    <row r="38" spans="1:12" ht="12.75">
      <c r="A38" s="69" t="s">
        <v>178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 t="s">
        <v>64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43" t="s">
        <v>63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2.75">
      <c r="A41" s="43" t="s">
        <v>179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2.75">
      <c r="A42" s="43" t="s">
        <v>61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6" ht="12.75">
      <c r="E46" s="35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6:D36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horizontalDpi="600" verticalDpi="600" orientation="portrait" paperSize="9" scale="97" r:id="rId1"/>
  <headerFooter alignWithMargins="0">
    <oddHeader>&amp;R&amp;9Załącznik nr &amp;A
do uchwały Rady Powiatu w Opatowie nr LXXXVIII.101.2023 
z dnia 28 grudnia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H9" sqref="H9"/>
    </sheetView>
  </sheetViews>
  <sheetFormatPr defaultColWidth="9.33203125" defaultRowHeight="11.25"/>
  <cols>
    <col min="1" max="1" width="9.33203125" style="72" customWidth="1"/>
    <col min="2" max="2" width="69.33203125" style="72" customWidth="1"/>
    <col min="3" max="3" width="18" style="72" customWidth="1"/>
    <col min="4" max="4" width="19.5" style="72" customWidth="1"/>
    <col min="5" max="16384" width="9.33203125" style="72" customWidth="1"/>
  </cols>
  <sheetData>
    <row r="1" spans="1:4" ht="12.75">
      <c r="A1" s="95"/>
      <c r="B1" s="95"/>
      <c r="C1" s="95"/>
      <c r="D1" s="95"/>
    </row>
    <row r="2" spans="1:4" ht="18.75">
      <c r="A2" s="187" t="s">
        <v>325</v>
      </c>
      <c r="B2" s="187"/>
      <c r="C2" s="187"/>
      <c r="D2" s="187"/>
    </row>
    <row r="3" spans="1:4" ht="12.75">
      <c r="A3" s="94"/>
      <c r="B3" s="93"/>
      <c r="C3" s="93"/>
      <c r="D3" s="93"/>
    </row>
    <row r="4" spans="1:8" ht="12.75">
      <c r="A4" s="93"/>
      <c r="B4" s="93"/>
      <c r="C4" s="93"/>
      <c r="D4" s="92" t="s">
        <v>0</v>
      </c>
      <c r="H4" s="91"/>
    </row>
    <row r="5" spans="1:4" ht="12.75" customHeight="1">
      <c r="A5" s="188" t="s">
        <v>28</v>
      </c>
      <c r="B5" s="188" t="s">
        <v>324</v>
      </c>
      <c r="C5" s="189" t="s">
        <v>323</v>
      </c>
      <c r="D5" s="190" t="s">
        <v>322</v>
      </c>
    </row>
    <row r="6" spans="1:4" ht="12.75">
      <c r="A6" s="188"/>
      <c r="B6" s="188"/>
      <c r="C6" s="188"/>
      <c r="D6" s="190"/>
    </row>
    <row r="7" spans="1:4" ht="12.75">
      <c r="A7" s="188"/>
      <c r="B7" s="188"/>
      <c r="C7" s="188"/>
      <c r="D7" s="190"/>
    </row>
    <row r="8" spans="1:4" ht="12.75">
      <c r="A8" s="76">
        <v>1</v>
      </c>
      <c r="B8" s="76">
        <v>2</v>
      </c>
      <c r="C8" s="76">
        <v>3</v>
      </c>
      <c r="D8" s="76">
        <v>4</v>
      </c>
    </row>
    <row r="9" spans="1:4" ht="12.75" customHeight="1">
      <c r="A9" s="191" t="s">
        <v>321</v>
      </c>
      <c r="B9" s="191"/>
      <c r="C9" s="76"/>
      <c r="D9" s="130">
        <f>SUM(D10:D28)</f>
        <v>22332050.7</v>
      </c>
    </row>
    <row r="10" spans="1:4" ht="12.75">
      <c r="A10" s="80" t="s">
        <v>29</v>
      </c>
      <c r="B10" s="90" t="s">
        <v>320</v>
      </c>
      <c r="C10" s="76" t="s">
        <v>318</v>
      </c>
      <c r="D10" s="86">
        <v>0</v>
      </c>
    </row>
    <row r="11" spans="1:4" ht="22.5">
      <c r="A11" s="88" t="s">
        <v>288</v>
      </c>
      <c r="B11" s="77" t="s">
        <v>312</v>
      </c>
      <c r="C11" s="89" t="s">
        <v>318</v>
      </c>
      <c r="D11" s="86">
        <v>0</v>
      </c>
    </row>
    <row r="12" spans="1:4" ht="12.75">
      <c r="A12" s="80" t="s">
        <v>31</v>
      </c>
      <c r="B12" s="82" t="s">
        <v>319</v>
      </c>
      <c r="C12" s="76" t="s">
        <v>318</v>
      </c>
      <c r="D12" s="86">
        <v>0</v>
      </c>
    </row>
    <row r="13" spans="1:4" ht="22.5">
      <c r="A13" s="80" t="s">
        <v>32</v>
      </c>
      <c r="B13" s="77" t="s">
        <v>317</v>
      </c>
      <c r="C13" s="76" t="s">
        <v>316</v>
      </c>
      <c r="D13" s="86">
        <v>0</v>
      </c>
    </row>
    <row r="14" spans="1:4" ht="22.5">
      <c r="A14" s="80" t="s">
        <v>33</v>
      </c>
      <c r="B14" s="77" t="s">
        <v>315</v>
      </c>
      <c r="C14" s="76" t="s">
        <v>314</v>
      </c>
      <c r="D14" s="86">
        <v>0</v>
      </c>
    </row>
    <row r="15" spans="1:4" ht="12.75">
      <c r="A15" s="80" t="s">
        <v>34</v>
      </c>
      <c r="B15" s="77" t="s">
        <v>313</v>
      </c>
      <c r="C15" s="76" t="s">
        <v>311</v>
      </c>
      <c r="D15" s="86">
        <v>0</v>
      </c>
    </row>
    <row r="16" spans="1:4" ht="22.5">
      <c r="A16" s="80" t="s">
        <v>279</v>
      </c>
      <c r="B16" s="77" t="s">
        <v>312</v>
      </c>
      <c r="C16" s="76" t="s">
        <v>311</v>
      </c>
      <c r="D16" s="86">
        <v>0</v>
      </c>
    </row>
    <row r="17" spans="1:4" ht="12.75">
      <c r="A17" s="80" t="s">
        <v>35</v>
      </c>
      <c r="B17" s="82" t="s">
        <v>310</v>
      </c>
      <c r="C17" s="76" t="s">
        <v>307</v>
      </c>
      <c r="D17" s="86">
        <v>0</v>
      </c>
    </row>
    <row r="18" spans="1:4" ht="22.5">
      <c r="A18" s="80" t="s">
        <v>275</v>
      </c>
      <c r="B18" s="77" t="s">
        <v>309</v>
      </c>
      <c r="C18" s="76" t="s">
        <v>307</v>
      </c>
      <c r="D18" s="86">
        <v>0</v>
      </c>
    </row>
    <row r="19" spans="1:4" ht="22.5">
      <c r="A19" s="80" t="s">
        <v>118</v>
      </c>
      <c r="B19" s="77" t="s">
        <v>308</v>
      </c>
      <c r="C19" s="76" t="s">
        <v>307</v>
      </c>
      <c r="D19" s="86">
        <v>0</v>
      </c>
    </row>
    <row r="20" spans="1:4" ht="22.5">
      <c r="A20" s="88" t="s">
        <v>116</v>
      </c>
      <c r="B20" s="82" t="s">
        <v>306</v>
      </c>
      <c r="C20" s="87" t="s">
        <v>305</v>
      </c>
      <c r="D20" s="86">
        <v>0</v>
      </c>
    </row>
    <row r="21" spans="1:4" ht="22.5">
      <c r="A21" s="80" t="s">
        <v>114</v>
      </c>
      <c r="B21" s="82" t="s">
        <v>304</v>
      </c>
      <c r="C21" s="76" t="s">
        <v>303</v>
      </c>
      <c r="D21" s="85">
        <v>21325579.75</v>
      </c>
    </row>
    <row r="22" spans="1:4" ht="12.75">
      <c r="A22" s="80" t="s">
        <v>112</v>
      </c>
      <c r="B22" s="82" t="s">
        <v>302</v>
      </c>
      <c r="C22" s="76" t="s">
        <v>301</v>
      </c>
      <c r="D22" s="86">
        <v>0</v>
      </c>
    </row>
    <row r="23" spans="1:4" ht="12.75">
      <c r="A23" s="80" t="s">
        <v>110</v>
      </c>
      <c r="B23" s="79" t="s">
        <v>300</v>
      </c>
      <c r="C23" s="76" t="s">
        <v>299</v>
      </c>
      <c r="D23" s="86">
        <v>0</v>
      </c>
    </row>
    <row r="24" spans="1:4" ht="33.75">
      <c r="A24" s="80" t="s">
        <v>106</v>
      </c>
      <c r="B24" s="82" t="s">
        <v>298</v>
      </c>
      <c r="C24" s="81" t="s">
        <v>297</v>
      </c>
      <c r="D24" s="85">
        <v>1006470.95</v>
      </c>
    </row>
    <row r="25" spans="1:4" ht="33.75">
      <c r="A25" s="80" t="s">
        <v>104</v>
      </c>
      <c r="B25" s="82" t="s">
        <v>296</v>
      </c>
      <c r="C25" s="81" t="s">
        <v>295</v>
      </c>
      <c r="D25" s="75">
        <v>0</v>
      </c>
    </row>
    <row r="26" spans="1:4" ht="12.75">
      <c r="A26" s="80" t="s">
        <v>102</v>
      </c>
      <c r="B26" s="84" t="s">
        <v>294</v>
      </c>
      <c r="C26" s="76" t="s">
        <v>266</v>
      </c>
      <c r="D26" s="75">
        <v>0</v>
      </c>
    </row>
    <row r="27" spans="1:4" ht="12.75">
      <c r="A27" s="80" t="s">
        <v>99</v>
      </c>
      <c r="B27" s="84" t="s">
        <v>293</v>
      </c>
      <c r="C27" s="76" t="s">
        <v>292</v>
      </c>
      <c r="D27" s="75">
        <v>0</v>
      </c>
    </row>
    <row r="28" spans="1:4" ht="12.75">
      <c r="A28" s="80" t="s">
        <v>96</v>
      </c>
      <c r="B28" s="77" t="s">
        <v>291</v>
      </c>
      <c r="C28" s="76" t="s">
        <v>264</v>
      </c>
      <c r="D28" s="75">
        <v>0</v>
      </c>
    </row>
    <row r="29" spans="1:4" ht="12.75" customHeight="1">
      <c r="A29" s="186" t="s">
        <v>290</v>
      </c>
      <c r="B29" s="186"/>
      <c r="C29" s="76"/>
      <c r="D29" s="83">
        <f>SUM(D30:D36)</f>
        <v>0</v>
      </c>
    </row>
    <row r="30" spans="1:4" ht="12.75">
      <c r="A30" s="80" t="s">
        <v>29</v>
      </c>
      <c r="B30" s="79" t="s">
        <v>289</v>
      </c>
      <c r="C30" s="76" t="s">
        <v>286</v>
      </c>
      <c r="D30" s="75">
        <v>0</v>
      </c>
    </row>
    <row r="31" spans="1:4" ht="22.5">
      <c r="A31" s="80" t="s">
        <v>288</v>
      </c>
      <c r="B31" s="77" t="s">
        <v>278</v>
      </c>
      <c r="C31" s="76" t="s">
        <v>286</v>
      </c>
      <c r="D31" s="75">
        <v>0</v>
      </c>
    </row>
    <row r="32" spans="1:4" ht="12.75">
      <c r="A32" s="80" t="s">
        <v>31</v>
      </c>
      <c r="B32" s="79" t="s">
        <v>287</v>
      </c>
      <c r="C32" s="76" t="s">
        <v>286</v>
      </c>
      <c r="D32" s="75">
        <v>0</v>
      </c>
    </row>
    <row r="33" spans="1:4" ht="22.5">
      <c r="A33" s="80" t="s">
        <v>285</v>
      </c>
      <c r="B33" s="77" t="s">
        <v>284</v>
      </c>
      <c r="C33" s="76" t="s">
        <v>283</v>
      </c>
      <c r="D33" s="75">
        <v>0</v>
      </c>
    </row>
    <row r="34" spans="1:4" ht="22.5">
      <c r="A34" s="80" t="s">
        <v>33</v>
      </c>
      <c r="B34" s="77" t="s">
        <v>282</v>
      </c>
      <c r="C34" s="76" t="s">
        <v>281</v>
      </c>
      <c r="D34" s="75">
        <v>0</v>
      </c>
    </row>
    <row r="35" spans="1:4" ht="12.75">
      <c r="A35" s="80" t="s">
        <v>34</v>
      </c>
      <c r="B35" s="77" t="s">
        <v>280</v>
      </c>
      <c r="C35" s="76" t="s">
        <v>277</v>
      </c>
      <c r="D35" s="75">
        <v>0</v>
      </c>
    </row>
    <row r="36" spans="1:4" ht="22.5">
      <c r="A36" s="80" t="s">
        <v>279</v>
      </c>
      <c r="B36" s="77" t="s">
        <v>278</v>
      </c>
      <c r="C36" s="76" t="s">
        <v>277</v>
      </c>
      <c r="D36" s="75">
        <v>0</v>
      </c>
    </row>
    <row r="37" spans="1:4" ht="12.75">
      <c r="A37" s="80" t="s">
        <v>35</v>
      </c>
      <c r="B37" s="82" t="s">
        <v>276</v>
      </c>
      <c r="C37" s="76" t="s">
        <v>272</v>
      </c>
      <c r="D37" s="75">
        <v>0</v>
      </c>
    </row>
    <row r="38" spans="1:4" ht="22.5">
      <c r="A38" s="80" t="s">
        <v>275</v>
      </c>
      <c r="B38" s="77" t="s">
        <v>274</v>
      </c>
      <c r="C38" s="76" t="s">
        <v>272</v>
      </c>
      <c r="D38" s="75">
        <v>0</v>
      </c>
    </row>
    <row r="39" spans="1:4" ht="22.5">
      <c r="A39" s="80" t="s">
        <v>118</v>
      </c>
      <c r="B39" s="77" t="s">
        <v>273</v>
      </c>
      <c r="C39" s="76" t="s">
        <v>272</v>
      </c>
      <c r="D39" s="75">
        <v>0</v>
      </c>
    </row>
    <row r="40" spans="1:4" ht="12.75">
      <c r="A40" s="80" t="s">
        <v>116</v>
      </c>
      <c r="B40" s="82" t="s">
        <v>271</v>
      </c>
      <c r="C40" s="81" t="s">
        <v>270</v>
      </c>
      <c r="D40" s="75">
        <v>0</v>
      </c>
    </row>
    <row r="41" spans="1:4" ht="12.75">
      <c r="A41" s="80" t="s">
        <v>114</v>
      </c>
      <c r="B41" s="79" t="s">
        <v>269</v>
      </c>
      <c r="C41" s="76" t="s">
        <v>268</v>
      </c>
      <c r="D41" s="75">
        <v>0</v>
      </c>
    </row>
    <row r="42" spans="1:4" ht="12.75">
      <c r="A42" s="78" t="s">
        <v>112</v>
      </c>
      <c r="B42" s="79" t="s">
        <v>267</v>
      </c>
      <c r="C42" s="76" t="s">
        <v>266</v>
      </c>
      <c r="D42" s="75">
        <v>0</v>
      </c>
    </row>
    <row r="43" spans="1:4" ht="12.75">
      <c r="A43" s="78" t="s">
        <v>110</v>
      </c>
      <c r="B43" s="77" t="s">
        <v>265</v>
      </c>
      <c r="C43" s="76" t="s">
        <v>264</v>
      </c>
      <c r="D43" s="75">
        <v>0</v>
      </c>
    </row>
    <row r="44" spans="1:4" ht="12.75">
      <c r="A44" s="74"/>
      <c r="B44" s="74"/>
      <c r="C44" s="74"/>
      <c r="D44" s="74"/>
    </row>
    <row r="45" spans="1:4" ht="12.75">
      <c r="A45" s="74"/>
      <c r="B45" s="74"/>
      <c r="C45" s="74"/>
      <c r="D45" s="74"/>
    </row>
    <row r="53" spans="1:4" ht="12.75">
      <c r="A53" s="73"/>
      <c r="B53" s="73"/>
      <c r="C53" s="73"/>
      <c r="D53" s="73"/>
    </row>
    <row r="54" spans="1:4" ht="12.75">
      <c r="A54" s="73"/>
      <c r="B54" s="73"/>
      <c r="C54" s="73"/>
      <c r="D54" s="73"/>
    </row>
    <row r="55" spans="1:4" ht="12.75">
      <c r="A55" s="73"/>
      <c r="B55" s="73"/>
      <c r="C55" s="73"/>
      <c r="D55" s="73"/>
    </row>
    <row r="56" spans="1:4" ht="12.75">
      <c r="A56" s="73"/>
      <c r="B56" s="73"/>
      <c r="C56" s="73"/>
      <c r="D56" s="73"/>
    </row>
    <row r="57" spans="1:4" ht="12.75">
      <c r="A57" s="73"/>
      <c r="B57" s="73"/>
      <c r="C57" s="73"/>
      <c r="D57" s="73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6" r:id="rId1"/>
  <headerFooter alignWithMargins="0">
    <oddHeader>&amp;RZałącznik nr &amp;A
do uchwały Rady Powiatu w Opatowie nr LXXXVIII.101.2023
z dnia 28 grudnia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2023-12-19T11:25:46Z</cp:lastPrinted>
  <dcterms:created xsi:type="dcterms:W3CDTF">2023-01-17T19:36:20Z</dcterms:created>
  <dcterms:modified xsi:type="dcterms:W3CDTF">2024-01-25T13:51:13Z</dcterms:modified>
  <cp:category/>
  <cp:version/>
  <cp:contentType/>
  <cp:contentStatus/>
</cp:coreProperties>
</file>