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<sst xmlns="http://schemas.openxmlformats.org/spreadsheetml/2006/main" count="963" uniqueCount="386">
  <si>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</si>
  <si>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</si>
  <si>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</si>
  <si>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</si>
  <si>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</si>
  <si>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</si>
  <si>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</si>
  <si>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</si>
  <si>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</si>
  <si>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</si>
  <si>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700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</si>
  <si>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</si>
  <si>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</si>
  <si>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</si>
  <si>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</si>
  <si>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</si>
  <si>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</si>
  <si>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</si>
  <si>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</si>
  <si>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</si>
  <si>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</si>
  <si>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</si>
  <si>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</si>
  <si>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</si>
  <si>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</si>
  <si>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</si>
  <si>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</si>
  <si>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</si>
  <si>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</si>
  <si>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</si>
  <si>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</si>
  <si>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</si>
  <si>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</si>
  <si>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</si>
  <si>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</si>
  <si>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</si>
  <si>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</si>
  <si>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</si>
  <si>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</si>
  <si>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</si>
  <si>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</si>
  <si>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</si>
  <si>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</si>
  <si>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</si>
  <si>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</si>
  <si>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</si>
  <si>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</si>
  <si>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</si>
  <si>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</si>
  <si>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</si>
  <si>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</si>
  <si>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</si>
  <si>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</si>
  <si>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</si>
  <si>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</si>
  <si>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</si>
  <si>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</si>
  <si>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</si>
  <si>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</si>
  <si>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</si>
  <si>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</si>
  <si>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</si>
  <si>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</si>
  <si>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</si>
  <si>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</si>
  <si>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</si>
  <si>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</si>
  <si>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</si>
  <si>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</si>
  <si>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</si>
  <si>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</si>
  <si>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</si>
  <si>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</si>
  <si>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</si>
  <si>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</si>
  <si>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</si>
  <si>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</si>
  <si>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</si>
  <si>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</si>
  <si>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</si>
  <si>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Zagospodarowanie terenu przy Promenadzie w Opatowie (2022 -2023)</t>
  </si>
  <si>
    <t>21.</t>
  </si>
  <si>
    <t>Rozbudowa oraz przebudowa istniejącego budynku mieszkalnego jednorodzinnego wraz ze zmianą sposobu użytkowania na budynek placówki opiekuńczo - wychowawczej (2019-2023)</t>
  </si>
  <si>
    <t>20.</t>
  </si>
  <si>
    <t xml:space="preserve">A. 1 690 448,31     
B.
C.
D. 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</si>
  <si>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</si>
  <si>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</si>
  <si>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 xml:space="preserve">A. 3 106,00   
B.
C.
D. </t>
  </si>
  <si>
    <t>Projekt ,,Dostępny samorząd - granty'' (2022 - 2023)</t>
  </si>
  <si>
    <t>18.</t>
  </si>
  <si>
    <t>Klub ,,Senior+'' w Ożarowie</t>
  </si>
  <si>
    <t xml:space="preserve">A. 65 280,00    
B.
C.
D. 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</si>
  <si>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</si>
  <si>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</si>
  <si>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</si>
  <si>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</si>
  <si>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</si>
  <si>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</si>
  <si>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Dzienny Dom ,,Senior - WIGOR'' w Opatowie</t>
  </si>
  <si>
    <t>Program wieloletni ,,Senior - Wigor'' na lata 2015 - 2020 - trwałość projektu (2021 - 2023)</t>
  </si>
  <si>
    <t>15.</t>
  </si>
  <si>
    <t xml:space="preserve">A.   
B.
C.
D. </t>
  </si>
  <si>
    <t>Przebudowa wraz ze zmianą sposobu użytkowania części pomieszczeń  zlokalizowanych na parterze Budynku C położonego przy ul. Szpitalnej 4 w Opatowie na potrzeby Zakładu Podstawowej Opieki Zdrowotnej (2021-2023)</t>
  </si>
  <si>
    <t>14.</t>
  </si>
  <si>
    <t>Przebudowa pomieszczeń Działu Rehabilitacji na poziomie 0 w Bloku A Szpitala Św. Leona (2021-2023)</t>
  </si>
  <si>
    <t>13.</t>
  </si>
  <si>
    <t>Dostosowanie budynku A Szpitala Św. Leona w Opatowie do przepisów przeciwpożarowych (2022-2023)</t>
  </si>
  <si>
    <t>12.</t>
  </si>
  <si>
    <t>Specjalny Ośrodek Szkolno - Wychowawczy - Centrum Autyzmu i Całościowych Zaburzeń Rozwojowych w Niemienicach</t>
  </si>
  <si>
    <t xml:space="preserve">A. 194 832,00     
B.
C.
D. </t>
  </si>
  <si>
    <t>Program kompleksowego wsparcia dla rodzin ,,Za życiem'' (2022-2026)</t>
  </si>
  <si>
    <t>11.</t>
  </si>
  <si>
    <t xml:space="preserve">A.
B.
C.
D. </t>
  </si>
  <si>
    <t>Przebudowa układu pomieszczeń budynku Starostwa Powiatowego w Opatowie oraz dostosowanie budynku do przepisów przeciwpożarowych (2020-2023)</t>
  </si>
  <si>
    <t>10.</t>
  </si>
  <si>
    <t>Opracowanie Modelu struktury funkcjonalno - przestrzennej wraz z ustaleniami i rekomendacjami w zakresie kształtowania i prowadzenia polityki przestrzennej na obszarze partnerstwa Ziemia Opatowska (2021-2023)</t>
  </si>
  <si>
    <t>9.</t>
  </si>
  <si>
    <t>Projekt ,,e-Geodezja - cyfrowy zasób geodezyjny powiatów: Sandomierskiego, Opatowskiego i Staszowskiego'' (2018-2023)</t>
  </si>
  <si>
    <t>8.</t>
  </si>
  <si>
    <t>Zakup serwera dla Wydziału Geodezji i Kartografii (2022-2023)</t>
  </si>
  <si>
    <t>7.</t>
  </si>
  <si>
    <t xml:space="preserve">A. 
B.
C.
D. </t>
  </si>
  <si>
    <t>Modernizacja ewidencji gruntów i budynków dla obrębów Kornacice i Lipowa gm. Opatów w ramach projektu ,,Polska Cyfrowa'' (2022-2023)</t>
  </si>
  <si>
    <t>wydatki majątkowe rozdz. 90019</t>
  </si>
  <si>
    <t>wydatki majątkowe rozdz. 70005</t>
  </si>
  <si>
    <t xml:space="preserve">A.      
B. 11 686,00
C.
D. </t>
  </si>
  <si>
    <t>Projekt ,,Termomodernizacja budynków użyteczności publicznej na terenie Powiatu Opatowskiego'' (2020-2023)</t>
  </si>
  <si>
    <t>70005            90019</t>
  </si>
  <si>
    <t>700           900</t>
  </si>
  <si>
    <t>Termomodernizacja budynków Domu Pomocy Społecznej w Czachowie (2020-2023)</t>
  </si>
  <si>
    <t xml:space="preserve">A. 14 368 500,00     
B.
C.
D. </t>
  </si>
  <si>
    <t>Budowa Świętokrzyskiego Centrum Przedsiębiorczości Rolniczej (2020-2024)</t>
  </si>
  <si>
    <t>Zarząd Dróg Powiatowych w Opatowie</t>
  </si>
  <si>
    <t>Wykonanie dokumentacji projektowej dla zadania pn. „Przebudowa DP nr 1545T Baćkowice - Baranówek - Iwaniska, polegająca na budowie chodnika w miejscowości Baranówek o dł. ok. 1,650 km” (2022-2023)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</si>
  <si>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</si>
  <si>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</si>
  <si>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</si>
  <si>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</si>
  <si>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</si>
  <si>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</si>
  <si>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</si>
  <si>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</si>
  <si>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rok budżetowy 2023 (8+9+10+11)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</si>
  <si>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</si>
  <si>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</si>
  <si>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</si>
  <si>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</si>
  <si>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</si>
  <si>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Limity wydatków na wieloletnie przedsięwzięcia planowane do poniesienia w 2023 roku</t>
  </si>
  <si>
    <t>Rozbudowa budynku użyteczności publicznej - budowa szybu windowego przy ul. Szpitalnej 4 (D) (2023-2024)</t>
  </si>
  <si>
    <t>25.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</si>
  <si>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</si>
  <si>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</si>
  <si>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</si>
  <si>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</si>
  <si>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</si>
  <si>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>Zakup samochodu ciężarowego 2 lub 3 osiowego</t>
  </si>
  <si>
    <t xml:space="preserve">A. 
B.
C. 
D. </t>
  </si>
  <si>
    <t>Zarząd Dróg Powiatowych  w Opatowie</t>
  </si>
  <si>
    <t>Przebudowa DP nr 1540T Dziewiątle-Wola Jastrzębska-Iwaniska w m. Jastrzębska Wola polegająca na budowie zatoki autobusowej i chodnika o łącznej dł. 0,152 km</t>
  </si>
  <si>
    <t xml:space="preserve">A.
B.
C. 
D. 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</si>
  <si>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</si>
  <si>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</si>
  <si>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</si>
  <si>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 xml:space="preserve">A. 1 000 514
B.
C. 
D. 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</si>
  <si>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</si>
  <si>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</si>
  <si>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</si>
  <si>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</si>
  <si>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 xml:space="preserve">Wykonanie dokumentacji projektowej dla zadania pn. ,,Przebudowa drogi powiatowej nr 1574T w m. Karsy polegająca na budowie chodnika  o dł. ok. 1,100 km, oraz regulacji stanu prawnego pasa drogowego  </t>
  </si>
  <si>
    <t>Wykonanie dokumentacji projektowej dla zadania pn „Przebudowa drogi powiatowej nr 1580T w m. Grochocice w km ok 1+814 – 3+192 odc. ok. 1,378 km”</t>
  </si>
  <si>
    <t xml:space="preserve">Wykonanie dokumentacji projektowej dla zadania pn. ”Przebudowa drogi powiatowej nr 1551T w m. Przepiórów, Borków  w km 1+718 – 2+774 odc. dł. ok. 1,056 km 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</si>
  <si>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</si>
  <si>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Opracowanie dokumentacji projektowej dotyczącej wykonania wiaty jako Miejsca Obsługi Rowerzystów w ramach projektu strategicznego Partnerstwa Ziemia Opatowska pod roboczym tytułem ,,Historia ze smakiem''</t>
  </si>
  <si>
    <t>26.</t>
  </si>
  <si>
    <t>Zakup licencji dla urządzenia serii TZ400 na 3 lata z wymianą urządzenia TZ400 na nowe urządzenie TZ470</t>
  </si>
  <si>
    <t>28.</t>
  </si>
  <si>
    <t>29.</t>
  </si>
  <si>
    <t>Zakup samochodu do przewozu osób niepełnosprawnych w ramach projektu ,,Bezpieczna droga - nowy środek transportu dla mieszkańców Domu Pomocy Społecznej w Sobowie</t>
  </si>
  <si>
    <t>Dom Pomocy Społecznej w Sobowie</t>
  </si>
  <si>
    <t>30.</t>
  </si>
  <si>
    <t>Zakup i montaż klimatyzatorów w pomieszczeniach PUP w Opatowie</t>
  </si>
  <si>
    <t>Powiatowy Urząd  Pracy w Opatowie</t>
  </si>
  <si>
    <t>31.</t>
  </si>
  <si>
    <t>Opracowanie dokumentacji projektowej na zadanie pn. ,,Termomodernizacja budynku SOSW w Jałowęsach''</t>
  </si>
  <si>
    <t>Specjalny Ośrodek Szkolno - Wychowawczy w Jałowęsach</t>
  </si>
  <si>
    <t>Razem</t>
  </si>
  <si>
    <t>* Wybrać odpowiednie oznaczenie źródła finansowania:</t>
  </si>
  <si>
    <t xml:space="preserve">C. Inne źródła </t>
  </si>
  <si>
    <t>Wykonanie dokumentacji projektowej dla zadania "Przebudowa części parteru budynku Zespołu Szkół Nr 2 w Opatowie ze zmianą sposobu użytkowania na bursę szkolną"</t>
  </si>
  <si>
    <t>Zespół Szkół w Ożarowie im. Marii Skłodowskiej - Curie</t>
  </si>
  <si>
    <t>Przebudowa przyziemia szkoły wraz z izolacją ścian, wymianą szachtów okiennych i przebudową kanalizacji deszczowej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</si>
  <si>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</si>
  <si>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</si>
  <si>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</si>
  <si>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</si>
  <si>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</si>
  <si>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</si>
  <si>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</si>
  <si>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</si>
  <si>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</si>
  <si>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§</t>
  </si>
  <si>
    <t>w  złotych</t>
  </si>
  <si>
    <t>Dochody i wydatki związane z realizacją zadań z zakresu administracji rządowej i innych zadań zleconych odrębnymi ustawami w 2023 r.</t>
  </si>
  <si>
    <t>Zespół Szkół Nr 1 w Opatowie</t>
  </si>
  <si>
    <t>Rehabilitacja zawodowa i społeczna osób niepełnosprawnych</t>
  </si>
  <si>
    <t>II. Dotacje dla jednostek spoza sektora finansów publicznych</t>
  </si>
  <si>
    <t>I. Dotacje dla jednostek sektora finansów publicznych</t>
  </si>
  <si>
    <t>Kwota dotacji</t>
  </si>
  <si>
    <t>Zakres</t>
  </si>
  <si>
    <t>Nazwa jednostki otrzymującej dotacje</t>
  </si>
  <si>
    <t>Umowa na korzystanie z systemu LEX (2023-2024)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</si>
  <si>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</si>
  <si>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</si>
  <si>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</si>
  <si>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</si>
  <si>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</si>
  <si>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</si>
  <si>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</si>
  <si>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Wpływy z różnych dochodów</t>
  </si>
  <si>
    <t>0970</t>
  </si>
  <si>
    <t>Specjalne ośrodki szkolno-wychowawcze</t>
  </si>
  <si>
    <t>85403</t>
  </si>
  <si>
    <t>Edukacyjna opieka wychowawcza</t>
  </si>
  <si>
    <t>854</t>
  </si>
  <si>
    <t>Pomoc społeczna</t>
  </si>
  <si>
    <t>852</t>
  </si>
  <si>
    <t>Różne rozliczenia</t>
  </si>
  <si>
    <t>758</t>
  </si>
  <si>
    <t>60014</t>
  </si>
  <si>
    <t>600</t>
  </si>
  <si>
    <t>Plan po zmianach 
(5+6+7)</t>
  </si>
  <si>
    <t>Zwiększenie</t>
  </si>
  <si>
    <t>Zmniejszenie</t>
  </si>
  <si>
    <t>Plan przed zmianą</t>
  </si>
  <si>
    <t>Dochody budżetu powiatu na 2023 rok</t>
  </si>
  <si>
    <t>80115</t>
  </si>
  <si>
    <t>Technika</t>
  </si>
  <si>
    <t>80120</t>
  </si>
  <si>
    <t>Licea ogólnokształcące</t>
  </si>
  <si>
    <t>2110</t>
  </si>
  <si>
    <t>Dotacja celowa otrzymana z budżetu państwa na zadania bieżące z zakresu administracji rządowej oraz inne zadania zlecone ustawami realizowane przez powiat</t>
  </si>
  <si>
    <t>85406</t>
  </si>
  <si>
    <t>Poradnie psychologiczno-pedagogiczne, w tym poradnie specjalistyczne</t>
  </si>
  <si>
    <t>85410</t>
  </si>
  <si>
    <t>Internaty i bursy szkolne</t>
  </si>
  <si>
    <t>754</t>
  </si>
  <si>
    <t>Bezpieczeństwo publiczne i ochrona przeciwpożarowa</t>
  </si>
  <si>
    <t>75411</t>
  </si>
  <si>
    <t>Komendy powiatowe Państwowej Straży Pożarnej</t>
  </si>
  <si>
    <t>80102</t>
  </si>
  <si>
    <t>Szkoły podstawowe specjalne</t>
  </si>
  <si>
    <t>80117</t>
  </si>
  <si>
    <t>Branżowe szkoły I i II stopnia</t>
  </si>
  <si>
    <t>27.</t>
  </si>
  <si>
    <t>Wykonanie dokumentacji projektowej dla zadania pn „Przebudowa drogi powiatowej nr 1567T w m. Stodoły Kolonia, Łopata w km ok. 0 + 000 – 0+374, 2+858-3+483 o łącznej dł. ok. 0,999 km</t>
  </si>
  <si>
    <t xml:space="preserve">A. 2 500 000,00
B.
C.
D. 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</si>
  <si>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</si>
  <si>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32.</t>
  </si>
  <si>
    <t>Dom Pomocy Społecznej w Zochcinku</t>
  </si>
  <si>
    <t>Zakup centrali telefonicznej</t>
  </si>
  <si>
    <t>Dom Pomocy Społecznej w Czachowie</t>
  </si>
  <si>
    <t>Powiatowy Środowiskowy Dom Samopomocy typu A, B, C, D  w Opatowie</t>
  </si>
  <si>
    <t xml:space="preserve">A. 135 000
B.
C. 
D. </t>
  </si>
  <si>
    <t>Wymiana pokrycia dachowego wiaty garażowej</t>
  </si>
  <si>
    <t>Przystosowanie ciągów komunikacyjnych do korzystania przez osoby niepełnosprawne z wymianą drzwi wewnętrznych (2023-2024)</t>
  </si>
  <si>
    <t xml:space="preserve">A. 3 686,42  
B.
C.
D. </t>
  </si>
  <si>
    <t>33.</t>
  </si>
  <si>
    <t>34.</t>
  </si>
  <si>
    <t>5 762 261,00</t>
  </si>
  <si>
    <t>35.</t>
  </si>
  <si>
    <t>Placówka Opiekuńczo  - Wychowawcza w Ożarowie</t>
  </si>
  <si>
    <t>Zakup samochodu służbowego</t>
  </si>
  <si>
    <t>Projekt ,,Dziś uczeń - jutro student'' (2023-2027)</t>
  </si>
  <si>
    <t>Transport i łączność</t>
  </si>
  <si>
    <t>Drogi publiczne powiatowe</t>
  </si>
  <si>
    <t>195 605,28</t>
  </si>
  <si>
    <t>5 957 866,28</t>
  </si>
  <si>
    <t>80134</t>
  </si>
  <si>
    <t>Szkoły zawodowe specjalne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</si>
  <si>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</si>
  <si>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</si>
  <si>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85495</t>
  </si>
  <si>
    <t xml:space="preserve">A. 167 885
B.
C. 
D. </t>
  </si>
  <si>
    <t xml:space="preserve">Wykonanie dokumentacji projektowej dla zadania pn. ,,Przebudowa DP nr 1537T gr. pow. opatowskiego - Wszachów - Iwaniska w m. Wszachów od km 1+740 do km 2+160 odc. dł. ok. 0,420 km </t>
  </si>
  <si>
    <t xml:space="preserve">Wykonanie dokumentacji projektowej dla zadania pn. ,,Przebudowa obiektu mostowego o nr ewid. 30000612 położonego w m. Łężyce w ciągu drogi powiatowej nr 1535T Opatów - Jałowęsy - Niemienice w km 5+262 </t>
  </si>
  <si>
    <t xml:space="preserve">Wykonanie dokumentacji projektowej dla zadania pn. ,,Przebudowa obiektu mostowego w ciągu DP nr 1559T o nr ewid. (JNI): 30000606 w km 2+952 w m. Karwów wraz z dojazdami'' </t>
  </si>
  <si>
    <t>5 887 593,00</t>
  </si>
  <si>
    <t>5 875 593,00</t>
  </si>
  <si>
    <t>62 063 950,42</t>
  </si>
  <si>
    <t>32 160 175,40</t>
  </si>
  <si>
    <t>85203</t>
  </si>
  <si>
    <t>Ośrodki wsparcia</t>
  </si>
  <si>
    <t>1 874 686,40</t>
  </si>
  <si>
    <t>127 562 285,40</t>
  </si>
  <si>
    <t>25 624 608,31</t>
  </si>
  <si>
    <t>153 186 893,71</t>
  </si>
  <si>
    <t>60095</t>
  </si>
  <si>
    <t>80105</t>
  </si>
  <si>
    <t>Przedszkola specjalne</t>
  </si>
  <si>
    <t>80116</t>
  </si>
  <si>
    <t>Szkoły policealne</t>
  </si>
  <si>
    <t>36.</t>
  </si>
  <si>
    <t>37.</t>
  </si>
  <si>
    <t>38.</t>
  </si>
  <si>
    <t>Zakup nieruchomości gruntowej zabudowanej zespołem pałacowo - parkowym, położonej we Włostowie gm. Lipnik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</si>
  <si>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</si>
  <si>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</si>
  <si>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</si>
  <si>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</si>
  <si>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Działalność oświatowa, związana z kształceniem, wychowaniem i opieką nad dziećmi i uczniami będącymi obywatelami Ukrainy</t>
  </si>
  <si>
    <t>Organizowanie i prowadzenie działalności kulturalnej, turystycznej i rekreacyjnej</t>
  </si>
  <si>
    <t>Powiatowe Centrum Kultury w Opatowie</t>
  </si>
  <si>
    <t>Dotacje podmiotowe w 2023 roku</t>
  </si>
  <si>
    <t>Przebudowa przejścia dla pieszych wraz z budową chodnika w obrębie oddział. przejścia dla pieszych w ciągu drogi powiatowej nr 1545T (0716T) w m. Baćkowice na odc. o dł.0,079 km (2023-2024)</t>
  </si>
  <si>
    <t>Budowa przejścia dla pieszych wraz z budową chodników w obrębie oddział. przejścia dla pieszych w ciągu drogi powiatowej nr 1587T (0776T) w m. Ujazd na odc. o dł. 0,146 km (2023-2024)</t>
  </si>
  <si>
    <t>Przebudowa przejść dla pieszych wraz z budową chodników w obrębie oddział. przejść dla pieszych w ciągu dróg powiatowych nr 1549T (0720T) i 1554T (0725T) w m. Włostów na odc. o dł. 0,200 km (2023-2024)</t>
  </si>
  <si>
    <t>Przebudowa przejść dla pieszych wraz z budową chodników w obrębie oddz. przejść dla pieszych w ciągu drogi powiatowej nr 1549T (0720T) i 1551T (0722T) w m. Mydłów (2023-2024)</t>
  </si>
  <si>
    <t>Budowa przejścia dla pieszych wraz z budową chodników w obrębie oddział. przejścia dla pieszych w ciągu drogi powiatowej nr 1519T (0685T) w m. Jakubowice na odc. o dł. 0,119 km (2023-2024)</t>
  </si>
  <si>
    <t>Budowa przejścia dla pieszych wraz z budową chodników w obrębie oddział. przejścia dla pieszych w ciągu drogi powiatowej nr 1519T (0685T) w m. Jakubowice na odc. o dł. 0,200 (2023-2024)</t>
  </si>
  <si>
    <t>Przebudowa drogi powiatowej nr 1533T w m. Sadowie na odc. o dł.0,200 km polegająca na budowie przejścia dla pieszych na wysokości ośrodka zdrowia NFZ oraz budowa chodnika w obrębie oddział. przejścia dla pieszych (2023-2024)</t>
  </si>
  <si>
    <t>Przebudowa drogi powiatowej nr 1533T w m. Sadowie na odc. o dł.0,200 km polegająca na budowie przejścia dla pieszych na wysokości szkoły podstawowej oraz budowa chodnika w obrębie oddział. przejścia dla pieszych (2023-2024)</t>
  </si>
  <si>
    <t>Budowa przejścia dla pieszych wraz z budową chodników w obrębie oddział. przejścia dla pieszych w ciągu drogi powiatowej nr 1520T (0686T) w m. Ciszyca Górna na odc. o dł. 0,200 km (2023-2024)</t>
  </si>
  <si>
    <t>Budowa przejścia dla pieszych wraz z budową chodników w obrębie oddział. przejścia dla pieszych w ciągu dróg powiatowych nr 1520T (0686T)  i 1576T (0763T) w m. Ciszyca Górna na odc. o łącz. dł. 0,332 km (2023-2024)</t>
  </si>
  <si>
    <t>Modernizacja ewidencji gruntów i budynków obrębu Łopatno gm. Iwaniska, powiat opatowski (wraz z inspektorem nadzoru) (2023-2024)</t>
  </si>
  <si>
    <t xml:space="preserve">A. 96 656,00
B.
C.
D. </t>
  </si>
  <si>
    <t xml:space="preserve">A. 200 000      
B.
C.
D. </t>
  </si>
  <si>
    <t>25 309,00</t>
  </si>
  <si>
    <t>5 912 902,00</t>
  </si>
  <si>
    <t>5 900 902,00</t>
  </si>
  <si>
    <t>369 210,45</t>
  </si>
  <si>
    <t>62 433 160,87</t>
  </si>
  <si>
    <t>75802</t>
  </si>
  <si>
    <t>Uzupełnienie subwencji ogólnej dla jednostek samorządu terytorialnego</t>
  </si>
  <si>
    <t>3 400 000,00</t>
  </si>
  <si>
    <t>368 790,30</t>
  </si>
  <si>
    <t>3 768 790,30</t>
  </si>
  <si>
    <t>2760</t>
  </si>
  <si>
    <t>Środki na uzupełnienie dochodów powiatów</t>
  </si>
  <si>
    <t>75814</t>
  </si>
  <si>
    <t>Różne rozliczenia finansowe</t>
  </si>
  <si>
    <t>1 836 626,42</t>
  </si>
  <si>
    <t>420,15</t>
  </si>
  <si>
    <t>1 837 046,57</t>
  </si>
  <si>
    <t>2100</t>
  </si>
  <si>
    <t>Środki z Funduszu Pomocy na finansowanie lub dofinansowanie zadań bieżących w zakresie pomocy obywatelom Ukrainy</t>
  </si>
  <si>
    <t>830 336,00</t>
  </si>
  <si>
    <t>830 756,15</t>
  </si>
  <si>
    <t>606 093,00</t>
  </si>
  <si>
    <t>4 328,00</t>
  </si>
  <si>
    <t>610 421,00</t>
  </si>
  <si>
    <t>144 120,00</t>
  </si>
  <si>
    <t>80153</t>
  </si>
  <si>
    <t>Zapewnienie uczniom prawa do bezpłatnego dostępu do podręczników, materiałów edukacyjnych lub materiałów ćwiczeniowych</t>
  </si>
  <si>
    <t>35 820,00</t>
  </si>
  <si>
    <t>40 148,00</t>
  </si>
  <si>
    <t>87 760,00</t>
  </si>
  <si>
    <t>32 247 935,40</t>
  </si>
  <si>
    <t>1 962 446,40</t>
  </si>
  <si>
    <t>229 256,00</t>
  </si>
  <si>
    <t>317 016,00</t>
  </si>
  <si>
    <t>486 607,45</t>
  </si>
  <si>
    <t>128 048 892,85</t>
  </si>
  <si>
    <t>200 000,00</t>
  </si>
  <si>
    <t>6430</t>
  </si>
  <si>
    <t>Dotacja celowa otrzymana z budżetu państwa na realizację inwestycji i zakupów inwestycyjnych własnych powiatu</t>
  </si>
  <si>
    <t>25 824 608,31</t>
  </si>
  <si>
    <t>686 607,45</t>
  </si>
  <si>
    <t>153 873 501,16</t>
  </si>
  <si>
    <t>710</t>
  </si>
  <si>
    <t>Działalność usługowa</t>
  </si>
  <si>
    <t>71015</t>
  </si>
  <si>
    <t>Nadzór budowlany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</si>
  <si>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</si>
  <si>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</si>
  <si>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</si>
  <si>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</si>
  <si>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80146</t>
  </si>
  <si>
    <t>Dokształcanie i doskonalenie nauczycieli</t>
  </si>
  <si>
    <t>855</t>
  </si>
  <si>
    <t>Rodzina</t>
  </si>
  <si>
    <t>85508</t>
  </si>
  <si>
    <t>Rodziny zastępcze</t>
  </si>
  <si>
    <t>Załącznik Nr 1                                                                                                          do uchwały Rady Powiatu w Opatowie Nr LXXXIV.76.2023                                                                           z dnia 13 października 2023 r.</t>
  </si>
  <si>
    <t xml:space="preserve">                          Załącznik Nr 2                                                                                                      do uchwały Rady Powiatu w Opatowie Nr LXXXIV.76.2023                                                z dnia 13 października 2023 r.</t>
  </si>
  <si>
    <t>Załącznik Nr 3                                                                                                                                do uchwały Rady Powiatu w Opatowie nr LXXXIV.76.2023                                                     z dnia 13 października 2023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</si>
</sst>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82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1" fillId="0" borderId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3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0" fontId="7" fillId="34" borderId="0" xfId="54" applyFont="1" applyFill="1" applyAlignment="1">
      <alignment vertical="center" wrapText="1"/>
      <protection/>
    </xf>
    <xf numFmtId="3" fontId="7" fillId="34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17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49" fontId="18" fillId="36" borderId="10" xfId="54" applyNumberFormat="1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18" fillId="36" borderId="10" xfId="54" applyFont="1" applyFill="1" applyBorder="1" applyAlignment="1">
      <alignment vertical="center" wrapText="1"/>
      <protection/>
    </xf>
    <xf numFmtId="49" fontId="18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18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18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166" fontId="18" fillId="36" borderId="10" xfId="54" applyNumberFormat="1" applyFont="1" applyFill="1" applyBorder="1" applyAlignment="1">
      <alignment horizontal="center" vertical="center" wrapText="1"/>
      <protection/>
    </xf>
    <xf numFmtId="167" fontId="19" fillId="36" borderId="10" xfId="54" applyNumberFormat="1" applyFont="1" applyFill="1" applyBorder="1" applyAlignment="1">
      <alignment horizontal="left"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165" fontId="4" fillId="35" borderId="11" xfId="54" applyNumberFormat="1" applyFont="1" applyFill="1" applyBorder="1" applyAlignment="1">
      <alignment horizontal="center" vertical="center" wrapText="1"/>
      <protection/>
    </xf>
    <xf numFmtId="0" fontId="4" fillId="35" borderId="11" xfId="54" applyFont="1" applyFill="1" applyBorder="1" applyAlignment="1">
      <alignment vertical="center" wrapText="1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174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54" applyFont="1" applyFill="1" applyAlignment="1">
      <alignment vertical="center" wrapText="1"/>
      <protection/>
    </xf>
    <xf numFmtId="0" fontId="6" fillId="34" borderId="0" xfId="52" applyNumberFormat="1" applyFont="1" applyFill="1" applyBorder="1" applyAlignment="1" applyProtection="1">
      <alignment horizontal="left"/>
      <protection locked="0"/>
    </xf>
    <xf numFmtId="0" fontId="2" fillId="34" borderId="0" xfId="54" applyFill="1" applyAlignment="1">
      <alignment vertical="center" wrapText="1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168" fontId="8" fillId="0" borderId="10" xfId="55" applyNumberFormat="1" applyFont="1" applyBorder="1" applyAlignment="1">
      <alignment vertical="center"/>
      <protection/>
    </xf>
    <xf numFmtId="167" fontId="7" fillId="34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 wrapText="1"/>
      <protection/>
    </xf>
    <xf numFmtId="0" fontId="7" fillId="36" borderId="10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167" fontId="8" fillId="34" borderId="10" xfId="55" applyNumberFormat="1" applyFont="1" applyFill="1" applyBorder="1" applyAlignment="1">
      <alignment vertical="center"/>
      <protection/>
    </xf>
    <xf numFmtId="168" fontId="8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22" fillId="36" borderId="10" xfId="55" applyFont="1" applyFill="1" applyBorder="1" applyAlignment="1">
      <alignment horizontal="center" vertical="center" wrapText="1"/>
      <protection/>
    </xf>
    <xf numFmtId="167" fontId="13" fillId="0" borderId="0" xfId="55" applyNumberFormat="1" applyFont="1">
      <alignment/>
      <protection/>
    </xf>
    <xf numFmtId="167" fontId="8" fillId="34" borderId="10" xfId="55" applyNumberFormat="1" applyFont="1" applyFill="1" applyBorder="1" applyAlignment="1">
      <alignment vertical="center" wrapText="1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168" fontId="8" fillId="36" borderId="10" xfId="55" applyNumberFormat="1" applyFont="1" applyFill="1" applyBorder="1" applyAlignment="1">
      <alignment vertical="center" wrapText="1"/>
      <protection/>
    </xf>
    <xf numFmtId="0" fontId="23" fillId="36" borderId="10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6" xfId="55" applyFont="1" applyBorder="1" applyAlignment="1">
      <alignment horizontal="center" vertical="center" wrapText="1"/>
      <protection/>
    </xf>
    <xf numFmtId="0" fontId="17" fillId="0" borderId="17" xfId="55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center"/>
      <protection/>
    </xf>
    <xf numFmtId="0" fontId="26" fillId="0" borderId="0" xfId="55" applyFont="1" applyAlignment="1">
      <alignment horizontal="center" vertical="center"/>
      <protection/>
    </xf>
    <xf numFmtId="0" fontId="27" fillId="0" borderId="0" xfId="55" applyFont="1" applyAlignment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49" fontId="29" fillId="33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3" borderId="0" xfId="53" applyNumberFormat="1" applyFont="1" applyFill="1" applyAlignment="1" applyProtection="1">
      <alignment horizontal="center" vertical="center" wrapText="1"/>
      <protection locked="0"/>
    </xf>
    <xf numFmtId="0" fontId="7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3" fontId="7" fillId="36" borderId="10" xfId="54" applyNumberFormat="1" applyFont="1" applyFill="1" applyBorder="1" applyAlignment="1">
      <alignment horizontal="center" vertical="center" wrapText="1"/>
      <protection/>
    </xf>
    <xf numFmtId="49" fontId="7" fillId="36" borderId="10" xfId="54" applyNumberFormat="1" applyFont="1" applyFill="1" applyBorder="1" applyAlignment="1">
      <alignment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5" borderId="0" xfId="0" applyFont="1" applyFill="1" applyAlignment="1" applyProtection="1">
      <alignment horizontal="left" vertical="center" wrapText="1"/>
      <protection locked="0"/>
    </xf>
    <xf numFmtId="0" fontId="6" fillId="0" borderId="0" xfId="55" applyFont="1" applyAlignment="1">
      <alignment vertical="center"/>
      <protection/>
    </xf>
    <xf numFmtId="0" fontId="17" fillId="36" borderId="10" xfId="55" applyFont="1" applyFill="1" applyBorder="1" applyAlignment="1">
      <alignment horizontal="center" vertical="center"/>
      <protection/>
    </xf>
    <xf numFmtId="167" fontId="17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167" fontId="18" fillId="36" borderId="10" xfId="55" applyNumberFormat="1" applyFont="1" applyFill="1" applyBorder="1" applyAlignment="1">
      <alignment horizontal="left" vertical="center" wrapText="1"/>
      <protection/>
    </xf>
    <xf numFmtId="167" fontId="18" fillId="36" borderId="10" xfId="55" applyNumberFormat="1" applyFont="1" applyFill="1" applyBorder="1" applyAlignment="1">
      <alignment vertical="center" wrapText="1"/>
      <protection/>
    </xf>
    <xf numFmtId="0" fontId="18" fillId="36" borderId="10" xfId="55" applyFont="1" applyFill="1" applyBorder="1" applyAlignment="1">
      <alignment vertical="center" wrapText="1"/>
      <protection/>
    </xf>
    <xf numFmtId="167" fontId="18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7" fillId="36" borderId="10" xfId="55" applyFont="1" applyFill="1" applyBorder="1" applyAlignment="1">
      <alignment vertical="center" wrapText="1"/>
      <protection/>
    </xf>
    <xf numFmtId="164" fontId="16" fillId="35" borderId="11" xfId="55" applyNumberFormat="1" applyFont="1" applyFill="1" applyBorder="1" applyAlignment="1">
      <alignment horizontal="left" vertical="center" wrapText="1"/>
      <protection/>
    </xf>
    <xf numFmtId="164" fontId="16" fillId="35" borderId="11" xfId="55" applyNumberFormat="1" applyFont="1" applyFill="1" applyBorder="1" applyAlignment="1">
      <alignment vertical="center" wrapText="1"/>
      <protection/>
    </xf>
    <xf numFmtId="0" fontId="16" fillId="35" borderId="11" xfId="55" applyFont="1" applyFill="1" applyBorder="1" applyAlignment="1">
      <alignment vertical="center" wrapText="1"/>
      <protection/>
    </xf>
    <xf numFmtId="164" fontId="16" fillId="35" borderId="11" xfId="55" applyNumberFormat="1" applyFont="1" applyFill="1" applyBorder="1" applyAlignment="1">
      <alignment vertical="center"/>
      <protection/>
    </xf>
    <xf numFmtId="168" fontId="16" fillId="35" borderId="11" xfId="55" applyNumberFormat="1" applyFont="1" applyFill="1" applyBorder="1" applyAlignment="1">
      <alignment vertical="center"/>
      <protection/>
    </xf>
    <xf numFmtId="0" fontId="7" fillId="35" borderId="11" xfId="55" applyFont="1" applyFill="1" applyBorder="1" applyAlignment="1">
      <alignment vertical="center" wrapText="1"/>
      <protection/>
    </xf>
    <xf numFmtId="0" fontId="13" fillId="35" borderId="11" xfId="55" applyFont="1" applyFill="1" applyBorder="1" applyAlignment="1">
      <alignment horizontal="center" vertical="center"/>
      <protection/>
    </xf>
    <xf numFmtId="167" fontId="7" fillId="36" borderId="10" xfId="55" applyNumberFormat="1" applyFont="1" applyFill="1" applyBorder="1" applyAlignment="1">
      <alignment vertical="center" wrapText="1"/>
      <protection/>
    </xf>
    <xf numFmtId="3" fontId="7" fillId="35" borderId="18" xfId="58" applyNumberFormat="1" applyFont="1" applyFill="1" applyBorder="1" applyAlignment="1">
      <alignment horizontal="center" vertical="center" wrapText="1"/>
      <protection/>
    </xf>
    <xf numFmtId="0" fontId="18" fillId="35" borderId="19" xfId="58" applyFont="1" applyFill="1" applyBorder="1" applyAlignment="1">
      <alignment vertical="center" wrapText="1"/>
      <protection/>
    </xf>
    <xf numFmtId="0" fontId="7" fillId="35" borderId="19" xfId="58" applyFont="1" applyFill="1" applyBorder="1" applyAlignment="1">
      <alignment vertical="center" wrapText="1"/>
      <protection/>
    </xf>
    <xf numFmtId="3" fontId="7" fillId="35" borderId="20" xfId="58" applyNumberFormat="1" applyFont="1" applyFill="1" applyBorder="1" applyAlignment="1">
      <alignment horizontal="center" vertical="center" wrapText="1"/>
      <protection/>
    </xf>
    <xf numFmtId="0" fontId="7" fillId="35" borderId="21" xfId="58" applyFont="1" applyFill="1" applyBorder="1" applyAlignment="1">
      <alignment vertical="center" wrapText="1"/>
      <protection/>
    </xf>
    <xf numFmtId="0" fontId="19" fillId="36" borderId="10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 wrapText="1"/>
      <protection/>
    </xf>
    <xf numFmtId="0" fontId="9" fillId="34" borderId="0" xfId="55" applyFont="1" applyFill="1" applyAlignment="1">
      <alignment horizontal="center" vertical="center" wrapText="1"/>
      <protection/>
    </xf>
    <xf numFmtId="0" fontId="55" fillId="0" borderId="0" xfId="55" applyFont="1" applyAlignment="1">
      <alignment vertical="center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49" fontId="33" fillId="37" borderId="17" xfId="0" applyNumberFormat="1" applyFont="1" applyFill="1" applyBorder="1" applyAlignment="1" applyProtection="1">
      <alignment horizontal="right" vertical="center" wrapText="1"/>
      <protection locked="0"/>
    </xf>
    <xf numFmtId="0" fontId="31" fillId="38" borderId="0" xfId="0" applyFont="1" applyFill="1" applyAlignment="1">
      <alignment horizontal="left" vertical="top" wrapText="1"/>
    </xf>
    <xf numFmtId="167" fontId="8" fillId="36" borderId="10" xfId="55" applyNumberFormat="1" applyFont="1" applyFill="1" applyBorder="1" applyAlignment="1">
      <alignment vertical="center" wrapText="1"/>
      <protection/>
    </xf>
    <xf numFmtId="0" fontId="18" fillId="35" borderId="11" xfId="55" applyFont="1" applyFill="1" applyBorder="1" applyAlignment="1">
      <alignment vertical="center" wrapText="1"/>
      <protection/>
    </xf>
    <xf numFmtId="0" fontId="6" fillId="35" borderId="0" xfId="55" applyFont="1" applyFill="1" applyAlignment="1">
      <alignment vertical="center"/>
      <protection/>
    </xf>
    <xf numFmtId="167" fontId="7" fillId="35" borderId="0" xfId="55" applyNumberFormat="1" applyFont="1" applyFill="1" applyAlignment="1">
      <alignment vertical="center"/>
      <protection/>
    </xf>
    <xf numFmtId="49" fontId="22" fillId="36" borderId="10" xfId="55" applyNumberFormat="1" applyFont="1" applyFill="1" applyBorder="1" applyAlignment="1">
      <alignment horizontal="center" vertical="center" wrapText="1"/>
      <protection/>
    </xf>
    <xf numFmtId="49" fontId="8" fillId="36" borderId="10" xfId="55" applyNumberFormat="1" applyFont="1" applyFill="1" applyBorder="1" applyAlignment="1">
      <alignment horizontal="center" vertical="center" wrapText="1"/>
      <protection/>
    </xf>
    <xf numFmtId="4" fontId="21" fillId="34" borderId="10" xfId="55" applyNumberFormat="1" applyFont="1" applyFill="1" applyBorder="1" applyAlignment="1">
      <alignment vertical="center"/>
      <protection/>
    </xf>
    <xf numFmtId="0" fontId="20" fillId="34" borderId="17" xfId="55" applyFont="1" applyFill="1" applyBorder="1" applyAlignment="1">
      <alignment horizontal="center" vertical="center"/>
      <protection/>
    </xf>
    <xf numFmtId="0" fontId="21" fillId="34" borderId="10" xfId="55" applyFont="1" applyFill="1" applyBorder="1" applyAlignment="1">
      <alignment horizontal="center" vertical="center"/>
      <protection/>
    </xf>
    <xf numFmtId="4" fontId="6" fillId="36" borderId="10" xfId="55" applyNumberFormat="1" applyFont="1" applyFill="1" applyBorder="1" applyAlignment="1">
      <alignment vertical="center"/>
      <protection/>
    </xf>
    <xf numFmtId="0" fontId="6" fillId="36" borderId="10" xfId="55" applyFont="1" applyFill="1" applyBorder="1" applyAlignment="1">
      <alignment horizontal="left" vertical="center" wrapText="1"/>
      <protection/>
    </xf>
    <xf numFmtId="0" fontId="6" fillId="36" borderId="10" xfId="55" applyFont="1" applyFill="1" applyBorder="1" applyAlignment="1">
      <alignment horizontal="center" vertical="center"/>
      <protection/>
    </xf>
    <xf numFmtId="0" fontId="18" fillId="36" borderId="10" xfId="55" applyFont="1" applyFill="1" applyBorder="1" applyAlignment="1">
      <alignment horizontal="left" vertical="center" wrapText="1"/>
      <protection/>
    </xf>
    <xf numFmtId="4" fontId="10" fillId="34" borderId="22" xfId="55" applyNumberFormat="1" applyFont="1" applyFill="1" applyBorder="1">
      <alignment/>
      <protection/>
    </xf>
    <xf numFmtId="0" fontId="11" fillId="36" borderId="10" xfId="55" applyFont="1" applyFill="1" applyBorder="1" applyAlignment="1">
      <alignment horizontal="left" vertical="center" wrapText="1"/>
      <protection/>
    </xf>
    <xf numFmtId="0" fontId="19" fillId="34" borderId="10" xfId="55" applyFont="1" applyFill="1" applyBorder="1" applyAlignment="1">
      <alignment horizontal="center" vertical="center"/>
      <protection/>
    </xf>
    <xf numFmtId="0" fontId="21" fillId="34" borderId="10" xfId="55" applyFont="1" applyFill="1" applyBorder="1" applyAlignment="1">
      <alignment horizontal="center" vertical="center" wrapText="1"/>
      <protection/>
    </xf>
    <xf numFmtId="0" fontId="7" fillId="34" borderId="0" xfId="55" applyFont="1" applyFill="1" applyAlignment="1">
      <alignment horizontal="right" vertical="center"/>
      <protection/>
    </xf>
    <xf numFmtId="0" fontId="6" fillId="34" borderId="0" xfId="55" applyFont="1" applyFill="1" applyAlignment="1">
      <alignment vertical="center"/>
      <protection/>
    </xf>
    <xf numFmtId="0" fontId="6" fillId="34" borderId="0" xfId="55" applyFont="1" applyFill="1">
      <alignment/>
      <protection/>
    </xf>
    <xf numFmtId="49" fontId="32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49" fontId="35" fillId="37" borderId="10" xfId="0" applyNumberFormat="1" applyFont="1" applyFill="1" applyBorder="1" applyAlignment="1" applyProtection="1">
      <alignment horizontal="right" vertical="center" wrapText="1"/>
      <protection locked="0"/>
    </xf>
    <xf numFmtId="39" fontId="78" fillId="38" borderId="23" xfId="0" applyNumberFormat="1" applyFont="1" applyFill="1" applyBorder="1" applyAlignment="1">
      <alignment horizontal="left" vertical="center" wrapText="1"/>
    </xf>
    <xf numFmtId="0" fontId="79" fillId="38" borderId="23" xfId="0" applyFont="1" applyFill="1" applyBorder="1" applyAlignment="1">
      <alignment horizontal="center" vertical="center" wrapText="1"/>
    </xf>
    <xf numFmtId="0" fontId="78" fillId="38" borderId="23" xfId="0" applyFont="1" applyFill="1" applyBorder="1" applyAlignment="1">
      <alignment horizontal="center" vertical="center" wrapText="1"/>
    </xf>
    <xf numFmtId="39" fontId="80" fillId="38" borderId="23" xfId="0" applyNumberFormat="1" applyFont="1" applyFill="1" applyBorder="1" applyAlignment="1">
      <alignment horizontal="left" vertical="center" wrapText="1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17" fillId="36" borderId="10" xfId="54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49" fontId="3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30" fillId="0" borderId="0" xfId="53" applyNumberFormat="1" applyFont="1" applyFill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49" fontId="3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37" borderId="0" xfId="0" applyNumberFormat="1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/>
      <protection locked="0"/>
    </xf>
    <xf numFmtId="49" fontId="33" fillId="37" borderId="24" xfId="0" applyNumberFormat="1" applyFont="1" applyFill="1" applyBorder="1" applyAlignment="1" applyProtection="1">
      <alignment horizontal="right" vertical="center" wrapText="1"/>
      <protection locked="0"/>
    </xf>
    <xf numFmtId="0" fontId="79" fillId="38" borderId="23" xfId="0" applyFont="1" applyFill="1" applyBorder="1" applyAlignment="1">
      <alignment horizontal="left" vertical="center" wrapText="1"/>
    </xf>
    <xf numFmtId="39" fontId="80" fillId="38" borderId="23" xfId="0" applyNumberFormat="1" applyFont="1" applyFill="1" applyBorder="1" applyAlignment="1">
      <alignment horizontal="left" vertical="center" wrapText="1"/>
    </xf>
    <xf numFmtId="0" fontId="79" fillId="38" borderId="23" xfId="0" applyFont="1" applyFill="1" applyBorder="1" applyAlignment="1">
      <alignment horizontal="center" vertical="center" wrapText="1"/>
    </xf>
    <xf numFmtId="0" fontId="81" fillId="38" borderId="23" xfId="0" applyFont="1" applyFill="1" applyBorder="1" applyAlignment="1">
      <alignment horizontal="center" vertical="center" wrapText="1"/>
    </xf>
    <xf numFmtId="39" fontId="78" fillId="38" borderId="23" xfId="0" applyNumberFormat="1" applyFont="1" applyFill="1" applyBorder="1" applyAlignment="1">
      <alignment horizontal="left" vertical="center" wrapText="1"/>
    </xf>
    <xf numFmtId="0" fontId="78" fillId="38" borderId="23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4" fillId="33" borderId="0" xfId="53" applyFont="1" applyFill="1" applyAlignment="1" applyProtection="1">
      <alignment horizontal="center" vertical="center" wrapText="1" shrinkToFit="1"/>
      <protection locked="0"/>
    </xf>
    <xf numFmtId="0" fontId="7" fillId="36" borderId="10" xfId="54" applyFont="1" applyFill="1" applyBorder="1" applyAlignment="1">
      <alignment horizontal="left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4" borderId="0" xfId="52" applyNumberFormat="1" applyFont="1" applyFill="1" applyBorder="1" applyAlignment="1" applyProtection="1">
      <alignment horizontal="right" vertical="top" wrapText="1"/>
      <protection locked="0"/>
    </xf>
    <xf numFmtId="0" fontId="20" fillId="34" borderId="0" xfId="54" applyFont="1" applyFill="1" applyAlignment="1">
      <alignment horizontal="center" vertical="center" wrapText="1"/>
      <protection/>
    </xf>
    <xf numFmtId="0" fontId="7" fillId="34" borderId="25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0" fontId="17" fillId="36" borderId="10" xfId="54" applyFont="1" applyFill="1" applyBorder="1" applyAlignment="1">
      <alignment horizontal="center" vertical="center" wrapText="1"/>
      <protection/>
    </xf>
    <xf numFmtId="0" fontId="58" fillId="36" borderId="10" xfId="54" applyFont="1" applyFill="1" applyBorder="1" applyAlignment="1">
      <alignment horizontal="center" vertical="center" wrapText="1"/>
      <protection/>
    </xf>
    <xf numFmtId="0" fontId="5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13" fillId="35" borderId="13" xfId="54" applyFont="1" applyFill="1" applyBorder="1" applyAlignment="1">
      <alignment horizontal="left" vertical="center" wrapText="1"/>
      <protection/>
    </xf>
    <xf numFmtId="0" fontId="13" fillId="35" borderId="12" xfId="54" applyFont="1" applyFill="1" applyBorder="1" applyAlignment="1">
      <alignment horizontal="left" vertical="center" wrapText="1"/>
      <protection/>
    </xf>
    <xf numFmtId="165" fontId="4" fillId="35" borderId="13" xfId="54" applyNumberFormat="1" applyFont="1" applyFill="1" applyBorder="1" applyAlignment="1">
      <alignment horizontal="center" vertical="center" wrapText="1"/>
      <protection/>
    </xf>
    <xf numFmtId="165" fontId="4" fillId="35" borderId="12" xfId="54" applyNumberFormat="1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0" fontId="7" fillId="34" borderId="0" xfId="54" applyFont="1" applyFill="1" applyAlignment="1">
      <alignment vertical="center" wrapText="1"/>
      <protection/>
    </xf>
    <xf numFmtId="4" fontId="8" fillId="36" borderId="10" xfId="54" applyNumberFormat="1" applyFont="1" applyFill="1" applyBorder="1" applyAlignment="1">
      <alignment horizontal="right" vertical="center" wrapText="1"/>
      <protection/>
    </xf>
    <xf numFmtId="0" fontId="7" fillId="34" borderId="26" xfId="54" applyFont="1" applyFill="1" applyBorder="1" applyAlignment="1">
      <alignment horizontal="center" vertical="center" wrapText="1"/>
      <protection/>
    </xf>
    <xf numFmtId="0" fontId="7" fillId="34" borderId="0" xfId="54" applyFont="1" applyFill="1" applyAlignment="1">
      <alignment horizontal="left" vertical="center" wrapText="1"/>
      <protection/>
    </xf>
    <xf numFmtId="0" fontId="9" fillId="34" borderId="0" xfId="55" applyFont="1" applyFill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17" fillId="36" borderId="10" xfId="55" applyFont="1" applyFill="1" applyBorder="1" applyAlignment="1">
      <alignment horizontal="center" vertical="center" wrapText="1"/>
      <protection/>
    </xf>
    <xf numFmtId="0" fontId="8" fillId="36" borderId="24" xfId="55" applyFont="1" applyFill="1" applyBorder="1" applyAlignment="1">
      <alignment horizontal="center" vertical="center" wrapText="1"/>
      <protection/>
    </xf>
    <xf numFmtId="0" fontId="58" fillId="36" borderId="10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/>
      <protection/>
    </xf>
    <xf numFmtId="0" fontId="17" fillId="0" borderId="24" xfId="55" applyFont="1" applyBorder="1" applyAlignment="1">
      <alignment horizontal="center" vertical="center" wrapText="1"/>
      <protection/>
    </xf>
    <xf numFmtId="0" fontId="9" fillId="34" borderId="0" xfId="55" applyFont="1" applyFill="1" applyAlignment="1">
      <alignment horizontal="center" vertical="center" wrapText="1"/>
      <protection/>
    </xf>
    <xf numFmtId="0" fontId="28" fillId="34" borderId="10" xfId="55" applyFont="1" applyFill="1" applyBorder="1" applyAlignment="1">
      <alignment horizontal="left" vertical="center"/>
      <protection/>
    </xf>
    <xf numFmtId="0" fontId="21" fillId="34" borderId="10" xfId="55" applyFont="1" applyFill="1" applyBorder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4 2" xfId="57"/>
    <cellStyle name="Normalny 4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128</xdr:row>
      <xdr:rowOff>0</xdr:rowOff>
    </xdr:from>
    <xdr:to>
      <xdr:col>8</xdr:col>
      <xdr:colOff>476250</xdr:colOff>
      <xdr:row>128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40601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476250</xdr:colOff>
      <xdr:row>128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40601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476250</xdr:colOff>
      <xdr:row>131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46888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476250</xdr:colOff>
      <xdr:row>131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46888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3"/>
  <sheetViews>
    <sheetView showGridLines="0" tabSelected="1" zoomScalePageLayoutView="0" workbookViewId="0" topLeftCell="A1">
      <selection activeCell="X12" sqref="X12"/>
    </sheetView>
  </sheetViews>
  <sheetFormatPr defaultColWidth="9.33203125" defaultRowHeight="11.25"/>
  <cols>
    <col min="1" max="1" width="7.33203125" style="77" customWidth="1"/>
    <col min="2" max="2" width="6.66015625" style="77" customWidth="1"/>
    <col min="3" max="3" width="9.83203125" style="77" customWidth="1"/>
    <col min="4" max="4" width="5" style="77" customWidth="1"/>
    <col min="5" max="5" width="4.33203125" style="77" customWidth="1"/>
    <col min="6" max="6" width="21" style="77" customWidth="1"/>
    <col min="7" max="7" width="9.33203125" style="77" customWidth="1"/>
    <col min="8" max="8" width="9.66015625" style="77" customWidth="1"/>
    <col min="9" max="9" width="12.16015625" style="77" customWidth="1"/>
    <col min="10" max="10" width="8.16015625" style="77" customWidth="1"/>
    <col min="11" max="11" width="19.16015625" style="77" customWidth="1"/>
    <col min="12" max="12" width="20.5" style="77" customWidth="1"/>
    <col min="13" max="13" width="5.66015625" style="77" customWidth="1"/>
    <col min="14" max="14" width="9" style="77" customWidth="1"/>
    <col min="15" max="15" width="2.66015625" style="77" customWidth="1"/>
    <col min="16" max="16" width="4.66015625" style="77" customWidth="1"/>
    <col min="17" max="17" width="0.65625" style="77" customWidth="1"/>
    <col min="18" max="16384" width="9.33203125" style="77" customWidth="1"/>
  </cols>
  <sheetData>
    <row r="1" spans="1:17" ht="36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163" t="s">
        <v>383</v>
      </c>
      <c r="L1" s="163"/>
      <c r="M1" s="163"/>
      <c r="N1" s="163"/>
      <c r="O1" s="163"/>
      <c r="P1" s="163"/>
      <c r="Q1" s="79"/>
    </row>
    <row r="2" spans="1:17" ht="16.5" customHeight="1">
      <c r="A2" s="164" t="s">
        <v>235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9"/>
    </row>
    <row r="3" spans="1:17" ht="13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 t="s">
        <v>0</v>
      </c>
      <c r="O3" s="166"/>
      <c r="P3" s="166"/>
      <c r="Q3" s="79"/>
    </row>
    <row r="4" spans="1:17" ht="6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79"/>
    </row>
    <row r="5" spans="1:17" ht="34.5" customHeight="1">
      <c r="A5" s="78"/>
      <c r="B5" s="145" t="s">
        <v>1</v>
      </c>
      <c r="C5" s="145" t="s">
        <v>2</v>
      </c>
      <c r="D5" s="165" t="s">
        <v>201</v>
      </c>
      <c r="E5" s="165"/>
      <c r="F5" s="165" t="s">
        <v>3</v>
      </c>
      <c r="G5" s="165"/>
      <c r="H5" s="165"/>
      <c r="I5" s="165" t="s">
        <v>234</v>
      </c>
      <c r="J5" s="165"/>
      <c r="K5" s="145" t="s">
        <v>233</v>
      </c>
      <c r="L5" s="145" t="s">
        <v>232</v>
      </c>
      <c r="M5" s="165" t="s">
        <v>231</v>
      </c>
      <c r="N5" s="165"/>
      <c r="O5" s="165"/>
      <c r="P5" s="165"/>
      <c r="Q5" s="165"/>
    </row>
    <row r="6" spans="1:17" ht="11.25" customHeight="1">
      <c r="A6" s="78"/>
      <c r="B6" s="144" t="s">
        <v>4</v>
      </c>
      <c r="C6" s="144" t="s">
        <v>5</v>
      </c>
      <c r="D6" s="161" t="s">
        <v>6</v>
      </c>
      <c r="E6" s="161"/>
      <c r="F6" s="161" t="s">
        <v>7</v>
      </c>
      <c r="G6" s="161"/>
      <c r="H6" s="161"/>
      <c r="I6" s="161" t="s">
        <v>8</v>
      </c>
      <c r="J6" s="161"/>
      <c r="K6" s="144" t="s">
        <v>37</v>
      </c>
      <c r="L6" s="144" t="s">
        <v>38</v>
      </c>
      <c r="M6" s="161" t="s">
        <v>39</v>
      </c>
      <c r="N6" s="161"/>
      <c r="O6" s="161"/>
      <c r="P6" s="161"/>
      <c r="Q6" s="161"/>
    </row>
    <row r="7" spans="1:17" ht="18.75" customHeight="1">
      <c r="A7" s="78"/>
      <c r="B7" s="162" t="s">
        <v>218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19.5" customHeight="1">
      <c r="A8" s="78"/>
      <c r="B8" s="144" t="s">
        <v>246</v>
      </c>
      <c r="C8" s="143"/>
      <c r="D8" s="157"/>
      <c r="E8" s="157"/>
      <c r="F8" s="158" t="s">
        <v>247</v>
      </c>
      <c r="G8" s="158"/>
      <c r="H8" s="158"/>
      <c r="I8" s="159" t="s">
        <v>287</v>
      </c>
      <c r="J8" s="159"/>
      <c r="K8" s="141" t="s">
        <v>213</v>
      </c>
      <c r="L8" s="141" t="s">
        <v>327</v>
      </c>
      <c r="M8" s="159" t="s">
        <v>328</v>
      </c>
      <c r="N8" s="159"/>
      <c r="O8" s="159"/>
      <c r="P8" s="159"/>
      <c r="Q8" s="159"/>
    </row>
    <row r="9" spans="1:17" ht="27.75" customHeight="1">
      <c r="A9" s="78"/>
      <c r="B9" s="145"/>
      <c r="C9" s="143"/>
      <c r="D9" s="157"/>
      <c r="E9" s="157"/>
      <c r="F9" s="158" t="s">
        <v>214</v>
      </c>
      <c r="G9" s="158"/>
      <c r="H9" s="158"/>
      <c r="I9" s="159" t="s">
        <v>213</v>
      </c>
      <c r="J9" s="159"/>
      <c r="K9" s="141" t="s">
        <v>213</v>
      </c>
      <c r="L9" s="141" t="s">
        <v>213</v>
      </c>
      <c r="M9" s="159" t="s">
        <v>213</v>
      </c>
      <c r="N9" s="159"/>
      <c r="O9" s="159"/>
      <c r="P9" s="159"/>
      <c r="Q9" s="159"/>
    </row>
    <row r="10" spans="1:17" ht="21.75" customHeight="1">
      <c r="A10" s="78"/>
      <c r="B10" s="143"/>
      <c r="C10" s="144" t="s">
        <v>248</v>
      </c>
      <c r="D10" s="157"/>
      <c r="E10" s="157"/>
      <c r="F10" s="158" t="s">
        <v>249</v>
      </c>
      <c r="G10" s="158"/>
      <c r="H10" s="158"/>
      <c r="I10" s="159" t="s">
        <v>287</v>
      </c>
      <c r="J10" s="159"/>
      <c r="K10" s="141" t="s">
        <v>213</v>
      </c>
      <c r="L10" s="141" t="s">
        <v>327</v>
      </c>
      <c r="M10" s="159" t="s">
        <v>328</v>
      </c>
      <c r="N10" s="159"/>
      <c r="O10" s="159"/>
      <c r="P10" s="159"/>
      <c r="Q10" s="159"/>
    </row>
    <row r="11" spans="1:17" ht="28.5" customHeight="1">
      <c r="A11" s="78"/>
      <c r="B11" s="143"/>
      <c r="C11" s="145"/>
      <c r="D11" s="157"/>
      <c r="E11" s="157"/>
      <c r="F11" s="158" t="s">
        <v>214</v>
      </c>
      <c r="G11" s="158"/>
      <c r="H11" s="158"/>
      <c r="I11" s="159" t="s">
        <v>213</v>
      </c>
      <c r="J11" s="159"/>
      <c r="K11" s="141" t="s">
        <v>213</v>
      </c>
      <c r="L11" s="141" t="s">
        <v>213</v>
      </c>
      <c r="M11" s="159" t="s">
        <v>213</v>
      </c>
      <c r="N11" s="159"/>
      <c r="O11" s="159"/>
      <c r="P11" s="159"/>
      <c r="Q11" s="159"/>
    </row>
    <row r="12" spans="1:17" ht="30.75" customHeight="1">
      <c r="A12" s="78"/>
      <c r="B12" s="143"/>
      <c r="C12" s="143"/>
      <c r="D12" s="161" t="s">
        <v>240</v>
      </c>
      <c r="E12" s="161"/>
      <c r="F12" s="158" t="s">
        <v>241</v>
      </c>
      <c r="G12" s="158"/>
      <c r="H12" s="158"/>
      <c r="I12" s="159" t="s">
        <v>288</v>
      </c>
      <c r="J12" s="159"/>
      <c r="K12" s="141" t="s">
        <v>213</v>
      </c>
      <c r="L12" s="141" t="s">
        <v>327</v>
      </c>
      <c r="M12" s="159" t="s">
        <v>329</v>
      </c>
      <c r="N12" s="159"/>
      <c r="O12" s="159"/>
      <c r="P12" s="159"/>
      <c r="Q12" s="159"/>
    </row>
    <row r="13" spans="1:17" ht="21" customHeight="1">
      <c r="A13" s="78"/>
      <c r="B13" s="144" t="s">
        <v>228</v>
      </c>
      <c r="C13" s="143"/>
      <c r="D13" s="157"/>
      <c r="E13" s="157"/>
      <c r="F13" s="158" t="s">
        <v>227</v>
      </c>
      <c r="G13" s="158"/>
      <c r="H13" s="158"/>
      <c r="I13" s="159" t="s">
        <v>289</v>
      </c>
      <c r="J13" s="159"/>
      <c r="K13" s="141" t="s">
        <v>213</v>
      </c>
      <c r="L13" s="141" t="s">
        <v>330</v>
      </c>
      <c r="M13" s="159" t="s">
        <v>331</v>
      </c>
      <c r="N13" s="159"/>
      <c r="O13" s="159"/>
      <c r="P13" s="159"/>
      <c r="Q13" s="159"/>
    </row>
    <row r="14" spans="1:17" ht="27.75" customHeight="1">
      <c r="A14" s="78"/>
      <c r="B14" s="145"/>
      <c r="C14" s="143"/>
      <c r="D14" s="157"/>
      <c r="E14" s="157"/>
      <c r="F14" s="158" t="s">
        <v>214</v>
      </c>
      <c r="G14" s="158"/>
      <c r="H14" s="158"/>
      <c r="I14" s="159" t="s">
        <v>213</v>
      </c>
      <c r="J14" s="159"/>
      <c r="K14" s="141" t="s">
        <v>213</v>
      </c>
      <c r="L14" s="141" t="s">
        <v>213</v>
      </c>
      <c r="M14" s="159" t="s">
        <v>213</v>
      </c>
      <c r="N14" s="159"/>
      <c r="O14" s="159"/>
      <c r="P14" s="159"/>
      <c r="Q14" s="159"/>
    </row>
    <row r="15" spans="1:17" ht="29.25" customHeight="1">
      <c r="A15" s="78"/>
      <c r="B15" s="143"/>
      <c r="C15" s="144" t="s">
        <v>332</v>
      </c>
      <c r="D15" s="157"/>
      <c r="E15" s="157"/>
      <c r="F15" s="158" t="s">
        <v>333</v>
      </c>
      <c r="G15" s="158"/>
      <c r="H15" s="158"/>
      <c r="I15" s="159" t="s">
        <v>334</v>
      </c>
      <c r="J15" s="159"/>
      <c r="K15" s="141" t="s">
        <v>213</v>
      </c>
      <c r="L15" s="141" t="s">
        <v>335</v>
      </c>
      <c r="M15" s="159" t="s">
        <v>336</v>
      </c>
      <c r="N15" s="159"/>
      <c r="O15" s="159"/>
      <c r="P15" s="159"/>
      <c r="Q15" s="159"/>
    </row>
    <row r="16" spans="1:17" ht="28.5" customHeight="1">
      <c r="A16" s="78"/>
      <c r="B16" s="143"/>
      <c r="C16" s="145"/>
      <c r="D16" s="157"/>
      <c r="E16" s="157"/>
      <c r="F16" s="158" t="s">
        <v>214</v>
      </c>
      <c r="G16" s="158"/>
      <c r="H16" s="158"/>
      <c r="I16" s="159" t="s">
        <v>213</v>
      </c>
      <c r="J16" s="159"/>
      <c r="K16" s="141" t="s">
        <v>213</v>
      </c>
      <c r="L16" s="141" t="s">
        <v>213</v>
      </c>
      <c r="M16" s="159" t="s">
        <v>213</v>
      </c>
      <c r="N16" s="159"/>
      <c r="O16" s="159"/>
      <c r="P16" s="159"/>
      <c r="Q16" s="159"/>
    </row>
    <row r="17" spans="1:17" ht="24.75" customHeight="1">
      <c r="A17" s="78"/>
      <c r="B17" s="143"/>
      <c r="C17" s="143"/>
      <c r="D17" s="161" t="s">
        <v>337</v>
      </c>
      <c r="E17" s="161"/>
      <c r="F17" s="158" t="s">
        <v>338</v>
      </c>
      <c r="G17" s="158"/>
      <c r="H17" s="158"/>
      <c r="I17" s="159" t="s">
        <v>334</v>
      </c>
      <c r="J17" s="159"/>
      <c r="K17" s="141" t="s">
        <v>213</v>
      </c>
      <c r="L17" s="141" t="s">
        <v>335</v>
      </c>
      <c r="M17" s="159" t="s">
        <v>336</v>
      </c>
      <c r="N17" s="159"/>
      <c r="O17" s="159"/>
      <c r="P17" s="159"/>
      <c r="Q17" s="159"/>
    </row>
    <row r="18" spans="1:17" ht="20.25" customHeight="1">
      <c r="A18" s="78"/>
      <c r="B18" s="143"/>
      <c r="C18" s="144" t="s">
        <v>339</v>
      </c>
      <c r="D18" s="157"/>
      <c r="E18" s="157"/>
      <c r="F18" s="158" t="s">
        <v>340</v>
      </c>
      <c r="G18" s="158"/>
      <c r="H18" s="158"/>
      <c r="I18" s="159" t="s">
        <v>341</v>
      </c>
      <c r="J18" s="159"/>
      <c r="K18" s="141" t="s">
        <v>213</v>
      </c>
      <c r="L18" s="141" t="s">
        <v>342</v>
      </c>
      <c r="M18" s="159" t="s">
        <v>343</v>
      </c>
      <c r="N18" s="159"/>
      <c r="O18" s="159"/>
      <c r="P18" s="159"/>
      <c r="Q18" s="159"/>
    </row>
    <row r="19" spans="1:17" ht="30" customHeight="1">
      <c r="A19" s="78"/>
      <c r="B19" s="143"/>
      <c r="C19" s="145"/>
      <c r="D19" s="157"/>
      <c r="E19" s="157"/>
      <c r="F19" s="158" t="s">
        <v>214</v>
      </c>
      <c r="G19" s="158"/>
      <c r="H19" s="158"/>
      <c r="I19" s="159" t="s">
        <v>213</v>
      </c>
      <c r="J19" s="159"/>
      <c r="K19" s="141" t="s">
        <v>213</v>
      </c>
      <c r="L19" s="141" t="s">
        <v>213</v>
      </c>
      <c r="M19" s="159" t="s">
        <v>213</v>
      </c>
      <c r="N19" s="159"/>
      <c r="O19" s="159"/>
      <c r="P19" s="159"/>
      <c r="Q19" s="159"/>
    </row>
    <row r="20" spans="1:17" ht="38.25" customHeight="1">
      <c r="A20" s="78"/>
      <c r="B20" s="143"/>
      <c r="C20" s="143"/>
      <c r="D20" s="161" t="s">
        <v>344</v>
      </c>
      <c r="E20" s="161"/>
      <c r="F20" s="158" t="s">
        <v>345</v>
      </c>
      <c r="G20" s="158"/>
      <c r="H20" s="158"/>
      <c r="I20" s="159" t="s">
        <v>346</v>
      </c>
      <c r="J20" s="159"/>
      <c r="K20" s="141" t="s">
        <v>213</v>
      </c>
      <c r="L20" s="141" t="s">
        <v>342</v>
      </c>
      <c r="M20" s="159" t="s">
        <v>347</v>
      </c>
      <c r="N20" s="159"/>
      <c r="O20" s="159"/>
      <c r="P20" s="159"/>
      <c r="Q20" s="159"/>
    </row>
    <row r="21" spans="1:17" ht="21.75" customHeight="1">
      <c r="A21" s="78"/>
      <c r="B21" s="144" t="s">
        <v>59</v>
      </c>
      <c r="C21" s="143"/>
      <c r="D21" s="157"/>
      <c r="E21" s="157"/>
      <c r="F21" s="158" t="s">
        <v>58</v>
      </c>
      <c r="G21" s="158"/>
      <c r="H21" s="158"/>
      <c r="I21" s="159" t="s">
        <v>348</v>
      </c>
      <c r="J21" s="159"/>
      <c r="K21" s="141" t="s">
        <v>213</v>
      </c>
      <c r="L21" s="141" t="s">
        <v>349</v>
      </c>
      <c r="M21" s="159" t="s">
        <v>350</v>
      </c>
      <c r="N21" s="159"/>
      <c r="O21" s="159"/>
      <c r="P21" s="159"/>
      <c r="Q21" s="159"/>
    </row>
    <row r="22" spans="2:17" ht="30" customHeight="1">
      <c r="B22" s="145"/>
      <c r="C22" s="143"/>
      <c r="D22" s="157"/>
      <c r="E22" s="157"/>
      <c r="F22" s="158" t="s">
        <v>214</v>
      </c>
      <c r="G22" s="158"/>
      <c r="H22" s="158"/>
      <c r="I22" s="159" t="s">
        <v>351</v>
      </c>
      <c r="J22" s="159"/>
      <c r="K22" s="141" t="s">
        <v>213</v>
      </c>
      <c r="L22" s="141" t="s">
        <v>213</v>
      </c>
      <c r="M22" s="159" t="s">
        <v>351</v>
      </c>
      <c r="N22" s="159"/>
      <c r="O22" s="159"/>
      <c r="P22" s="159"/>
      <c r="Q22" s="159"/>
    </row>
    <row r="23" spans="2:17" ht="37.5" customHeight="1">
      <c r="B23" s="143"/>
      <c r="C23" s="144" t="s">
        <v>352</v>
      </c>
      <c r="D23" s="157"/>
      <c r="E23" s="157"/>
      <c r="F23" s="158" t="s">
        <v>353</v>
      </c>
      <c r="G23" s="158"/>
      <c r="H23" s="158"/>
      <c r="I23" s="159" t="s">
        <v>354</v>
      </c>
      <c r="J23" s="159"/>
      <c r="K23" s="141" t="s">
        <v>213</v>
      </c>
      <c r="L23" s="141" t="s">
        <v>349</v>
      </c>
      <c r="M23" s="159" t="s">
        <v>355</v>
      </c>
      <c r="N23" s="159"/>
      <c r="O23" s="159"/>
      <c r="P23" s="159"/>
      <c r="Q23" s="159"/>
    </row>
    <row r="24" spans="2:17" ht="27.75" customHeight="1">
      <c r="B24" s="143"/>
      <c r="C24" s="145"/>
      <c r="D24" s="157"/>
      <c r="E24" s="157"/>
      <c r="F24" s="158" t="s">
        <v>214</v>
      </c>
      <c r="G24" s="158"/>
      <c r="H24" s="158"/>
      <c r="I24" s="159" t="s">
        <v>213</v>
      </c>
      <c r="J24" s="159"/>
      <c r="K24" s="141" t="s">
        <v>213</v>
      </c>
      <c r="L24" s="141" t="s">
        <v>213</v>
      </c>
      <c r="M24" s="159" t="s">
        <v>213</v>
      </c>
      <c r="N24" s="159"/>
      <c r="O24" s="159"/>
      <c r="P24" s="159"/>
      <c r="Q24" s="159"/>
    </row>
    <row r="25" spans="2:17" ht="30" customHeight="1">
      <c r="B25" s="143"/>
      <c r="C25" s="143"/>
      <c r="D25" s="161" t="s">
        <v>240</v>
      </c>
      <c r="E25" s="161"/>
      <c r="F25" s="158" t="s">
        <v>241</v>
      </c>
      <c r="G25" s="158"/>
      <c r="H25" s="158"/>
      <c r="I25" s="159" t="s">
        <v>354</v>
      </c>
      <c r="J25" s="159"/>
      <c r="K25" s="141" t="s">
        <v>213</v>
      </c>
      <c r="L25" s="141" t="s">
        <v>349</v>
      </c>
      <c r="M25" s="159" t="s">
        <v>355</v>
      </c>
      <c r="N25" s="159"/>
      <c r="O25" s="159"/>
      <c r="P25" s="159"/>
      <c r="Q25" s="159"/>
    </row>
    <row r="26" spans="2:17" ht="20.25" customHeight="1">
      <c r="B26" s="144" t="s">
        <v>226</v>
      </c>
      <c r="C26" s="143"/>
      <c r="D26" s="157"/>
      <c r="E26" s="157"/>
      <c r="F26" s="158" t="s">
        <v>225</v>
      </c>
      <c r="G26" s="158"/>
      <c r="H26" s="158"/>
      <c r="I26" s="159" t="s">
        <v>290</v>
      </c>
      <c r="J26" s="159"/>
      <c r="K26" s="141" t="s">
        <v>213</v>
      </c>
      <c r="L26" s="141" t="s">
        <v>356</v>
      </c>
      <c r="M26" s="159" t="s">
        <v>357</v>
      </c>
      <c r="N26" s="159"/>
      <c r="O26" s="159"/>
      <c r="P26" s="159"/>
      <c r="Q26" s="159"/>
    </row>
    <row r="27" spans="2:17" ht="25.5" customHeight="1">
      <c r="B27" s="145"/>
      <c r="C27" s="143"/>
      <c r="D27" s="157"/>
      <c r="E27" s="157"/>
      <c r="F27" s="158" t="s">
        <v>214</v>
      </c>
      <c r="G27" s="158"/>
      <c r="H27" s="158"/>
      <c r="I27" s="159" t="s">
        <v>213</v>
      </c>
      <c r="J27" s="159"/>
      <c r="K27" s="141" t="s">
        <v>213</v>
      </c>
      <c r="L27" s="141" t="s">
        <v>213</v>
      </c>
      <c r="M27" s="159" t="s">
        <v>213</v>
      </c>
      <c r="N27" s="159"/>
      <c r="O27" s="159"/>
      <c r="P27" s="159"/>
      <c r="Q27" s="159"/>
    </row>
    <row r="28" spans="2:17" ht="22.5" customHeight="1">
      <c r="B28" s="143"/>
      <c r="C28" s="144" t="s">
        <v>291</v>
      </c>
      <c r="D28" s="157"/>
      <c r="E28" s="157"/>
      <c r="F28" s="158" t="s">
        <v>292</v>
      </c>
      <c r="G28" s="158"/>
      <c r="H28" s="158"/>
      <c r="I28" s="159" t="s">
        <v>293</v>
      </c>
      <c r="J28" s="159"/>
      <c r="K28" s="141" t="s">
        <v>213</v>
      </c>
      <c r="L28" s="141" t="s">
        <v>356</v>
      </c>
      <c r="M28" s="159" t="s">
        <v>358</v>
      </c>
      <c r="N28" s="159"/>
      <c r="O28" s="159"/>
      <c r="P28" s="159"/>
      <c r="Q28" s="159"/>
    </row>
    <row r="29" spans="2:17" ht="29.25" customHeight="1">
      <c r="B29" s="143"/>
      <c r="C29" s="145"/>
      <c r="D29" s="157"/>
      <c r="E29" s="157"/>
      <c r="F29" s="158" t="s">
        <v>214</v>
      </c>
      <c r="G29" s="158"/>
      <c r="H29" s="158"/>
      <c r="I29" s="159" t="s">
        <v>213</v>
      </c>
      <c r="J29" s="159"/>
      <c r="K29" s="141" t="s">
        <v>213</v>
      </c>
      <c r="L29" s="141" t="s">
        <v>213</v>
      </c>
      <c r="M29" s="159" t="s">
        <v>213</v>
      </c>
      <c r="N29" s="159"/>
      <c r="O29" s="159"/>
      <c r="P29" s="159"/>
      <c r="Q29" s="159"/>
    </row>
    <row r="30" spans="2:17" ht="21.75" customHeight="1">
      <c r="B30" s="143"/>
      <c r="C30" s="143"/>
      <c r="D30" s="161" t="s">
        <v>220</v>
      </c>
      <c r="E30" s="161"/>
      <c r="F30" s="158" t="s">
        <v>219</v>
      </c>
      <c r="G30" s="158"/>
      <c r="H30" s="158"/>
      <c r="I30" s="159" t="s">
        <v>359</v>
      </c>
      <c r="J30" s="159"/>
      <c r="K30" s="141" t="s">
        <v>213</v>
      </c>
      <c r="L30" s="141" t="s">
        <v>356</v>
      </c>
      <c r="M30" s="159" t="s">
        <v>360</v>
      </c>
      <c r="N30" s="159"/>
      <c r="O30" s="159"/>
      <c r="P30" s="159"/>
      <c r="Q30" s="159"/>
    </row>
    <row r="31" spans="2:17" ht="24" customHeight="1">
      <c r="B31" s="171" t="s">
        <v>218</v>
      </c>
      <c r="C31" s="171"/>
      <c r="D31" s="171"/>
      <c r="E31" s="171"/>
      <c r="F31" s="171"/>
      <c r="G31" s="171"/>
      <c r="H31" s="119" t="s">
        <v>216</v>
      </c>
      <c r="I31" s="160" t="s">
        <v>294</v>
      </c>
      <c r="J31" s="160"/>
      <c r="K31" s="142" t="s">
        <v>213</v>
      </c>
      <c r="L31" s="142" t="s">
        <v>361</v>
      </c>
      <c r="M31" s="160" t="s">
        <v>362</v>
      </c>
      <c r="N31" s="160"/>
      <c r="O31" s="160"/>
      <c r="P31" s="160"/>
      <c r="Q31" s="160"/>
    </row>
    <row r="32" spans="2:17" ht="30" customHeight="1">
      <c r="B32" s="157"/>
      <c r="C32" s="157"/>
      <c r="D32" s="157"/>
      <c r="E32" s="157"/>
      <c r="F32" s="158" t="s">
        <v>214</v>
      </c>
      <c r="G32" s="158"/>
      <c r="H32" s="158"/>
      <c r="I32" s="159" t="s">
        <v>276</v>
      </c>
      <c r="J32" s="159"/>
      <c r="K32" s="141" t="s">
        <v>213</v>
      </c>
      <c r="L32" s="141" t="s">
        <v>213</v>
      </c>
      <c r="M32" s="159" t="s">
        <v>276</v>
      </c>
      <c r="N32" s="159"/>
      <c r="O32" s="159"/>
      <c r="P32" s="159"/>
      <c r="Q32" s="159"/>
    </row>
    <row r="33" spans="2:17" ht="17.25" customHeight="1">
      <c r="B33" s="162" t="s">
        <v>217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2:17" ht="22.5" customHeight="1">
      <c r="B34" s="144" t="s">
        <v>59</v>
      </c>
      <c r="C34" s="143"/>
      <c r="D34" s="157"/>
      <c r="E34" s="157"/>
      <c r="F34" s="158" t="s">
        <v>58</v>
      </c>
      <c r="G34" s="158"/>
      <c r="H34" s="158"/>
      <c r="I34" s="159" t="s">
        <v>213</v>
      </c>
      <c r="J34" s="159"/>
      <c r="K34" s="141" t="s">
        <v>213</v>
      </c>
      <c r="L34" s="141" t="s">
        <v>363</v>
      </c>
      <c r="M34" s="159" t="s">
        <v>363</v>
      </c>
      <c r="N34" s="159"/>
      <c r="O34" s="159"/>
      <c r="P34" s="159"/>
      <c r="Q34" s="159"/>
    </row>
    <row r="35" spans="2:17" ht="30" customHeight="1">
      <c r="B35" s="145"/>
      <c r="C35" s="143"/>
      <c r="D35" s="157"/>
      <c r="E35" s="157"/>
      <c r="F35" s="158" t="s">
        <v>214</v>
      </c>
      <c r="G35" s="158"/>
      <c r="H35" s="158"/>
      <c r="I35" s="159" t="s">
        <v>213</v>
      </c>
      <c r="J35" s="159"/>
      <c r="K35" s="141" t="s">
        <v>213</v>
      </c>
      <c r="L35" s="141" t="s">
        <v>213</v>
      </c>
      <c r="M35" s="159" t="s">
        <v>213</v>
      </c>
      <c r="N35" s="159"/>
      <c r="O35" s="159"/>
      <c r="P35" s="159"/>
      <c r="Q35" s="159"/>
    </row>
    <row r="36" spans="2:17" ht="18.75" customHeight="1">
      <c r="B36" s="143"/>
      <c r="C36" s="144" t="s">
        <v>61</v>
      </c>
      <c r="D36" s="157"/>
      <c r="E36" s="157"/>
      <c r="F36" s="158" t="s">
        <v>9</v>
      </c>
      <c r="G36" s="158"/>
      <c r="H36" s="158"/>
      <c r="I36" s="159" t="s">
        <v>213</v>
      </c>
      <c r="J36" s="159"/>
      <c r="K36" s="141" t="s">
        <v>213</v>
      </c>
      <c r="L36" s="141" t="s">
        <v>363</v>
      </c>
      <c r="M36" s="159" t="s">
        <v>363</v>
      </c>
      <c r="N36" s="159"/>
      <c r="O36" s="159"/>
      <c r="P36" s="159"/>
      <c r="Q36" s="159"/>
    </row>
    <row r="37" spans="2:17" ht="27" customHeight="1">
      <c r="B37" s="143"/>
      <c r="C37" s="145"/>
      <c r="D37" s="157"/>
      <c r="E37" s="157"/>
      <c r="F37" s="158" t="s">
        <v>214</v>
      </c>
      <c r="G37" s="158"/>
      <c r="H37" s="158"/>
      <c r="I37" s="159" t="s">
        <v>213</v>
      </c>
      <c r="J37" s="159"/>
      <c r="K37" s="141" t="s">
        <v>213</v>
      </c>
      <c r="L37" s="141" t="s">
        <v>213</v>
      </c>
      <c r="M37" s="159" t="s">
        <v>213</v>
      </c>
      <c r="N37" s="159"/>
      <c r="O37" s="159"/>
      <c r="P37" s="159"/>
      <c r="Q37" s="159"/>
    </row>
    <row r="38" spans="2:17" ht="34.5" customHeight="1">
      <c r="B38" s="143"/>
      <c r="C38" s="143"/>
      <c r="D38" s="161" t="s">
        <v>364</v>
      </c>
      <c r="E38" s="161"/>
      <c r="F38" s="158" t="s">
        <v>365</v>
      </c>
      <c r="G38" s="158"/>
      <c r="H38" s="158"/>
      <c r="I38" s="159" t="s">
        <v>213</v>
      </c>
      <c r="J38" s="159"/>
      <c r="K38" s="141" t="s">
        <v>213</v>
      </c>
      <c r="L38" s="141" t="s">
        <v>363</v>
      </c>
      <c r="M38" s="159" t="s">
        <v>363</v>
      </c>
      <c r="N38" s="159"/>
      <c r="O38" s="159"/>
      <c r="P38" s="159"/>
      <c r="Q38" s="159"/>
    </row>
    <row r="39" spans="2:17" ht="21.75" customHeight="1">
      <c r="B39" s="171" t="s">
        <v>217</v>
      </c>
      <c r="C39" s="171"/>
      <c r="D39" s="171"/>
      <c r="E39" s="171"/>
      <c r="F39" s="171"/>
      <c r="G39" s="171"/>
      <c r="H39" s="119" t="s">
        <v>216</v>
      </c>
      <c r="I39" s="160" t="s">
        <v>295</v>
      </c>
      <c r="J39" s="160"/>
      <c r="K39" s="142" t="s">
        <v>213</v>
      </c>
      <c r="L39" s="142" t="s">
        <v>363</v>
      </c>
      <c r="M39" s="160" t="s">
        <v>366</v>
      </c>
      <c r="N39" s="160"/>
      <c r="O39" s="160"/>
      <c r="P39" s="160"/>
      <c r="Q39" s="160"/>
    </row>
    <row r="40" spans="2:17" ht="29.25" customHeight="1">
      <c r="B40" s="157"/>
      <c r="C40" s="157"/>
      <c r="D40" s="157"/>
      <c r="E40" s="157"/>
      <c r="F40" s="158" t="s">
        <v>214</v>
      </c>
      <c r="G40" s="158"/>
      <c r="H40" s="158"/>
      <c r="I40" s="159" t="s">
        <v>269</v>
      </c>
      <c r="J40" s="159"/>
      <c r="K40" s="141" t="s">
        <v>213</v>
      </c>
      <c r="L40" s="141" t="s">
        <v>213</v>
      </c>
      <c r="M40" s="159" t="s">
        <v>269</v>
      </c>
      <c r="N40" s="159"/>
      <c r="O40" s="159"/>
      <c r="P40" s="159"/>
      <c r="Q40" s="159"/>
    </row>
    <row r="41" spans="2:17" ht="15" customHeight="1">
      <c r="B41" s="162" t="s">
        <v>215</v>
      </c>
      <c r="C41" s="162"/>
      <c r="D41" s="162"/>
      <c r="E41" s="162"/>
      <c r="F41" s="162"/>
      <c r="G41" s="162"/>
      <c r="H41" s="162"/>
      <c r="I41" s="160" t="s">
        <v>296</v>
      </c>
      <c r="J41" s="160"/>
      <c r="K41" s="142" t="s">
        <v>213</v>
      </c>
      <c r="L41" s="142" t="s">
        <v>367</v>
      </c>
      <c r="M41" s="160" t="s">
        <v>368</v>
      </c>
      <c r="N41" s="160"/>
      <c r="O41" s="160"/>
      <c r="P41" s="160"/>
      <c r="Q41" s="160"/>
    </row>
    <row r="42" spans="2:17" ht="36" customHeight="1">
      <c r="B42" s="162"/>
      <c r="C42" s="162"/>
      <c r="D42" s="162"/>
      <c r="E42" s="162"/>
      <c r="F42" s="168" t="s">
        <v>214</v>
      </c>
      <c r="G42" s="168"/>
      <c r="H42" s="168"/>
      <c r="I42" s="167" t="s">
        <v>277</v>
      </c>
      <c r="J42" s="167"/>
      <c r="K42" s="146" t="s">
        <v>213</v>
      </c>
      <c r="L42" s="146" t="s">
        <v>213</v>
      </c>
      <c r="M42" s="167" t="s">
        <v>277</v>
      </c>
      <c r="N42" s="167"/>
      <c r="O42" s="167"/>
      <c r="P42" s="167"/>
      <c r="Q42" s="167"/>
    </row>
    <row r="43" spans="2:17" ht="18.75" customHeight="1">
      <c r="B43" s="169" t="s">
        <v>212</v>
      </c>
      <c r="C43" s="169"/>
      <c r="D43" s="169"/>
      <c r="E43" s="169"/>
      <c r="F43" s="169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</sheetData>
  <sheetProtection/>
  <mergeCells count="148">
    <mergeCell ref="B43:F43"/>
    <mergeCell ref="G43:Q43"/>
    <mergeCell ref="B31:G31"/>
    <mergeCell ref="B32:E32"/>
    <mergeCell ref="B33:Q33"/>
    <mergeCell ref="B39:G39"/>
    <mergeCell ref="B40:E40"/>
    <mergeCell ref="B41:H41"/>
    <mergeCell ref="I41:J41"/>
    <mergeCell ref="M41:Q41"/>
    <mergeCell ref="I42:J42"/>
    <mergeCell ref="M42:Q42"/>
    <mergeCell ref="F42:H42"/>
    <mergeCell ref="B42:E42"/>
    <mergeCell ref="M39:Q39"/>
    <mergeCell ref="F40:H40"/>
    <mergeCell ref="I40:J40"/>
    <mergeCell ref="M40:Q40"/>
    <mergeCell ref="D30:E30"/>
    <mergeCell ref="F30:H30"/>
    <mergeCell ref="D38:E38"/>
    <mergeCell ref="F38:H38"/>
    <mergeCell ref="I38:J38"/>
    <mergeCell ref="M38:Q38"/>
    <mergeCell ref="F32:H32"/>
    <mergeCell ref="I32:J32"/>
    <mergeCell ref="M32:Q32"/>
    <mergeCell ref="I34:J34"/>
    <mergeCell ref="D20:E20"/>
    <mergeCell ref="D21:E21"/>
    <mergeCell ref="F21:H21"/>
    <mergeCell ref="I21:J21"/>
    <mergeCell ref="M21:Q21"/>
    <mergeCell ref="I30:J30"/>
    <mergeCell ref="M30:Q30"/>
    <mergeCell ref="D25:E25"/>
    <mergeCell ref="D26:E26"/>
    <mergeCell ref="F26:H26"/>
    <mergeCell ref="M34:Q34"/>
    <mergeCell ref="I35:J35"/>
    <mergeCell ref="M35:Q35"/>
    <mergeCell ref="F34:H34"/>
    <mergeCell ref="D34:E34"/>
    <mergeCell ref="D35:E35"/>
    <mergeCell ref="F35:H35"/>
    <mergeCell ref="I31:J31"/>
    <mergeCell ref="M31:Q31"/>
    <mergeCell ref="D28:E28"/>
    <mergeCell ref="F28:H28"/>
    <mergeCell ref="I28:J28"/>
    <mergeCell ref="M28:Q28"/>
    <mergeCell ref="D29:E29"/>
    <mergeCell ref="F29:H29"/>
    <mergeCell ref="I29:J29"/>
    <mergeCell ref="M29:Q29"/>
    <mergeCell ref="I26:J26"/>
    <mergeCell ref="M26:Q26"/>
    <mergeCell ref="D27:E27"/>
    <mergeCell ref="F27:H27"/>
    <mergeCell ref="I27:J27"/>
    <mergeCell ref="M27:Q27"/>
    <mergeCell ref="D18:E18"/>
    <mergeCell ref="D19:E19"/>
    <mergeCell ref="F19:H19"/>
    <mergeCell ref="F18:H18"/>
    <mergeCell ref="F25:H25"/>
    <mergeCell ref="D22:E22"/>
    <mergeCell ref="F22:H22"/>
    <mergeCell ref="D23:E23"/>
    <mergeCell ref="D24:E24"/>
    <mergeCell ref="F24:H24"/>
    <mergeCell ref="F14:H14"/>
    <mergeCell ref="I14:J14"/>
    <mergeCell ref="F20:H20"/>
    <mergeCell ref="M18:Q18"/>
    <mergeCell ref="I18:J18"/>
    <mergeCell ref="I19:J19"/>
    <mergeCell ref="M19:Q19"/>
    <mergeCell ref="D14:E14"/>
    <mergeCell ref="D15:E15"/>
    <mergeCell ref="F15:H15"/>
    <mergeCell ref="D17:E17"/>
    <mergeCell ref="F17:H17"/>
    <mergeCell ref="M17:Q17"/>
    <mergeCell ref="M15:Q15"/>
    <mergeCell ref="I15:J15"/>
    <mergeCell ref="D16:E16"/>
    <mergeCell ref="F16:H16"/>
    <mergeCell ref="M13:Q13"/>
    <mergeCell ref="M20:Q20"/>
    <mergeCell ref="I20:J20"/>
    <mergeCell ref="M11:Q11"/>
    <mergeCell ref="I16:J16"/>
    <mergeCell ref="I17:J17"/>
    <mergeCell ref="M14:Q14"/>
    <mergeCell ref="M16:Q16"/>
    <mergeCell ref="I12:J12"/>
    <mergeCell ref="I13:J13"/>
    <mergeCell ref="F12:H12"/>
    <mergeCell ref="I11:J11"/>
    <mergeCell ref="D11:E11"/>
    <mergeCell ref="D12:E12"/>
    <mergeCell ref="D13:E13"/>
    <mergeCell ref="F13:H13"/>
    <mergeCell ref="I9:J9"/>
    <mergeCell ref="F8:H8"/>
    <mergeCell ref="F10:H10"/>
    <mergeCell ref="M8:Q8"/>
    <mergeCell ref="D8:E8"/>
    <mergeCell ref="F11:H11"/>
    <mergeCell ref="M12:Q12"/>
    <mergeCell ref="D9:E9"/>
    <mergeCell ref="K1:P1"/>
    <mergeCell ref="A2:P2"/>
    <mergeCell ref="D5:E5"/>
    <mergeCell ref="M5:Q5"/>
    <mergeCell ref="D6:E6"/>
    <mergeCell ref="I5:J5"/>
    <mergeCell ref="F5:H5"/>
    <mergeCell ref="O3:P3"/>
    <mergeCell ref="I6:J6"/>
    <mergeCell ref="M6:Q6"/>
    <mergeCell ref="F6:H6"/>
    <mergeCell ref="B7:Q7"/>
    <mergeCell ref="M9:Q9"/>
    <mergeCell ref="I10:J10"/>
    <mergeCell ref="F9:H9"/>
    <mergeCell ref="M10:Q10"/>
    <mergeCell ref="I8:J8"/>
    <mergeCell ref="D10:E10"/>
    <mergeCell ref="F23:H23"/>
    <mergeCell ref="I22:J22"/>
    <mergeCell ref="M25:Q25"/>
    <mergeCell ref="I23:J23"/>
    <mergeCell ref="M23:Q23"/>
    <mergeCell ref="I25:J25"/>
    <mergeCell ref="I24:J24"/>
    <mergeCell ref="M24:Q24"/>
    <mergeCell ref="M22:Q22"/>
    <mergeCell ref="D36:E36"/>
    <mergeCell ref="D37:E37"/>
    <mergeCell ref="F37:H37"/>
    <mergeCell ref="I37:J37"/>
    <mergeCell ref="I39:J39"/>
    <mergeCell ref="M37:Q37"/>
    <mergeCell ref="F36:H36"/>
    <mergeCell ref="I36:J36"/>
    <mergeCell ref="M36:Q3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2"/>
  <sheetViews>
    <sheetView showGridLines="0" zoomScalePageLayoutView="0" workbookViewId="0" topLeftCell="A1">
      <selection activeCell="AE12" sqref="AE12"/>
    </sheetView>
  </sheetViews>
  <sheetFormatPr defaultColWidth="9.33203125" defaultRowHeight="11.2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4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78" t="s">
        <v>384</v>
      </c>
      <c r="O1" s="178"/>
      <c r="P1" s="178"/>
      <c r="Q1" s="178"/>
      <c r="R1" s="178"/>
      <c r="S1" s="178"/>
      <c r="T1" s="178"/>
      <c r="U1" s="3"/>
      <c r="V1" s="3"/>
      <c r="W1" s="2"/>
    </row>
    <row r="2" spans="1:23" ht="21.75" customHeight="1">
      <c r="A2" s="179" t="s">
        <v>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2"/>
    </row>
    <row r="3" ht="6.75" customHeight="1"/>
    <row r="4" spans="1:23" ht="12.75" customHeight="1">
      <c r="A4" s="174" t="s">
        <v>1</v>
      </c>
      <c r="B4" s="174" t="s">
        <v>2</v>
      </c>
      <c r="C4" s="174" t="s">
        <v>60</v>
      </c>
      <c r="D4" s="174" t="s">
        <v>3</v>
      </c>
      <c r="E4" s="174"/>
      <c r="F4" s="174"/>
      <c r="G4" s="174"/>
      <c r="H4" s="174" t="s">
        <v>12</v>
      </c>
      <c r="I4" s="174" t="s">
        <v>13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</row>
    <row r="5" spans="1:23" ht="12.75" customHeight="1">
      <c r="A5" s="174"/>
      <c r="B5" s="174"/>
      <c r="C5" s="174"/>
      <c r="D5" s="174"/>
      <c r="E5" s="174"/>
      <c r="F5" s="174"/>
      <c r="G5" s="174"/>
      <c r="H5" s="174"/>
      <c r="I5" s="174" t="s">
        <v>14</v>
      </c>
      <c r="J5" s="174" t="s">
        <v>15</v>
      </c>
      <c r="K5" s="174"/>
      <c r="L5" s="174"/>
      <c r="M5" s="174"/>
      <c r="N5" s="174"/>
      <c r="O5" s="174"/>
      <c r="P5" s="174"/>
      <c r="Q5" s="174"/>
      <c r="R5" s="174" t="s">
        <v>16</v>
      </c>
      <c r="S5" s="174" t="s">
        <v>15</v>
      </c>
      <c r="T5" s="174"/>
      <c r="U5" s="174"/>
      <c r="V5" s="174"/>
      <c r="W5" s="174"/>
    </row>
    <row r="6" spans="1:23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 t="s">
        <v>56</v>
      </c>
      <c r="K6" s="174" t="s">
        <v>15</v>
      </c>
      <c r="L6" s="174"/>
      <c r="M6" s="174" t="s">
        <v>17</v>
      </c>
      <c r="N6" s="174" t="s">
        <v>18</v>
      </c>
      <c r="O6" s="174" t="s">
        <v>19</v>
      </c>
      <c r="P6" s="174" t="s">
        <v>20</v>
      </c>
      <c r="Q6" s="174" t="s">
        <v>21</v>
      </c>
      <c r="R6" s="174"/>
      <c r="S6" s="174" t="s">
        <v>22</v>
      </c>
      <c r="T6" s="174" t="s">
        <v>23</v>
      </c>
      <c r="U6" s="174"/>
      <c r="V6" s="174" t="s">
        <v>24</v>
      </c>
      <c r="W6" s="174" t="s">
        <v>25</v>
      </c>
    </row>
    <row r="7" spans="1:23" ht="61.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48" t="s">
        <v>26</v>
      </c>
      <c r="L7" s="148" t="s">
        <v>57</v>
      </c>
      <c r="M7" s="174"/>
      <c r="N7" s="174"/>
      <c r="O7" s="174"/>
      <c r="P7" s="174"/>
      <c r="Q7" s="174"/>
      <c r="R7" s="174"/>
      <c r="S7" s="174"/>
      <c r="T7" s="174" t="s">
        <v>27</v>
      </c>
      <c r="U7" s="174"/>
      <c r="V7" s="174"/>
      <c r="W7" s="174"/>
    </row>
    <row r="8" spans="1:23" ht="8.25">
      <c r="A8" s="149" t="s">
        <v>4</v>
      </c>
      <c r="B8" s="149" t="s">
        <v>5</v>
      </c>
      <c r="C8" s="149" t="s">
        <v>6</v>
      </c>
      <c r="D8" s="177" t="s">
        <v>7</v>
      </c>
      <c r="E8" s="177"/>
      <c r="F8" s="177"/>
      <c r="G8" s="177"/>
      <c r="H8" s="149" t="s">
        <v>8</v>
      </c>
      <c r="I8" s="149" t="s">
        <v>37</v>
      </c>
      <c r="J8" s="149" t="s">
        <v>38</v>
      </c>
      <c r="K8" s="149" t="s">
        <v>39</v>
      </c>
      <c r="L8" s="149" t="s">
        <v>40</v>
      </c>
      <c r="M8" s="149" t="s">
        <v>41</v>
      </c>
      <c r="N8" s="149" t="s">
        <v>42</v>
      </c>
      <c r="O8" s="149" t="s">
        <v>43</v>
      </c>
      <c r="P8" s="149" t="s">
        <v>44</v>
      </c>
      <c r="Q8" s="149" t="s">
        <v>45</v>
      </c>
      <c r="R8" s="149" t="s">
        <v>46</v>
      </c>
      <c r="S8" s="149" t="s">
        <v>47</v>
      </c>
      <c r="T8" s="177" t="s">
        <v>48</v>
      </c>
      <c r="U8" s="177"/>
      <c r="V8" s="149" t="s">
        <v>49</v>
      </c>
      <c r="W8" s="149" t="s">
        <v>50</v>
      </c>
    </row>
    <row r="9" spans="1:23" ht="12.75" customHeight="1">
      <c r="A9" s="174" t="s">
        <v>230</v>
      </c>
      <c r="B9" s="174" t="s">
        <v>36</v>
      </c>
      <c r="C9" s="174" t="s">
        <v>36</v>
      </c>
      <c r="D9" s="172" t="s">
        <v>274</v>
      </c>
      <c r="E9" s="172"/>
      <c r="F9" s="172" t="s">
        <v>51</v>
      </c>
      <c r="G9" s="172"/>
      <c r="H9" s="147">
        <v>17874284</v>
      </c>
      <c r="I9" s="147">
        <v>9652780</v>
      </c>
      <c r="J9" s="147">
        <v>9202780</v>
      </c>
      <c r="K9" s="147">
        <v>2041</v>
      </c>
      <c r="L9" s="147">
        <v>9200739</v>
      </c>
      <c r="M9" s="147">
        <v>450000</v>
      </c>
      <c r="N9" s="147">
        <v>0</v>
      </c>
      <c r="O9" s="147">
        <v>0</v>
      </c>
      <c r="P9" s="147">
        <v>0</v>
      </c>
      <c r="Q9" s="147">
        <v>0</v>
      </c>
      <c r="R9" s="147">
        <v>8221504</v>
      </c>
      <c r="S9" s="147">
        <v>8221504</v>
      </c>
      <c r="T9" s="176">
        <v>1573695</v>
      </c>
      <c r="U9" s="176"/>
      <c r="V9" s="147">
        <v>0</v>
      </c>
      <c r="W9" s="147">
        <v>0</v>
      </c>
    </row>
    <row r="10" spans="1:23" ht="12.75" customHeight="1">
      <c r="A10" s="174"/>
      <c r="B10" s="174"/>
      <c r="C10" s="174"/>
      <c r="D10" s="172"/>
      <c r="E10" s="172"/>
      <c r="F10" s="172" t="s">
        <v>52</v>
      </c>
      <c r="G10" s="172"/>
      <c r="H10" s="147">
        <v>-1520665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-1520665</v>
      </c>
      <c r="S10" s="147">
        <v>-1520665</v>
      </c>
      <c r="T10" s="176">
        <v>0</v>
      </c>
      <c r="U10" s="176"/>
      <c r="V10" s="147">
        <v>0</v>
      </c>
      <c r="W10" s="147">
        <v>0</v>
      </c>
    </row>
    <row r="11" spans="1:23" ht="12.75" customHeight="1">
      <c r="A11" s="174"/>
      <c r="B11" s="174"/>
      <c r="C11" s="174"/>
      <c r="D11" s="172"/>
      <c r="E11" s="172"/>
      <c r="F11" s="172" t="s">
        <v>53</v>
      </c>
      <c r="G11" s="172"/>
      <c r="H11" s="147">
        <v>1520665</v>
      </c>
      <c r="I11" s="147">
        <v>1520665</v>
      </c>
      <c r="J11" s="147">
        <v>1520665</v>
      </c>
      <c r="K11" s="147">
        <v>0</v>
      </c>
      <c r="L11" s="147">
        <v>1520665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76">
        <v>0</v>
      </c>
      <c r="U11" s="176"/>
      <c r="V11" s="147">
        <v>0</v>
      </c>
      <c r="W11" s="147">
        <v>0</v>
      </c>
    </row>
    <row r="12" spans="1:23" ht="12.75" customHeight="1">
      <c r="A12" s="174"/>
      <c r="B12" s="174"/>
      <c r="C12" s="174"/>
      <c r="D12" s="172"/>
      <c r="E12" s="172"/>
      <c r="F12" s="172" t="s">
        <v>54</v>
      </c>
      <c r="G12" s="172"/>
      <c r="H12" s="147">
        <v>17874284</v>
      </c>
      <c r="I12" s="147">
        <v>11173445</v>
      </c>
      <c r="J12" s="147">
        <v>10723445</v>
      </c>
      <c r="K12" s="147">
        <v>2041</v>
      </c>
      <c r="L12" s="147">
        <v>10721404</v>
      </c>
      <c r="M12" s="147">
        <v>450000</v>
      </c>
      <c r="N12" s="147">
        <v>0</v>
      </c>
      <c r="O12" s="147">
        <v>0</v>
      </c>
      <c r="P12" s="147">
        <v>0</v>
      </c>
      <c r="Q12" s="147">
        <v>0</v>
      </c>
      <c r="R12" s="147">
        <v>6700839</v>
      </c>
      <c r="S12" s="147">
        <v>6700839</v>
      </c>
      <c r="T12" s="176">
        <v>1573695</v>
      </c>
      <c r="U12" s="176"/>
      <c r="V12" s="147">
        <v>0</v>
      </c>
      <c r="W12" s="147">
        <v>0</v>
      </c>
    </row>
    <row r="13" spans="1:23" ht="12.75" customHeight="1">
      <c r="A13" s="174" t="s">
        <v>36</v>
      </c>
      <c r="B13" s="174" t="s">
        <v>229</v>
      </c>
      <c r="C13" s="174" t="s">
        <v>36</v>
      </c>
      <c r="D13" s="172" t="s">
        <v>275</v>
      </c>
      <c r="E13" s="172"/>
      <c r="F13" s="172" t="s">
        <v>51</v>
      </c>
      <c r="G13" s="172"/>
      <c r="H13" s="147">
        <v>14853043</v>
      </c>
      <c r="I13" s="147">
        <v>6631539</v>
      </c>
      <c r="J13" s="147">
        <v>6631539</v>
      </c>
      <c r="K13" s="147">
        <v>0</v>
      </c>
      <c r="L13" s="147">
        <v>6631539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8221504</v>
      </c>
      <c r="S13" s="147">
        <v>8221504</v>
      </c>
      <c r="T13" s="176">
        <v>1573695</v>
      </c>
      <c r="U13" s="176"/>
      <c r="V13" s="147">
        <v>0</v>
      </c>
      <c r="W13" s="147">
        <v>0</v>
      </c>
    </row>
    <row r="14" spans="1:23" ht="12.75" customHeight="1">
      <c r="A14" s="174"/>
      <c r="B14" s="174"/>
      <c r="C14" s="174"/>
      <c r="D14" s="172"/>
      <c r="E14" s="172"/>
      <c r="F14" s="172" t="s">
        <v>52</v>
      </c>
      <c r="G14" s="172"/>
      <c r="H14" s="147">
        <v>-1520665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-1520665</v>
      </c>
      <c r="S14" s="147">
        <v>-1520665</v>
      </c>
      <c r="T14" s="176">
        <v>0</v>
      </c>
      <c r="U14" s="176"/>
      <c r="V14" s="147">
        <v>0</v>
      </c>
      <c r="W14" s="147">
        <v>0</v>
      </c>
    </row>
    <row r="15" spans="1:23" ht="12.75" customHeight="1">
      <c r="A15" s="174"/>
      <c r="B15" s="174"/>
      <c r="C15" s="174"/>
      <c r="D15" s="172"/>
      <c r="E15" s="172"/>
      <c r="F15" s="172" t="s">
        <v>53</v>
      </c>
      <c r="G15" s="172"/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76">
        <v>0</v>
      </c>
      <c r="U15" s="176"/>
      <c r="V15" s="147">
        <v>0</v>
      </c>
      <c r="W15" s="147">
        <v>0</v>
      </c>
    </row>
    <row r="16" spans="1:23" ht="12.75" customHeight="1">
      <c r="A16" s="174"/>
      <c r="B16" s="174"/>
      <c r="C16" s="174"/>
      <c r="D16" s="172"/>
      <c r="E16" s="172"/>
      <c r="F16" s="172" t="s">
        <v>54</v>
      </c>
      <c r="G16" s="172"/>
      <c r="H16" s="147">
        <v>13332378</v>
      </c>
      <c r="I16" s="147">
        <v>6631539</v>
      </c>
      <c r="J16" s="147">
        <v>6631539</v>
      </c>
      <c r="K16" s="147">
        <v>0</v>
      </c>
      <c r="L16" s="147">
        <v>6631539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6700839</v>
      </c>
      <c r="S16" s="147">
        <v>6700839</v>
      </c>
      <c r="T16" s="176">
        <v>1573695</v>
      </c>
      <c r="U16" s="176"/>
      <c r="V16" s="147">
        <v>0</v>
      </c>
      <c r="W16" s="147">
        <v>0</v>
      </c>
    </row>
    <row r="17" spans="1:23" ht="12.75" customHeight="1">
      <c r="A17" s="174" t="s">
        <v>36</v>
      </c>
      <c r="B17" s="174" t="s">
        <v>297</v>
      </c>
      <c r="C17" s="174" t="s">
        <v>36</v>
      </c>
      <c r="D17" s="172" t="s">
        <v>9</v>
      </c>
      <c r="E17" s="172"/>
      <c r="F17" s="172" t="s">
        <v>51</v>
      </c>
      <c r="G17" s="172"/>
      <c r="H17" s="147">
        <v>14430</v>
      </c>
      <c r="I17" s="147">
        <v>14430</v>
      </c>
      <c r="J17" s="147">
        <v>14430</v>
      </c>
      <c r="K17" s="147">
        <v>2041</v>
      </c>
      <c r="L17" s="147">
        <v>12389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76">
        <v>0</v>
      </c>
      <c r="U17" s="176"/>
      <c r="V17" s="147">
        <v>0</v>
      </c>
      <c r="W17" s="147">
        <v>0</v>
      </c>
    </row>
    <row r="18" spans="1:23" ht="12.75" customHeight="1">
      <c r="A18" s="174"/>
      <c r="B18" s="174"/>
      <c r="C18" s="174"/>
      <c r="D18" s="172"/>
      <c r="E18" s="172"/>
      <c r="F18" s="172" t="s">
        <v>52</v>
      </c>
      <c r="G18" s="172"/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76">
        <v>0</v>
      </c>
      <c r="U18" s="176"/>
      <c r="V18" s="147">
        <v>0</v>
      </c>
      <c r="W18" s="147">
        <v>0</v>
      </c>
    </row>
    <row r="19" spans="1:23" ht="12.75" customHeight="1">
      <c r="A19" s="174"/>
      <c r="B19" s="174"/>
      <c r="C19" s="174"/>
      <c r="D19" s="172"/>
      <c r="E19" s="172"/>
      <c r="F19" s="172" t="s">
        <v>53</v>
      </c>
      <c r="G19" s="172"/>
      <c r="H19" s="147">
        <v>1520665</v>
      </c>
      <c r="I19" s="147">
        <v>1520665</v>
      </c>
      <c r="J19" s="147">
        <v>1520665</v>
      </c>
      <c r="K19" s="147">
        <v>0</v>
      </c>
      <c r="L19" s="147">
        <v>1520665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76">
        <v>0</v>
      </c>
      <c r="U19" s="176"/>
      <c r="V19" s="147">
        <v>0</v>
      </c>
      <c r="W19" s="147">
        <v>0</v>
      </c>
    </row>
    <row r="20" spans="1:23" ht="12.75" customHeight="1">
      <c r="A20" s="174"/>
      <c r="B20" s="174"/>
      <c r="C20" s="174"/>
      <c r="D20" s="172"/>
      <c r="E20" s="172"/>
      <c r="F20" s="172" t="s">
        <v>54</v>
      </c>
      <c r="G20" s="172"/>
      <c r="H20" s="147">
        <v>1535095</v>
      </c>
      <c r="I20" s="147">
        <v>1535095</v>
      </c>
      <c r="J20" s="147">
        <v>1535095</v>
      </c>
      <c r="K20" s="147">
        <v>2041</v>
      </c>
      <c r="L20" s="147">
        <v>1533054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76">
        <v>0</v>
      </c>
      <c r="U20" s="176"/>
      <c r="V20" s="147">
        <v>0</v>
      </c>
      <c r="W20" s="147">
        <v>0</v>
      </c>
    </row>
    <row r="21" spans="1:23" ht="12.75" customHeight="1">
      <c r="A21" s="174" t="s">
        <v>369</v>
      </c>
      <c r="B21" s="174" t="s">
        <v>36</v>
      </c>
      <c r="C21" s="174" t="s">
        <v>36</v>
      </c>
      <c r="D21" s="172" t="s">
        <v>370</v>
      </c>
      <c r="E21" s="172"/>
      <c r="F21" s="172" t="s">
        <v>51</v>
      </c>
      <c r="G21" s="172"/>
      <c r="H21" s="147">
        <v>2927594</v>
      </c>
      <c r="I21" s="147">
        <v>1552100</v>
      </c>
      <c r="J21" s="147">
        <v>1533790</v>
      </c>
      <c r="K21" s="147">
        <v>696589</v>
      </c>
      <c r="L21" s="147">
        <v>837201</v>
      </c>
      <c r="M21" s="147">
        <v>0</v>
      </c>
      <c r="N21" s="147">
        <v>310</v>
      </c>
      <c r="O21" s="147">
        <v>18000</v>
      </c>
      <c r="P21" s="147">
        <v>0</v>
      </c>
      <c r="Q21" s="147">
        <v>0</v>
      </c>
      <c r="R21" s="147">
        <v>1375494</v>
      </c>
      <c r="S21" s="147">
        <v>1375494</v>
      </c>
      <c r="T21" s="176">
        <v>1325494</v>
      </c>
      <c r="U21" s="176"/>
      <c r="V21" s="147">
        <v>0</v>
      </c>
      <c r="W21" s="147">
        <v>0</v>
      </c>
    </row>
    <row r="22" spans="1:23" ht="12.75" customHeight="1">
      <c r="A22" s="174"/>
      <c r="B22" s="174"/>
      <c r="C22" s="174"/>
      <c r="D22" s="172"/>
      <c r="E22" s="172"/>
      <c r="F22" s="172" t="s">
        <v>52</v>
      </c>
      <c r="G22" s="172"/>
      <c r="H22" s="147">
        <v>-9500</v>
      </c>
      <c r="I22" s="147">
        <v>-9500</v>
      </c>
      <c r="J22" s="147">
        <v>-9500</v>
      </c>
      <c r="K22" s="147">
        <v>-9500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76">
        <v>0</v>
      </c>
      <c r="U22" s="176"/>
      <c r="V22" s="147">
        <v>0</v>
      </c>
      <c r="W22" s="147">
        <v>0</v>
      </c>
    </row>
    <row r="23" spans="1:23" ht="12.75" customHeight="1">
      <c r="A23" s="174"/>
      <c r="B23" s="174"/>
      <c r="C23" s="174"/>
      <c r="D23" s="172"/>
      <c r="E23" s="172"/>
      <c r="F23" s="172" t="s">
        <v>53</v>
      </c>
      <c r="G23" s="172"/>
      <c r="H23" s="147">
        <v>9500</v>
      </c>
      <c r="I23" s="147">
        <v>9500</v>
      </c>
      <c r="J23" s="147">
        <v>9500</v>
      </c>
      <c r="K23" s="147">
        <v>0</v>
      </c>
      <c r="L23" s="147">
        <v>9500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76">
        <v>0</v>
      </c>
      <c r="U23" s="176"/>
      <c r="V23" s="147">
        <v>0</v>
      </c>
      <c r="W23" s="147">
        <v>0</v>
      </c>
    </row>
    <row r="24" spans="1:23" ht="12.75" customHeight="1">
      <c r="A24" s="174"/>
      <c r="B24" s="174"/>
      <c r="C24" s="174"/>
      <c r="D24" s="172"/>
      <c r="E24" s="172"/>
      <c r="F24" s="172" t="s">
        <v>54</v>
      </c>
      <c r="G24" s="172"/>
      <c r="H24" s="147">
        <v>2927594</v>
      </c>
      <c r="I24" s="147">
        <v>1552100</v>
      </c>
      <c r="J24" s="147">
        <v>1533790</v>
      </c>
      <c r="K24" s="147">
        <v>687089</v>
      </c>
      <c r="L24" s="147">
        <v>846701</v>
      </c>
      <c r="M24" s="147">
        <v>0</v>
      </c>
      <c r="N24" s="147">
        <v>310</v>
      </c>
      <c r="O24" s="147">
        <v>18000</v>
      </c>
      <c r="P24" s="147">
        <v>0</v>
      </c>
      <c r="Q24" s="147">
        <v>0</v>
      </c>
      <c r="R24" s="147">
        <v>1375494</v>
      </c>
      <c r="S24" s="147">
        <v>1375494</v>
      </c>
      <c r="T24" s="176">
        <v>1325494</v>
      </c>
      <c r="U24" s="176"/>
      <c r="V24" s="147">
        <v>0</v>
      </c>
      <c r="W24" s="147">
        <v>0</v>
      </c>
    </row>
    <row r="25" spans="1:23" ht="12.75" customHeight="1">
      <c r="A25" s="174" t="s">
        <v>36</v>
      </c>
      <c r="B25" s="174" t="s">
        <v>371</v>
      </c>
      <c r="C25" s="174" t="s">
        <v>36</v>
      </c>
      <c r="D25" s="172" t="s">
        <v>372</v>
      </c>
      <c r="E25" s="172"/>
      <c r="F25" s="172" t="s">
        <v>51</v>
      </c>
      <c r="G25" s="172"/>
      <c r="H25" s="147">
        <v>565100</v>
      </c>
      <c r="I25" s="147">
        <v>565100</v>
      </c>
      <c r="J25" s="147">
        <v>564790</v>
      </c>
      <c r="K25" s="147">
        <v>486589</v>
      </c>
      <c r="L25" s="147">
        <v>78201</v>
      </c>
      <c r="M25" s="147">
        <v>0</v>
      </c>
      <c r="N25" s="147">
        <v>310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76">
        <v>0</v>
      </c>
      <c r="U25" s="176"/>
      <c r="V25" s="147">
        <v>0</v>
      </c>
      <c r="W25" s="147">
        <v>0</v>
      </c>
    </row>
    <row r="26" spans="1:23" ht="12.75" customHeight="1">
      <c r="A26" s="174"/>
      <c r="B26" s="174"/>
      <c r="C26" s="174"/>
      <c r="D26" s="172"/>
      <c r="E26" s="172"/>
      <c r="F26" s="172" t="s">
        <v>52</v>
      </c>
      <c r="G26" s="172"/>
      <c r="H26" s="147">
        <v>-9500</v>
      </c>
      <c r="I26" s="147">
        <v>-9500</v>
      </c>
      <c r="J26" s="147">
        <v>-9500</v>
      </c>
      <c r="K26" s="147">
        <v>-9500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76">
        <v>0</v>
      </c>
      <c r="U26" s="176"/>
      <c r="V26" s="147">
        <v>0</v>
      </c>
      <c r="W26" s="147">
        <v>0</v>
      </c>
    </row>
    <row r="27" spans="1:23" ht="12.75" customHeight="1">
      <c r="A27" s="174"/>
      <c r="B27" s="174"/>
      <c r="C27" s="174"/>
      <c r="D27" s="172"/>
      <c r="E27" s="172"/>
      <c r="F27" s="172" t="s">
        <v>53</v>
      </c>
      <c r="G27" s="172"/>
      <c r="H27" s="147">
        <v>9500</v>
      </c>
      <c r="I27" s="147">
        <v>9500</v>
      </c>
      <c r="J27" s="147">
        <v>9500</v>
      </c>
      <c r="K27" s="147">
        <v>0</v>
      </c>
      <c r="L27" s="147">
        <v>9500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76">
        <v>0</v>
      </c>
      <c r="U27" s="176"/>
      <c r="V27" s="147">
        <v>0</v>
      </c>
      <c r="W27" s="147">
        <v>0</v>
      </c>
    </row>
    <row r="28" spans="1:23" ht="12.75" customHeight="1">
      <c r="A28" s="174"/>
      <c r="B28" s="174"/>
      <c r="C28" s="174"/>
      <c r="D28" s="172"/>
      <c r="E28" s="172"/>
      <c r="F28" s="172" t="s">
        <v>54</v>
      </c>
      <c r="G28" s="172"/>
      <c r="H28" s="147">
        <v>565100</v>
      </c>
      <c r="I28" s="147">
        <v>565100</v>
      </c>
      <c r="J28" s="147">
        <v>564790</v>
      </c>
      <c r="K28" s="147">
        <v>477089</v>
      </c>
      <c r="L28" s="147">
        <v>87701</v>
      </c>
      <c r="M28" s="147">
        <v>0</v>
      </c>
      <c r="N28" s="147">
        <v>310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76">
        <v>0</v>
      </c>
      <c r="U28" s="176"/>
      <c r="V28" s="147">
        <v>0</v>
      </c>
      <c r="W28" s="147">
        <v>0</v>
      </c>
    </row>
    <row r="29" spans="1:23" ht="12.75" customHeight="1">
      <c r="A29" s="174" t="s">
        <v>246</v>
      </c>
      <c r="B29" s="174" t="s">
        <v>36</v>
      </c>
      <c r="C29" s="174" t="s">
        <v>36</v>
      </c>
      <c r="D29" s="172" t="s">
        <v>247</v>
      </c>
      <c r="E29" s="172"/>
      <c r="F29" s="172" t="s">
        <v>51</v>
      </c>
      <c r="G29" s="172"/>
      <c r="H29" s="147">
        <v>6187593</v>
      </c>
      <c r="I29" s="147">
        <v>6144593</v>
      </c>
      <c r="J29" s="147">
        <v>5949993</v>
      </c>
      <c r="K29" s="147">
        <v>5269395</v>
      </c>
      <c r="L29" s="147">
        <v>680598</v>
      </c>
      <c r="M29" s="147">
        <v>0</v>
      </c>
      <c r="N29" s="147">
        <v>194600</v>
      </c>
      <c r="O29" s="147">
        <v>0</v>
      </c>
      <c r="P29" s="147">
        <v>0</v>
      </c>
      <c r="Q29" s="147">
        <v>0</v>
      </c>
      <c r="R29" s="147">
        <v>43000</v>
      </c>
      <c r="S29" s="147">
        <v>43000</v>
      </c>
      <c r="T29" s="176">
        <v>0</v>
      </c>
      <c r="U29" s="176"/>
      <c r="V29" s="147">
        <v>0</v>
      </c>
      <c r="W29" s="147">
        <v>0</v>
      </c>
    </row>
    <row r="30" spans="1:23" ht="12.75" customHeight="1">
      <c r="A30" s="174"/>
      <c r="B30" s="174"/>
      <c r="C30" s="174"/>
      <c r="D30" s="172"/>
      <c r="E30" s="172"/>
      <c r="F30" s="172" t="s">
        <v>52</v>
      </c>
      <c r="G30" s="172"/>
      <c r="H30" s="147">
        <v>-25000</v>
      </c>
      <c r="I30" s="147">
        <v>-25000</v>
      </c>
      <c r="J30" s="147">
        <v>-25000</v>
      </c>
      <c r="K30" s="147">
        <v>-25000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76">
        <v>0</v>
      </c>
      <c r="U30" s="176"/>
      <c r="V30" s="147">
        <v>0</v>
      </c>
      <c r="W30" s="147">
        <v>0</v>
      </c>
    </row>
    <row r="31" spans="1:23" ht="12.75" customHeight="1">
      <c r="A31" s="174"/>
      <c r="B31" s="174"/>
      <c r="C31" s="174"/>
      <c r="D31" s="172"/>
      <c r="E31" s="172"/>
      <c r="F31" s="172" t="s">
        <v>53</v>
      </c>
      <c r="G31" s="172"/>
      <c r="H31" s="147">
        <v>50309</v>
      </c>
      <c r="I31" s="147">
        <v>50309</v>
      </c>
      <c r="J31" s="147">
        <v>30500</v>
      </c>
      <c r="K31" s="147">
        <v>0</v>
      </c>
      <c r="L31" s="147">
        <v>30500</v>
      </c>
      <c r="M31" s="147">
        <v>0</v>
      </c>
      <c r="N31" s="147">
        <v>19809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76">
        <v>0</v>
      </c>
      <c r="U31" s="176"/>
      <c r="V31" s="147">
        <v>0</v>
      </c>
      <c r="W31" s="147">
        <v>0</v>
      </c>
    </row>
    <row r="32" spans="1:23" ht="12.75" customHeight="1">
      <c r="A32" s="174"/>
      <c r="B32" s="174"/>
      <c r="C32" s="174"/>
      <c r="D32" s="172"/>
      <c r="E32" s="172"/>
      <c r="F32" s="172" t="s">
        <v>54</v>
      </c>
      <c r="G32" s="172"/>
      <c r="H32" s="147">
        <v>6212902</v>
      </c>
      <c r="I32" s="147">
        <v>6169902</v>
      </c>
      <c r="J32" s="147">
        <v>5955493</v>
      </c>
      <c r="K32" s="147">
        <v>5244395</v>
      </c>
      <c r="L32" s="147">
        <v>711098</v>
      </c>
      <c r="M32" s="147">
        <v>0</v>
      </c>
      <c r="N32" s="147">
        <v>214409</v>
      </c>
      <c r="O32" s="147">
        <v>0</v>
      </c>
      <c r="P32" s="147">
        <v>0</v>
      </c>
      <c r="Q32" s="147">
        <v>0</v>
      </c>
      <c r="R32" s="147">
        <v>43000</v>
      </c>
      <c r="S32" s="147">
        <v>43000</v>
      </c>
      <c r="T32" s="176">
        <v>0</v>
      </c>
      <c r="U32" s="176"/>
      <c r="V32" s="147">
        <v>0</v>
      </c>
      <c r="W32" s="147">
        <v>0</v>
      </c>
    </row>
    <row r="33" spans="1:23" ht="12.75" customHeight="1">
      <c r="A33" s="174" t="s">
        <v>36</v>
      </c>
      <c r="B33" s="174" t="s">
        <v>248</v>
      </c>
      <c r="C33" s="174" t="s">
        <v>36</v>
      </c>
      <c r="D33" s="172" t="s">
        <v>249</v>
      </c>
      <c r="E33" s="172"/>
      <c r="F33" s="172" t="s">
        <v>51</v>
      </c>
      <c r="G33" s="172"/>
      <c r="H33" s="147">
        <v>5892593</v>
      </c>
      <c r="I33" s="147">
        <v>5892593</v>
      </c>
      <c r="J33" s="147">
        <v>5707993</v>
      </c>
      <c r="K33" s="147">
        <v>5269395</v>
      </c>
      <c r="L33" s="147">
        <v>438598</v>
      </c>
      <c r="M33" s="147">
        <v>0</v>
      </c>
      <c r="N33" s="147">
        <v>184600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76">
        <v>0</v>
      </c>
      <c r="U33" s="176"/>
      <c r="V33" s="147">
        <v>0</v>
      </c>
      <c r="W33" s="147">
        <v>0</v>
      </c>
    </row>
    <row r="34" spans="1:23" ht="12.75" customHeight="1">
      <c r="A34" s="174"/>
      <c r="B34" s="174"/>
      <c r="C34" s="174"/>
      <c r="D34" s="172"/>
      <c r="E34" s="172"/>
      <c r="F34" s="172" t="s">
        <v>52</v>
      </c>
      <c r="G34" s="172"/>
      <c r="H34" s="147">
        <v>-25000</v>
      </c>
      <c r="I34" s="147">
        <v>-25000</v>
      </c>
      <c r="J34" s="147">
        <v>-25000</v>
      </c>
      <c r="K34" s="147">
        <v>-25000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76">
        <v>0</v>
      </c>
      <c r="U34" s="176"/>
      <c r="V34" s="147">
        <v>0</v>
      </c>
      <c r="W34" s="147">
        <v>0</v>
      </c>
    </row>
    <row r="35" spans="1:23" ht="12.75" customHeight="1">
      <c r="A35" s="174"/>
      <c r="B35" s="174"/>
      <c r="C35" s="174"/>
      <c r="D35" s="172"/>
      <c r="E35" s="172"/>
      <c r="F35" s="172" t="s">
        <v>53</v>
      </c>
      <c r="G35" s="172"/>
      <c r="H35" s="147">
        <v>50309</v>
      </c>
      <c r="I35" s="147">
        <v>50309</v>
      </c>
      <c r="J35" s="147">
        <v>30500</v>
      </c>
      <c r="K35" s="147">
        <v>0</v>
      </c>
      <c r="L35" s="147">
        <v>30500</v>
      </c>
      <c r="M35" s="147">
        <v>0</v>
      </c>
      <c r="N35" s="147">
        <v>19809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76">
        <v>0</v>
      </c>
      <c r="U35" s="176"/>
      <c r="V35" s="147">
        <v>0</v>
      </c>
      <c r="W35" s="147">
        <v>0</v>
      </c>
    </row>
    <row r="36" spans="1:23" ht="12.75" customHeight="1">
      <c r="A36" s="174"/>
      <c r="B36" s="174"/>
      <c r="C36" s="174"/>
      <c r="D36" s="172"/>
      <c r="E36" s="172"/>
      <c r="F36" s="172" t="s">
        <v>54</v>
      </c>
      <c r="G36" s="172"/>
      <c r="H36" s="147">
        <v>5917902</v>
      </c>
      <c r="I36" s="147">
        <v>5917902</v>
      </c>
      <c r="J36" s="147">
        <v>5713493</v>
      </c>
      <c r="K36" s="147">
        <v>5244395</v>
      </c>
      <c r="L36" s="147">
        <v>469098</v>
      </c>
      <c r="M36" s="147">
        <v>0</v>
      </c>
      <c r="N36" s="147">
        <v>204409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76">
        <v>0</v>
      </c>
      <c r="U36" s="176"/>
      <c r="V36" s="147">
        <v>0</v>
      </c>
      <c r="W36" s="147">
        <v>0</v>
      </c>
    </row>
    <row r="37" spans="1:23" ht="12.75" customHeight="1">
      <c r="A37" s="174" t="s">
        <v>373</v>
      </c>
      <c r="B37" s="174" t="s">
        <v>36</v>
      </c>
      <c r="C37" s="174" t="s">
        <v>36</v>
      </c>
      <c r="D37" s="172" t="s">
        <v>374</v>
      </c>
      <c r="E37" s="172"/>
      <c r="F37" s="172" t="s">
        <v>51</v>
      </c>
      <c r="G37" s="172"/>
      <c r="H37" s="147">
        <v>598737</v>
      </c>
      <c r="I37" s="147">
        <v>598737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598737</v>
      </c>
      <c r="Q37" s="147">
        <v>0</v>
      </c>
      <c r="R37" s="147">
        <v>0</v>
      </c>
      <c r="S37" s="147">
        <v>0</v>
      </c>
      <c r="T37" s="176">
        <v>0</v>
      </c>
      <c r="U37" s="176"/>
      <c r="V37" s="147">
        <v>0</v>
      </c>
      <c r="W37" s="147">
        <v>0</v>
      </c>
    </row>
    <row r="38" spans="1:23" ht="13.5" customHeight="1">
      <c r="A38" s="174"/>
      <c r="B38" s="174"/>
      <c r="C38" s="174"/>
      <c r="D38" s="172"/>
      <c r="E38" s="172"/>
      <c r="F38" s="172" t="s">
        <v>52</v>
      </c>
      <c r="G38" s="172"/>
      <c r="H38" s="147">
        <v>-483000</v>
      </c>
      <c r="I38" s="147">
        <v>-483000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-483000</v>
      </c>
      <c r="Q38" s="147">
        <v>0</v>
      </c>
      <c r="R38" s="147">
        <v>0</v>
      </c>
      <c r="S38" s="147">
        <v>0</v>
      </c>
      <c r="T38" s="176">
        <v>0</v>
      </c>
      <c r="U38" s="176"/>
      <c r="V38" s="147">
        <v>0</v>
      </c>
      <c r="W38" s="147">
        <v>0</v>
      </c>
    </row>
    <row r="39" spans="1:23" ht="12" customHeight="1">
      <c r="A39" s="174"/>
      <c r="B39" s="174"/>
      <c r="C39" s="174"/>
      <c r="D39" s="172"/>
      <c r="E39" s="172"/>
      <c r="F39" s="172" t="s">
        <v>53</v>
      </c>
      <c r="G39" s="172"/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76">
        <v>0</v>
      </c>
      <c r="U39" s="176"/>
      <c r="V39" s="147">
        <v>0</v>
      </c>
      <c r="W39" s="147">
        <v>0</v>
      </c>
    </row>
    <row r="40" spans="1:23" ht="14.25" customHeight="1">
      <c r="A40" s="174"/>
      <c r="B40" s="174"/>
      <c r="C40" s="174"/>
      <c r="D40" s="172"/>
      <c r="E40" s="172"/>
      <c r="F40" s="172" t="s">
        <v>54</v>
      </c>
      <c r="G40" s="172"/>
      <c r="H40" s="147">
        <v>115737</v>
      </c>
      <c r="I40" s="147">
        <v>115737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115737</v>
      </c>
      <c r="Q40" s="147">
        <v>0</v>
      </c>
      <c r="R40" s="147">
        <v>0</v>
      </c>
      <c r="S40" s="147">
        <v>0</v>
      </c>
      <c r="T40" s="176">
        <v>0</v>
      </c>
      <c r="U40" s="176"/>
      <c r="V40" s="147">
        <v>0</v>
      </c>
      <c r="W40" s="147">
        <v>0</v>
      </c>
    </row>
    <row r="41" spans="1:23" ht="15.75" customHeight="1">
      <c r="A41" s="174" t="s">
        <v>36</v>
      </c>
      <c r="B41" s="174" t="s">
        <v>375</v>
      </c>
      <c r="C41" s="174" t="s">
        <v>36</v>
      </c>
      <c r="D41" s="172" t="s">
        <v>376</v>
      </c>
      <c r="E41" s="172"/>
      <c r="F41" s="172" t="s">
        <v>51</v>
      </c>
      <c r="G41" s="172"/>
      <c r="H41" s="147">
        <v>598737</v>
      </c>
      <c r="I41" s="147">
        <v>598737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598737</v>
      </c>
      <c r="Q41" s="147">
        <v>0</v>
      </c>
      <c r="R41" s="147">
        <v>0</v>
      </c>
      <c r="S41" s="147">
        <v>0</v>
      </c>
      <c r="T41" s="176">
        <v>0</v>
      </c>
      <c r="U41" s="176"/>
      <c r="V41" s="147">
        <v>0</v>
      </c>
      <c r="W41" s="147">
        <v>0</v>
      </c>
    </row>
    <row r="42" spans="1:23" ht="16.5" customHeight="1">
      <c r="A42" s="174"/>
      <c r="B42" s="174"/>
      <c r="C42" s="174"/>
      <c r="D42" s="172"/>
      <c r="E42" s="172"/>
      <c r="F42" s="172" t="s">
        <v>52</v>
      </c>
      <c r="G42" s="172"/>
      <c r="H42" s="147">
        <v>-483000</v>
      </c>
      <c r="I42" s="147">
        <v>-483000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-483000</v>
      </c>
      <c r="Q42" s="147">
        <v>0</v>
      </c>
      <c r="R42" s="147">
        <v>0</v>
      </c>
      <c r="S42" s="147">
        <v>0</v>
      </c>
      <c r="T42" s="176">
        <v>0</v>
      </c>
      <c r="U42" s="176"/>
      <c r="V42" s="147">
        <v>0</v>
      </c>
      <c r="W42" s="147">
        <v>0</v>
      </c>
    </row>
    <row r="43" spans="1:23" ht="12" customHeight="1">
      <c r="A43" s="174"/>
      <c r="B43" s="174"/>
      <c r="C43" s="174"/>
      <c r="D43" s="172"/>
      <c r="E43" s="172"/>
      <c r="F43" s="172" t="s">
        <v>53</v>
      </c>
      <c r="G43" s="172"/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7">
        <v>0</v>
      </c>
      <c r="S43" s="147">
        <v>0</v>
      </c>
      <c r="T43" s="176">
        <v>0</v>
      </c>
      <c r="U43" s="176"/>
      <c r="V43" s="147">
        <v>0</v>
      </c>
      <c r="W43" s="147">
        <v>0</v>
      </c>
    </row>
    <row r="44" spans="1:23" ht="15.75" customHeight="1">
      <c r="A44" s="174"/>
      <c r="B44" s="174"/>
      <c r="C44" s="174"/>
      <c r="D44" s="172"/>
      <c r="E44" s="172"/>
      <c r="F44" s="172" t="s">
        <v>54</v>
      </c>
      <c r="G44" s="172"/>
      <c r="H44" s="147">
        <v>115737</v>
      </c>
      <c r="I44" s="147">
        <v>115737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115737</v>
      </c>
      <c r="Q44" s="147">
        <v>0</v>
      </c>
      <c r="R44" s="147">
        <v>0</v>
      </c>
      <c r="S44" s="147">
        <v>0</v>
      </c>
      <c r="T44" s="176">
        <v>0</v>
      </c>
      <c r="U44" s="176"/>
      <c r="V44" s="147">
        <v>0</v>
      </c>
      <c r="W44" s="147">
        <v>0</v>
      </c>
    </row>
    <row r="45" spans="1:23" ht="13.5" customHeight="1">
      <c r="A45" s="174" t="s">
        <v>59</v>
      </c>
      <c r="B45" s="174" t="s">
        <v>36</v>
      </c>
      <c r="C45" s="174" t="s">
        <v>36</v>
      </c>
      <c r="D45" s="172" t="s">
        <v>58</v>
      </c>
      <c r="E45" s="172"/>
      <c r="F45" s="172" t="s">
        <v>51</v>
      </c>
      <c r="G45" s="172"/>
      <c r="H45" s="147">
        <v>33177630.58</v>
      </c>
      <c r="I45" s="147">
        <v>32580131.58</v>
      </c>
      <c r="J45" s="147">
        <v>29257039.45</v>
      </c>
      <c r="K45" s="147">
        <v>25262863.16</v>
      </c>
      <c r="L45" s="147">
        <v>3994176.29</v>
      </c>
      <c r="M45" s="147">
        <v>2564056.13</v>
      </c>
      <c r="N45" s="147">
        <v>586201</v>
      </c>
      <c r="O45" s="147">
        <v>172835</v>
      </c>
      <c r="P45" s="147">
        <v>0</v>
      </c>
      <c r="Q45" s="147">
        <v>0</v>
      </c>
      <c r="R45" s="147">
        <v>597499</v>
      </c>
      <c r="S45" s="147">
        <v>597499</v>
      </c>
      <c r="T45" s="176">
        <v>0</v>
      </c>
      <c r="U45" s="176"/>
      <c r="V45" s="147">
        <v>0</v>
      </c>
      <c r="W45" s="147">
        <v>0</v>
      </c>
    </row>
    <row r="46" spans="1:23" ht="15" customHeight="1">
      <c r="A46" s="174"/>
      <c r="B46" s="174"/>
      <c r="C46" s="174"/>
      <c r="D46" s="172"/>
      <c r="E46" s="172"/>
      <c r="F46" s="172" t="s">
        <v>52</v>
      </c>
      <c r="G46" s="172"/>
      <c r="H46" s="147">
        <v>-324944.05</v>
      </c>
      <c r="I46" s="147">
        <v>-324944.05</v>
      </c>
      <c r="J46" s="147">
        <v>-290090</v>
      </c>
      <c r="K46" s="147">
        <v>0</v>
      </c>
      <c r="L46" s="147">
        <v>-290090</v>
      </c>
      <c r="M46" s="147">
        <v>-34854.05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76">
        <v>0</v>
      </c>
      <c r="U46" s="176"/>
      <c r="V46" s="147">
        <v>0</v>
      </c>
      <c r="W46" s="147">
        <v>0</v>
      </c>
    </row>
    <row r="47" spans="1:23" ht="18" customHeight="1">
      <c r="A47" s="174"/>
      <c r="B47" s="174"/>
      <c r="C47" s="174"/>
      <c r="D47" s="172"/>
      <c r="E47" s="172"/>
      <c r="F47" s="172" t="s">
        <v>53</v>
      </c>
      <c r="G47" s="172"/>
      <c r="H47" s="147">
        <v>1286069.1</v>
      </c>
      <c r="I47" s="147">
        <v>1286069.1</v>
      </c>
      <c r="J47" s="147">
        <v>778658.71</v>
      </c>
      <c r="K47" s="147">
        <v>772310.56</v>
      </c>
      <c r="L47" s="147">
        <v>6348.15</v>
      </c>
      <c r="M47" s="147">
        <v>263517.1</v>
      </c>
      <c r="N47" s="147">
        <v>243893.29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76">
        <v>0</v>
      </c>
      <c r="U47" s="176"/>
      <c r="V47" s="147">
        <v>0</v>
      </c>
      <c r="W47" s="147">
        <v>0</v>
      </c>
    </row>
    <row r="48" spans="1:23" ht="16.5" customHeight="1">
      <c r="A48" s="174"/>
      <c r="B48" s="174"/>
      <c r="C48" s="174"/>
      <c r="D48" s="172"/>
      <c r="E48" s="172"/>
      <c r="F48" s="172" t="s">
        <v>54</v>
      </c>
      <c r="G48" s="172"/>
      <c r="H48" s="147">
        <v>34138755.63</v>
      </c>
      <c r="I48" s="147">
        <v>33541256.63</v>
      </c>
      <c r="J48" s="147">
        <v>29745608.16</v>
      </c>
      <c r="K48" s="147">
        <v>26035173.72</v>
      </c>
      <c r="L48" s="147">
        <v>3710434.44</v>
      </c>
      <c r="M48" s="147">
        <v>2792719.18</v>
      </c>
      <c r="N48" s="147">
        <v>830094.29</v>
      </c>
      <c r="O48" s="147">
        <v>172835</v>
      </c>
      <c r="P48" s="147">
        <v>0</v>
      </c>
      <c r="Q48" s="147">
        <v>0</v>
      </c>
      <c r="R48" s="147">
        <v>597499</v>
      </c>
      <c r="S48" s="147">
        <v>597499</v>
      </c>
      <c r="T48" s="176">
        <v>0</v>
      </c>
      <c r="U48" s="176"/>
      <c r="V48" s="147">
        <v>0</v>
      </c>
      <c r="W48" s="147">
        <v>0</v>
      </c>
    </row>
    <row r="49" spans="1:23" ht="12" customHeight="1">
      <c r="A49" s="174" t="s">
        <v>36</v>
      </c>
      <c r="B49" s="174" t="s">
        <v>250</v>
      </c>
      <c r="C49" s="174" t="s">
        <v>36</v>
      </c>
      <c r="D49" s="172" t="s">
        <v>251</v>
      </c>
      <c r="E49" s="172"/>
      <c r="F49" s="172" t="s">
        <v>51</v>
      </c>
      <c r="G49" s="172"/>
      <c r="H49" s="147">
        <v>4278640.29</v>
      </c>
      <c r="I49" s="147">
        <v>4278640.29</v>
      </c>
      <c r="J49" s="147">
        <v>4066019.29</v>
      </c>
      <c r="K49" s="147">
        <v>3847370</v>
      </c>
      <c r="L49" s="147">
        <v>218649.29</v>
      </c>
      <c r="M49" s="147">
        <v>0</v>
      </c>
      <c r="N49" s="147">
        <v>212621</v>
      </c>
      <c r="O49" s="147">
        <v>0</v>
      </c>
      <c r="P49" s="147">
        <v>0</v>
      </c>
      <c r="Q49" s="147">
        <v>0</v>
      </c>
      <c r="R49" s="147">
        <v>0</v>
      </c>
      <c r="S49" s="147">
        <v>0</v>
      </c>
      <c r="T49" s="176">
        <v>0</v>
      </c>
      <c r="U49" s="176"/>
      <c r="V49" s="147">
        <v>0</v>
      </c>
      <c r="W49" s="147">
        <v>0</v>
      </c>
    </row>
    <row r="50" spans="1:23" ht="12.75" customHeight="1">
      <c r="A50" s="174"/>
      <c r="B50" s="174"/>
      <c r="C50" s="174"/>
      <c r="D50" s="172"/>
      <c r="E50" s="172"/>
      <c r="F50" s="172" t="s">
        <v>52</v>
      </c>
      <c r="G50" s="172"/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76">
        <v>0</v>
      </c>
      <c r="U50" s="176"/>
      <c r="V50" s="147">
        <v>0</v>
      </c>
      <c r="W50" s="147">
        <v>0</v>
      </c>
    </row>
    <row r="51" spans="1:23" ht="12" customHeight="1">
      <c r="A51" s="174"/>
      <c r="B51" s="174"/>
      <c r="C51" s="174"/>
      <c r="D51" s="172"/>
      <c r="E51" s="172"/>
      <c r="F51" s="172" t="s">
        <v>53</v>
      </c>
      <c r="G51" s="172"/>
      <c r="H51" s="147">
        <v>238335.29</v>
      </c>
      <c r="I51" s="147">
        <v>238335.29</v>
      </c>
      <c r="J51" s="147">
        <v>184067.08</v>
      </c>
      <c r="K51" s="147">
        <v>184067.08</v>
      </c>
      <c r="L51" s="147">
        <v>0</v>
      </c>
      <c r="M51" s="147">
        <v>0</v>
      </c>
      <c r="N51" s="147">
        <v>54268.21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76">
        <v>0</v>
      </c>
      <c r="U51" s="176"/>
      <c r="V51" s="147">
        <v>0</v>
      </c>
      <c r="W51" s="147">
        <v>0</v>
      </c>
    </row>
    <row r="52" spans="1:23" ht="14.25" customHeight="1">
      <c r="A52" s="174"/>
      <c r="B52" s="174"/>
      <c r="C52" s="174"/>
      <c r="D52" s="172"/>
      <c r="E52" s="172"/>
      <c r="F52" s="172" t="s">
        <v>54</v>
      </c>
      <c r="G52" s="172"/>
      <c r="H52" s="147">
        <v>4516975.58</v>
      </c>
      <c r="I52" s="147">
        <v>4516975.58</v>
      </c>
      <c r="J52" s="147">
        <v>4250086.37</v>
      </c>
      <c r="K52" s="147">
        <v>4031437.08</v>
      </c>
      <c r="L52" s="147">
        <v>218649.29</v>
      </c>
      <c r="M52" s="147">
        <v>0</v>
      </c>
      <c r="N52" s="147">
        <v>266889.21</v>
      </c>
      <c r="O52" s="147">
        <v>0</v>
      </c>
      <c r="P52" s="147">
        <v>0</v>
      </c>
      <c r="Q52" s="147">
        <v>0</v>
      </c>
      <c r="R52" s="147">
        <v>0</v>
      </c>
      <c r="S52" s="147">
        <v>0</v>
      </c>
      <c r="T52" s="176">
        <v>0</v>
      </c>
      <c r="U52" s="176"/>
      <c r="V52" s="147">
        <v>0</v>
      </c>
      <c r="W52" s="147">
        <v>0</v>
      </c>
    </row>
    <row r="53" spans="1:23" ht="14.25" customHeight="1">
      <c r="A53" s="174" t="s">
        <v>36</v>
      </c>
      <c r="B53" s="174" t="s">
        <v>298</v>
      </c>
      <c r="C53" s="174" t="s">
        <v>36</v>
      </c>
      <c r="D53" s="172" t="s">
        <v>299</v>
      </c>
      <c r="E53" s="172"/>
      <c r="F53" s="172" t="s">
        <v>51</v>
      </c>
      <c r="G53" s="172"/>
      <c r="H53" s="147">
        <v>626074</v>
      </c>
      <c r="I53" s="147">
        <v>626074</v>
      </c>
      <c r="J53" s="147">
        <v>595074</v>
      </c>
      <c r="K53" s="147">
        <v>538020</v>
      </c>
      <c r="L53" s="147">
        <v>57054</v>
      </c>
      <c r="M53" s="147">
        <v>0</v>
      </c>
      <c r="N53" s="147">
        <v>31000</v>
      </c>
      <c r="O53" s="147">
        <v>0</v>
      </c>
      <c r="P53" s="147">
        <v>0</v>
      </c>
      <c r="Q53" s="147">
        <v>0</v>
      </c>
      <c r="R53" s="147">
        <v>0</v>
      </c>
      <c r="S53" s="147">
        <v>0</v>
      </c>
      <c r="T53" s="176">
        <v>0</v>
      </c>
      <c r="U53" s="176"/>
      <c r="V53" s="147">
        <v>0</v>
      </c>
      <c r="W53" s="147">
        <v>0</v>
      </c>
    </row>
    <row r="54" spans="1:23" ht="12.75" customHeight="1">
      <c r="A54" s="174"/>
      <c r="B54" s="174"/>
      <c r="C54" s="174"/>
      <c r="D54" s="172"/>
      <c r="E54" s="172"/>
      <c r="F54" s="172" t="s">
        <v>52</v>
      </c>
      <c r="G54" s="172"/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0</v>
      </c>
      <c r="Q54" s="147">
        <v>0</v>
      </c>
      <c r="R54" s="147">
        <v>0</v>
      </c>
      <c r="S54" s="147">
        <v>0</v>
      </c>
      <c r="T54" s="176">
        <v>0</v>
      </c>
      <c r="U54" s="176"/>
      <c r="V54" s="147">
        <v>0</v>
      </c>
      <c r="W54" s="147">
        <v>0</v>
      </c>
    </row>
    <row r="55" spans="1:23" ht="12" customHeight="1">
      <c r="A55" s="174"/>
      <c r="B55" s="174"/>
      <c r="C55" s="174"/>
      <c r="D55" s="172"/>
      <c r="E55" s="172"/>
      <c r="F55" s="172" t="s">
        <v>53</v>
      </c>
      <c r="G55" s="172"/>
      <c r="H55" s="147">
        <v>28814.25</v>
      </c>
      <c r="I55" s="147">
        <v>28814.25</v>
      </c>
      <c r="J55" s="147">
        <v>22512.18</v>
      </c>
      <c r="K55" s="147">
        <v>22512.18</v>
      </c>
      <c r="L55" s="147">
        <v>0</v>
      </c>
      <c r="M55" s="147">
        <v>0</v>
      </c>
      <c r="N55" s="147">
        <v>6302.07</v>
      </c>
      <c r="O55" s="147">
        <v>0</v>
      </c>
      <c r="P55" s="147">
        <v>0</v>
      </c>
      <c r="Q55" s="147">
        <v>0</v>
      </c>
      <c r="R55" s="147">
        <v>0</v>
      </c>
      <c r="S55" s="147">
        <v>0</v>
      </c>
      <c r="T55" s="176">
        <v>0</v>
      </c>
      <c r="U55" s="176"/>
      <c r="V55" s="147">
        <v>0</v>
      </c>
      <c r="W55" s="147">
        <v>0</v>
      </c>
    </row>
    <row r="56" spans="1:23" ht="12.75" customHeight="1">
      <c r="A56" s="174"/>
      <c r="B56" s="174"/>
      <c r="C56" s="174"/>
      <c r="D56" s="172"/>
      <c r="E56" s="172"/>
      <c r="F56" s="172" t="s">
        <v>54</v>
      </c>
      <c r="G56" s="172"/>
      <c r="H56" s="147">
        <v>654888.25</v>
      </c>
      <c r="I56" s="147">
        <v>654888.25</v>
      </c>
      <c r="J56" s="147">
        <v>617586.18</v>
      </c>
      <c r="K56" s="147">
        <v>560532.18</v>
      </c>
      <c r="L56" s="147">
        <v>57054</v>
      </c>
      <c r="M56" s="147">
        <v>0</v>
      </c>
      <c r="N56" s="147">
        <v>37302.07</v>
      </c>
      <c r="O56" s="147">
        <v>0</v>
      </c>
      <c r="P56" s="147">
        <v>0</v>
      </c>
      <c r="Q56" s="147">
        <v>0</v>
      </c>
      <c r="R56" s="147">
        <v>0</v>
      </c>
      <c r="S56" s="147">
        <v>0</v>
      </c>
      <c r="T56" s="176">
        <v>0</v>
      </c>
      <c r="U56" s="176"/>
      <c r="V56" s="147">
        <v>0</v>
      </c>
      <c r="W56" s="147">
        <v>0</v>
      </c>
    </row>
    <row r="57" spans="1:23" ht="14.25" customHeight="1">
      <c r="A57" s="174" t="s">
        <v>36</v>
      </c>
      <c r="B57" s="174" t="s">
        <v>236</v>
      </c>
      <c r="C57" s="174" t="s">
        <v>36</v>
      </c>
      <c r="D57" s="172" t="s">
        <v>237</v>
      </c>
      <c r="E57" s="172"/>
      <c r="F57" s="172" t="s">
        <v>51</v>
      </c>
      <c r="G57" s="172"/>
      <c r="H57" s="147">
        <v>13257381.29</v>
      </c>
      <c r="I57" s="147">
        <v>13257381.29</v>
      </c>
      <c r="J57" s="147">
        <v>11754825.16</v>
      </c>
      <c r="K57" s="147">
        <v>10200241.16</v>
      </c>
      <c r="L57" s="147">
        <v>1554584</v>
      </c>
      <c r="M57" s="147">
        <v>1400056.13</v>
      </c>
      <c r="N57" s="147">
        <v>102500</v>
      </c>
      <c r="O57" s="147">
        <v>0</v>
      </c>
      <c r="P57" s="147">
        <v>0</v>
      </c>
      <c r="Q57" s="147">
        <v>0</v>
      </c>
      <c r="R57" s="147">
        <v>0</v>
      </c>
      <c r="S57" s="147">
        <v>0</v>
      </c>
      <c r="T57" s="176">
        <v>0</v>
      </c>
      <c r="U57" s="176"/>
      <c r="V57" s="147">
        <v>0</v>
      </c>
      <c r="W57" s="147">
        <v>0</v>
      </c>
    </row>
    <row r="58" spans="1:23" ht="15.75" customHeight="1">
      <c r="A58" s="174"/>
      <c r="B58" s="174"/>
      <c r="C58" s="174"/>
      <c r="D58" s="172"/>
      <c r="E58" s="172"/>
      <c r="F58" s="172" t="s">
        <v>52</v>
      </c>
      <c r="G58" s="172"/>
      <c r="H58" s="147">
        <v>0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7">
        <v>0</v>
      </c>
      <c r="Q58" s="147">
        <v>0</v>
      </c>
      <c r="R58" s="147">
        <v>0</v>
      </c>
      <c r="S58" s="147">
        <v>0</v>
      </c>
      <c r="T58" s="176">
        <v>0</v>
      </c>
      <c r="U58" s="176"/>
      <c r="V58" s="147">
        <v>0</v>
      </c>
      <c r="W58" s="147">
        <v>0</v>
      </c>
    </row>
    <row r="59" spans="1:23" ht="12" customHeight="1">
      <c r="A59" s="174"/>
      <c r="B59" s="174"/>
      <c r="C59" s="174"/>
      <c r="D59" s="172"/>
      <c r="E59" s="172"/>
      <c r="F59" s="172" t="s">
        <v>53</v>
      </c>
      <c r="G59" s="172"/>
      <c r="H59" s="147">
        <v>472935.6</v>
      </c>
      <c r="I59" s="147">
        <v>472935.6</v>
      </c>
      <c r="J59" s="147">
        <v>217609.27</v>
      </c>
      <c r="K59" s="147">
        <v>217609.27</v>
      </c>
      <c r="L59" s="147">
        <v>0</v>
      </c>
      <c r="M59" s="147">
        <v>164748.3</v>
      </c>
      <c r="N59" s="147">
        <v>90578.03</v>
      </c>
      <c r="O59" s="147">
        <v>0</v>
      </c>
      <c r="P59" s="147">
        <v>0</v>
      </c>
      <c r="Q59" s="147">
        <v>0</v>
      </c>
      <c r="R59" s="147">
        <v>0</v>
      </c>
      <c r="S59" s="147">
        <v>0</v>
      </c>
      <c r="T59" s="176">
        <v>0</v>
      </c>
      <c r="U59" s="176"/>
      <c r="V59" s="147">
        <v>0</v>
      </c>
      <c r="W59" s="147">
        <v>0</v>
      </c>
    </row>
    <row r="60" spans="1:23" ht="15" customHeight="1">
      <c r="A60" s="174"/>
      <c r="B60" s="174"/>
      <c r="C60" s="174"/>
      <c r="D60" s="172"/>
      <c r="E60" s="172"/>
      <c r="F60" s="172" t="s">
        <v>54</v>
      </c>
      <c r="G60" s="172"/>
      <c r="H60" s="147">
        <v>13730316.89</v>
      </c>
      <c r="I60" s="147">
        <v>13730316.89</v>
      </c>
      <c r="J60" s="147">
        <v>11972434.43</v>
      </c>
      <c r="K60" s="147">
        <v>10417850.43</v>
      </c>
      <c r="L60" s="147">
        <v>1554584</v>
      </c>
      <c r="M60" s="147">
        <v>1564804.43</v>
      </c>
      <c r="N60" s="147">
        <v>193078.03</v>
      </c>
      <c r="O60" s="147">
        <v>0</v>
      </c>
      <c r="P60" s="147">
        <v>0</v>
      </c>
      <c r="Q60" s="147">
        <v>0</v>
      </c>
      <c r="R60" s="147">
        <v>0</v>
      </c>
      <c r="S60" s="147">
        <v>0</v>
      </c>
      <c r="T60" s="176">
        <v>0</v>
      </c>
      <c r="U60" s="176"/>
      <c r="V60" s="147">
        <v>0</v>
      </c>
      <c r="W60" s="147">
        <v>0</v>
      </c>
    </row>
    <row r="61" spans="1:23" ht="14.25" customHeight="1">
      <c r="A61" s="174" t="s">
        <v>36</v>
      </c>
      <c r="B61" s="174" t="s">
        <v>300</v>
      </c>
      <c r="C61" s="174" t="s">
        <v>36</v>
      </c>
      <c r="D61" s="172" t="s">
        <v>301</v>
      </c>
      <c r="E61" s="172"/>
      <c r="F61" s="172" t="s">
        <v>51</v>
      </c>
      <c r="G61" s="172"/>
      <c r="H61" s="147">
        <v>1248228</v>
      </c>
      <c r="I61" s="147">
        <v>1248228</v>
      </c>
      <c r="J61" s="147">
        <v>135728</v>
      </c>
      <c r="K61" s="147">
        <v>116568</v>
      </c>
      <c r="L61" s="147">
        <v>19160</v>
      </c>
      <c r="M61" s="147">
        <v>1110000</v>
      </c>
      <c r="N61" s="147">
        <v>2500</v>
      </c>
      <c r="O61" s="147">
        <v>0</v>
      </c>
      <c r="P61" s="147">
        <v>0</v>
      </c>
      <c r="Q61" s="147">
        <v>0</v>
      </c>
      <c r="R61" s="147">
        <v>0</v>
      </c>
      <c r="S61" s="147">
        <v>0</v>
      </c>
      <c r="T61" s="176">
        <v>0</v>
      </c>
      <c r="U61" s="176"/>
      <c r="V61" s="147">
        <v>0</v>
      </c>
      <c r="W61" s="147">
        <v>0</v>
      </c>
    </row>
    <row r="62" spans="1:23" ht="12" customHeight="1">
      <c r="A62" s="174"/>
      <c r="B62" s="174"/>
      <c r="C62" s="174"/>
      <c r="D62" s="172"/>
      <c r="E62" s="172"/>
      <c r="F62" s="172" t="s">
        <v>52</v>
      </c>
      <c r="G62" s="172"/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  <c r="S62" s="147">
        <v>0</v>
      </c>
      <c r="T62" s="176">
        <v>0</v>
      </c>
      <c r="U62" s="176"/>
      <c r="V62" s="147">
        <v>0</v>
      </c>
      <c r="W62" s="147">
        <v>0</v>
      </c>
    </row>
    <row r="63" spans="1:23" ht="18.75" customHeight="1">
      <c r="A63" s="174"/>
      <c r="B63" s="174"/>
      <c r="C63" s="174"/>
      <c r="D63" s="172"/>
      <c r="E63" s="172"/>
      <c r="F63" s="172" t="s">
        <v>53</v>
      </c>
      <c r="G63" s="172"/>
      <c r="H63" s="147">
        <v>98768.8</v>
      </c>
      <c r="I63" s="147">
        <v>98768.8</v>
      </c>
      <c r="J63" s="147">
        <v>0</v>
      </c>
      <c r="K63" s="147">
        <v>0</v>
      </c>
      <c r="L63" s="147">
        <v>0</v>
      </c>
      <c r="M63" s="147">
        <v>98768.8</v>
      </c>
      <c r="N63" s="147">
        <v>0</v>
      </c>
      <c r="O63" s="147">
        <v>0</v>
      </c>
      <c r="P63" s="147">
        <v>0</v>
      </c>
      <c r="Q63" s="147">
        <v>0</v>
      </c>
      <c r="R63" s="147">
        <v>0</v>
      </c>
      <c r="S63" s="147">
        <v>0</v>
      </c>
      <c r="T63" s="176">
        <v>0</v>
      </c>
      <c r="U63" s="176"/>
      <c r="V63" s="147">
        <v>0</v>
      </c>
      <c r="W63" s="147">
        <v>0</v>
      </c>
    </row>
    <row r="64" spans="1:23" ht="13.5" customHeight="1">
      <c r="A64" s="174"/>
      <c r="B64" s="174"/>
      <c r="C64" s="174"/>
      <c r="D64" s="172"/>
      <c r="E64" s="172"/>
      <c r="F64" s="172" t="s">
        <v>54</v>
      </c>
      <c r="G64" s="172"/>
      <c r="H64" s="147">
        <v>1346996.8</v>
      </c>
      <c r="I64" s="147">
        <v>1346996.8</v>
      </c>
      <c r="J64" s="147">
        <v>135728</v>
      </c>
      <c r="K64" s="147">
        <v>116568</v>
      </c>
      <c r="L64" s="147">
        <v>19160</v>
      </c>
      <c r="M64" s="147">
        <v>1208768.8</v>
      </c>
      <c r="N64" s="147">
        <v>2500</v>
      </c>
      <c r="O64" s="147">
        <v>0</v>
      </c>
      <c r="P64" s="147">
        <v>0</v>
      </c>
      <c r="Q64" s="147">
        <v>0</v>
      </c>
      <c r="R64" s="147">
        <v>0</v>
      </c>
      <c r="S64" s="147">
        <v>0</v>
      </c>
      <c r="T64" s="176">
        <v>0</v>
      </c>
      <c r="U64" s="176"/>
      <c r="V64" s="147">
        <v>0</v>
      </c>
      <c r="W64" s="147">
        <v>0</v>
      </c>
    </row>
    <row r="65" spans="1:23" ht="14.25" customHeight="1">
      <c r="A65" s="174" t="s">
        <v>36</v>
      </c>
      <c r="B65" s="174" t="s">
        <v>252</v>
      </c>
      <c r="C65" s="174" t="s">
        <v>36</v>
      </c>
      <c r="D65" s="172" t="s">
        <v>253</v>
      </c>
      <c r="E65" s="172"/>
      <c r="F65" s="172" t="s">
        <v>51</v>
      </c>
      <c r="G65" s="172"/>
      <c r="H65" s="147">
        <v>2043495</v>
      </c>
      <c r="I65" s="147">
        <v>2043495</v>
      </c>
      <c r="J65" s="147">
        <v>1995235</v>
      </c>
      <c r="K65" s="147">
        <v>1600101</v>
      </c>
      <c r="L65" s="147">
        <v>395134</v>
      </c>
      <c r="M65" s="147">
        <v>0</v>
      </c>
      <c r="N65" s="147">
        <v>48260</v>
      </c>
      <c r="O65" s="147">
        <v>0</v>
      </c>
      <c r="P65" s="147">
        <v>0</v>
      </c>
      <c r="Q65" s="147">
        <v>0</v>
      </c>
      <c r="R65" s="147">
        <v>0</v>
      </c>
      <c r="S65" s="147">
        <v>0</v>
      </c>
      <c r="T65" s="176">
        <v>0</v>
      </c>
      <c r="U65" s="176"/>
      <c r="V65" s="147">
        <v>0</v>
      </c>
      <c r="W65" s="147">
        <v>0</v>
      </c>
    </row>
    <row r="66" spans="1:23" ht="12" customHeight="1">
      <c r="A66" s="174"/>
      <c r="B66" s="174"/>
      <c r="C66" s="174"/>
      <c r="D66" s="172"/>
      <c r="E66" s="172"/>
      <c r="F66" s="172" t="s">
        <v>52</v>
      </c>
      <c r="G66" s="172"/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7">
        <v>0</v>
      </c>
      <c r="Q66" s="147">
        <v>0</v>
      </c>
      <c r="R66" s="147">
        <v>0</v>
      </c>
      <c r="S66" s="147">
        <v>0</v>
      </c>
      <c r="T66" s="176">
        <v>0</v>
      </c>
      <c r="U66" s="176"/>
      <c r="V66" s="147">
        <v>0</v>
      </c>
      <c r="W66" s="147">
        <v>0</v>
      </c>
    </row>
    <row r="67" spans="1:23" ht="15.75" customHeight="1">
      <c r="A67" s="174"/>
      <c r="B67" s="174"/>
      <c r="C67" s="174"/>
      <c r="D67" s="172"/>
      <c r="E67" s="172"/>
      <c r="F67" s="172" t="s">
        <v>53</v>
      </c>
      <c r="G67" s="172"/>
      <c r="H67" s="147">
        <v>16337.76</v>
      </c>
      <c r="I67" s="147">
        <v>16337.76</v>
      </c>
      <c r="J67" s="147">
        <v>2633.31</v>
      </c>
      <c r="K67" s="147">
        <v>2633.31</v>
      </c>
      <c r="L67" s="147">
        <v>0</v>
      </c>
      <c r="M67" s="147">
        <v>0</v>
      </c>
      <c r="N67" s="147">
        <v>13704.45</v>
      </c>
      <c r="O67" s="147">
        <v>0</v>
      </c>
      <c r="P67" s="147">
        <v>0</v>
      </c>
      <c r="Q67" s="147">
        <v>0</v>
      </c>
      <c r="R67" s="147">
        <v>0</v>
      </c>
      <c r="S67" s="147">
        <v>0</v>
      </c>
      <c r="T67" s="176">
        <v>0</v>
      </c>
      <c r="U67" s="176"/>
      <c r="V67" s="147">
        <v>0</v>
      </c>
      <c r="W67" s="147">
        <v>0</v>
      </c>
    </row>
    <row r="68" spans="1:23" ht="12.75" customHeight="1">
      <c r="A68" s="174"/>
      <c r="B68" s="174"/>
      <c r="C68" s="174"/>
      <c r="D68" s="172"/>
      <c r="E68" s="172"/>
      <c r="F68" s="172" t="s">
        <v>54</v>
      </c>
      <c r="G68" s="172"/>
      <c r="H68" s="147">
        <v>2059832.76</v>
      </c>
      <c r="I68" s="147">
        <v>2059832.76</v>
      </c>
      <c r="J68" s="147">
        <v>1997868.31</v>
      </c>
      <c r="K68" s="147">
        <v>1602734.31</v>
      </c>
      <c r="L68" s="147">
        <v>395134</v>
      </c>
      <c r="M68" s="147">
        <v>0</v>
      </c>
      <c r="N68" s="147">
        <v>61964.45</v>
      </c>
      <c r="O68" s="147">
        <v>0</v>
      </c>
      <c r="P68" s="147">
        <v>0</v>
      </c>
      <c r="Q68" s="147">
        <v>0</v>
      </c>
      <c r="R68" s="147">
        <v>0</v>
      </c>
      <c r="S68" s="147">
        <v>0</v>
      </c>
      <c r="T68" s="176">
        <v>0</v>
      </c>
      <c r="U68" s="176"/>
      <c r="V68" s="147">
        <v>0</v>
      </c>
      <c r="W68" s="147">
        <v>0</v>
      </c>
    </row>
    <row r="69" spans="1:23" ht="12.75" customHeight="1">
      <c r="A69" s="174" t="s">
        <v>36</v>
      </c>
      <c r="B69" s="174" t="s">
        <v>238</v>
      </c>
      <c r="C69" s="174" t="s">
        <v>36</v>
      </c>
      <c r="D69" s="172" t="s">
        <v>239</v>
      </c>
      <c r="E69" s="172"/>
      <c r="F69" s="172" t="s">
        <v>51</v>
      </c>
      <c r="G69" s="172"/>
      <c r="H69" s="147">
        <v>5983322.21</v>
      </c>
      <c r="I69" s="147">
        <v>5983322.21</v>
      </c>
      <c r="J69" s="147">
        <v>5885272.21</v>
      </c>
      <c r="K69" s="147">
        <v>5310501</v>
      </c>
      <c r="L69" s="147">
        <v>574771.21</v>
      </c>
      <c r="M69" s="147">
        <v>54000</v>
      </c>
      <c r="N69" s="147">
        <v>44050</v>
      </c>
      <c r="O69" s="147">
        <v>0</v>
      </c>
      <c r="P69" s="147">
        <v>0</v>
      </c>
      <c r="Q69" s="147">
        <v>0</v>
      </c>
      <c r="R69" s="147">
        <v>0</v>
      </c>
      <c r="S69" s="147">
        <v>0</v>
      </c>
      <c r="T69" s="176">
        <v>0</v>
      </c>
      <c r="U69" s="176"/>
      <c r="V69" s="147">
        <v>0</v>
      </c>
      <c r="W69" s="147">
        <v>0</v>
      </c>
    </row>
    <row r="70" spans="1:23" ht="13.5" customHeight="1">
      <c r="A70" s="174"/>
      <c r="B70" s="174"/>
      <c r="C70" s="174"/>
      <c r="D70" s="172"/>
      <c r="E70" s="172"/>
      <c r="F70" s="172" t="s">
        <v>52</v>
      </c>
      <c r="G70" s="172"/>
      <c r="H70" s="147">
        <v>-34854.05</v>
      </c>
      <c r="I70" s="147">
        <v>-34854.05</v>
      </c>
      <c r="J70" s="147">
        <v>0</v>
      </c>
      <c r="K70" s="147">
        <v>0</v>
      </c>
      <c r="L70" s="147">
        <v>0</v>
      </c>
      <c r="M70" s="147">
        <v>-34854.05</v>
      </c>
      <c r="N70" s="147">
        <v>0</v>
      </c>
      <c r="O70" s="147">
        <v>0</v>
      </c>
      <c r="P70" s="147">
        <v>0</v>
      </c>
      <c r="Q70" s="147">
        <v>0</v>
      </c>
      <c r="R70" s="147">
        <v>0</v>
      </c>
      <c r="S70" s="147">
        <v>0</v>
      </c>
      <c r="T70" s="176">
        <v>0</v>
      </c>
      <c r="U70" s="176"/>
      <c r="V70" s="147">
        <v>0</v>
      </c>
      <c r="W70" s="147">
        <v>0</v>
      </c>
    </row>
    <row r="71" spans="1:23" ht="15.75" customHeight="1">
      <c r="A71" s="174"/>
      <c r="B71" s="174"/>
      <c r="C71" s="174"/>
      <c r="D71" s="172"/>
      <c r="E71" s="172"/>
      <c r="F71" s="172" t="s">
        <v>53</v>
      </c>
      <c r="G71" s="172"/>
      <c r="H71" s="147">
        <v>363222.66</v>
      </c>
      <c r="I71" s="147">
        <v>363222.66</v>
      </c>
      <c r="J71" s="147">
        <v>310288.46</v>
      </c>
      <c r="K71" s="147">
        <v>310288.46</v>
      </c>
      <c r="L71" s="147">
        <v>0</v>
      </c>
      <c r="M71" s="147">
        <v>0</v>
      </c>
      <c r="N71" s="147">
        <v>52934.2</v>
      </c>
      <c r="O71" s="147">
        <v>0</v>
      </c>
      <c r="P71" s="147">
        <v>0</v>
      </c>
      <c r="Q71" s="147">
        <v>0</v>
      </c>
      <c r="R71" s="147">
        <v>0</v>
      </c>
      <c r="S71" s="147">
        <v>0</v>
      </c>
      <c r="T71" s="176">
        <v>0</v>
      </c>
      <c r="U71" s="176"/>
      <c r="V71" s="147">
        <v>0</v>
      </c>
      <c r="W71" s="147">
        <v>0</v>
      </c>
    </row>
    <row r="72" spans="1:23" ht="16.5" customHeight="1">
      <c r="A72" s="174"/>
      <c r="B72" s="174"/>
      <c r="C72" s="174"/>
      <c r="D72" s="172"/>
      <c r="E72" s="172"/>
      <c r="F72" s="172" t="s">
        <v>54</v>
      </c>
      <c r="G72" s="172"/>
      <c r="H72" s="147">
        <v>6311690.82</v>
      </c>
      <c r="I72" s="147">
        <v>6311690.82</v>
      </c>
      <c r="J72" s="147">
        <v>6195560.67</v>
      </c>
      <c r="K72" s="147">
        <v>5620789.46</v>
      </c>
      <c r="L72" s="147">
        <v>574771.21</v>
      </c>
      <c r="M72" s="147">
        <v>19145.95</v>
      </c>
      <c r="N72" s="147">
        <v>96984.2</v>
      </c>
      <c r="O72" s="147">
        <v>0</v>
      </c>
      <c r="P72" s="147">
        <v>0</v>
      </c>
      <c r="Q72" s="147">
        <v>0</v>
      </c>
      <c r="R72" s="147">
        <v>0</v>
      </c>
      <c r="S72" s="147">
        <v>0</v>
      </c>
      <c r="T72" s="176">
        <v>0</v>
      </c>
      <c r="U72" s="176"/>
      <c r="V72" s="147">
        <v>0</v>
      </c>
      <c r="W72" s="147">
        <v>0</v>
      </c>
    </row>
    <row r="73" spans="1:23" ht="13.5" customHeight="1">
      <c r="A73" s="174" t="s">
        <v>36</v>
      </c>
      <c r="B73" s="174" t="s">
        <v>278</v>
      </c>
      <c r="C73" s="174" t="s">
        <v>36</v>
      </c>
      <c r="D73" s="172" t="s">
        <v>279</v>
      </c>
      <c r="E73" s="172"/>
      <c r="F73" s="172" t="s">
        <v>51</v>
      </c>
      <c r="G73" s="172"/>
      <c r="H73" s="147">
        <v>2718165</v>
      </c>
      <c r="I73" s="147">
        <v>2718165</v>
      </c>
      <c r="J73" s="147">
        <v>2594065</v>
      </c>
      <c r="K73" s="147">
        <v>2410975</v>
      </c>
      <c r="L73" s="147">
        <v>183090</v>
      </c>
      <c r="M73" s="147">
        <v>0</v>
      </c>
      <c r="N73" s="147">
        <v>124100</v>
      </c>
      <c r="O73" s="147">
        <v>0</v>
      </c>
      <c r="P73" s="147">
        <v>0</v>
      </c>
      <c r="Q73" s="147">
        <v>0</v>
      </c>
      <c r="R73" s="147">
        <v>0</v>
      </c>
      <c r="S73" s="147">
        <v>0</v>
      </c>
      <c r="T73" s="176">
        <v>0</v>
      </c>
      <c r="U73" s="176"/>
      <c r="V73" s="147">
        <v>0</v>
      </c>
      <c r="W73" s="147">
        <v>0</v>
      </c>
    </row>
    <row r="74" spans="1:23" ht="13.5" customHeight="1">
      <c r="A74" s="174"/>
      <c r="B74" s="174"/>
      <c r="C74" s="174"/>
      <c r="D74" s="172"/>
      <c r="E74" s="172"/>
      <c r="F74" s="172" t="s">
        <v>52</v>
      </c>
      <c r="G74" s="172"/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7">
        <v>0</v>
      </c>
      <c r="Q74" s="147">
        <v>0</v>
      </c>
      <c r="R74" s="147">
        <v>0</v>
      </c>
      <c r="S74" s="147">
        <v>0</v>
      </c>
      <c r="T74" s="176">
        <v>0</v>
      </c>
      <c r="U74" s="176"/>
      <c r="V74" s="147">
        <v>0</v>
      </c>
      <c r="W74" s="147">
        <v>0</v>
      </c>
    </row>
    <row r="75" spans="1:23" ht="13.5" customHeight="1">
      <c r="A75" s="174"/>
      <c r="B75" s="174"/>
      <c r="C75" s="174"/>
      <c r="D75" s="172"/>
      <c r="E75" s="172"/>
      <c r="F75" s="172" t="s">
        <v>53</v>
      </c>
      <c r="G75" s="172"/>
      <c r="H75" s="147">
        <v>60559.99</v>
      </c>
      <c r="I75" s="147">
        <v>60559.99</v>
      </c>
      <c r="J75" s="147">
        <v>35078.66</v>
      </c>
      <c r="K75" s="147">
        <v>35078.66</v>
      </c>
      <c r="L75" s="147">
        <v>0</v>
      </c>
      <c r="M75" s="147">
        <v>0</v>
      </c>
      <c r="N75" s="147">
        <v>25481.33</v>
      </c>
      <c r="O75" s="147">
        <v>0</v>
      </c>
      <c r="P75" s="147">
        <v>0</v>
      </c>
      <c r="Q75" s="147">
        <v>0</v>
      </c>
      <c r="R75" s="147">
        <v>0</v>
      </c>
      <c r="S75" s="147">
        <v>0</v>
      </c>
      <c r="T75" s="176">
        <v>0</v>
      </c>
      <c r="U75" s="176"/>
      <c r="V75" s="147">
        <v>0</v>
      </c>
      <c r="W75" s="147">
        <v>0</v>
      </c>
    </row>
    <row r="76" spans="1:23" ht="14.25" customHeight="1">
      <c r="A76" s="174"/>
      <c r="B76" s="174"/>
      <c r="C76" s="174"/>
      <c r="D76" s="172"/>
      <c r="E76" s="172"/>
      <c r="F76" s="172" t="s">
        <v>54</v>
      </c>
      <c r="G76" s="172"/>
      <c r="H76" s="147">
        <v>2778724.99</v>
      </c>
      <c r="I76" s="147">
        <v>2778724.99</v>
      </c>
      <c r="J76" s="147">
        <v>2629143.66</v>
      </c>
      <c r="K76" s="147">
        <v>2446053.66</v>
      </c>
      <c r="L76" s="147">
        <v>183090</v>
      </c>
      <c r="M76" s="147">
        <v>0</v>
      </c>
      <c r="N76" s="147">
        <v>149581.33</v>
      </c>
      <c r="O76" s="147">
        <v>0</v>
      </c>
      <c r="P76" s="147">
        <v>0</v>
      </c>
      <c r="Q76" s="147">
        <v>0</v>
      </c>
      <c r="R76" s="147">
        <v>0</v>
      </c>
      <c r="S76" s="147">
        <v>0</v>
      </c>
      <c r="T76" s="176">
        <v>0</v>
      </c>
      <c r="U76" s="176"/>
      <c r="V76" s="147">
        <v>0</v>
      </c>
      <c r="W76" s="147">
        <v>0</v>
      </c>
    </row>
    <row r="77" spans="1:23" ht="11.25" customHeight="1">
      <c r="A77" s="174" t="s">
        <v>36</v>
      </c>
      <c r="B77" s="174" t="s">
        <v>377</v>
      </c>
      <c r="C77" s="174" t="s">
        <v>36</v>
      </c>
      <c r="D77" s="172" t="s">
        <v>378</v>
      </c>
      <c r="E77" s="172"/>
      <c r="F77" s="172" t="s">
        <v>51</v>
      </c>
      <c r="G77" s="172"/>
      <c r="H77" s="147">
        <v>143929</v>
      </c>
      <c r="I77" s="147">
        <v>143929</v>
      </c>
      <c r="J77" s="147">
        <v>143929</v>
      </c>
      <c r="K77" s="147">
        <v>0</v>
      </c>
      <c r="L77" s="147">
        <v>143929</v>
      </c>
      <c r="M77" s="147">
        <v>0</v>
      </c>
      <c r="N77" s="147">
        <v>0</v>
      </c>
      <c r="O77" s="147">
        <v>0</v>
      </c>
      <c r="P77" s="147">
        <v>0</v>
      </c>
      <c r="Q77" s="147">
        <v>0</v>
      </c>
      <c r="R77" s="147">
        <v>0</v>
      </c>
      <c r="S77" s="147">
        <v>0</v>
      </c>
      <c r="T77" s="176">
        <v>0</v>
      </c>
      <c r="U77" s="176"/>
      <c r="V77" s="147">
        <v>0</v>
      </c>
      <c r="W77" s="147">
        <v>0</v>
      </c>
    </row>
    <row r="78" spans="1:23" ht="12.75" customHeight="1">
      <c r="A78" s="174"/>
      <c r="B78" s="174"/>
      <c r="C78" s="174"/>
      <c r="D78" s="172"/>
      <c r="E78" s="172"/>
      <c r="F78" s="172" t="s">
        <v>52</v>
      </c>
      <c r="G78" s="172"/>
      <c r="H78" s="147">
        <v>0</v>
      </c>
      <c r="I78" s="147">
        <v>0</v>
      </c>
      <c r="J78" s="147">
        <v>0</v>
      </c>
      <c r="K78" s="147">
        <v>0</v>
      </c>
      <c r="L78" s="147">
        <v>0</v>
      </c>
      <c r="M78" s="147">
        <v>0</v>
      </c>
      <c r="N78" s="147">
        <v>0</v>
      </c>
      <c r="O78" s="147">
        <v>0</v>
      </c>
      <c r="P78" s="147">
        <v>0</v>
      </c>
      <c r="Q78" s="147">
        <v>0</v>
      </c>
      <c r="R78" s="147">
        <v>0</v>
      </c>
      <c r="S78" s="147">
        <v>0</v>
      </c>
      <c r="T78" s="176">
        <v>0</v>
      </c>
      <c r="U78" s="176"/>
      <c r="V78" s="147">
        <v>0</v>
      </c>
      <c r="W78" s="147">
        <v>0</v>
      </c>
    </row>
    <row r="79" spans="1:23" ht="12" customHeight="1">
      <c r="A79" s="174"/>
      <c r="B79" s="174"/>
      <c r="C79" s="174"/>
      <c r="D79" s="172"/>
      <c r="E79" s="172"/>
      <c r="F79" s="172" t="s">
        <v>53</v>
      </c>
      <c r="G79" s="172"/>
      <c r="H79" s="147">
        <v>1600</v>
      </c>
      <c r="I79" s="147">
        <v>1600</v>
      </c>
      <c r="J79" s="147">
        <v>1600</v>
      </c>
      <c r="K79" s="147">
        <v>0</v>
      </c>
      <c r="L79" s="147">
        <v>1600</v>
      </c>
      <c r="M79" s="147">
        <v>0</v>
      </c>
      <c r="N79" s="147">
        <v>0</v>
      </c>
      <c r="O79" s="147">
        <v>0</v>
      </c>
      <c r="P79" s="147">
        <v>0</v>
      </c>
      <c r="Q79" s="147">
        <v>0</v>
      </c>
      <c r="R79" s="147">
        <v>0</v>
      </c>
      <c r="S79" s="147">
        <v>0</v>
      </c>
      <c r="T79" s="176">
        <v>0</v>
      </c>
      <c r="U79" s="176"/>
      <c r="V79" s="147">
        <v>0</v>
      </c>
      <c r="W79" s="147">
        <v>0</v>
      </c>
    </row>
    <row r="80" spans="1:23" ht="13.5" customHeight="1">
      <c r="A80" s="174"/>
      <c r="B80" s="174"/>
      <c r="C80" s="174"/>
      <c r="D80" s="172"/>
      <c r="E80" s="172"/>
      <c r="F80" s="172" t="s">
        <v>54</v>
      </c>
      <c r="G80" s="172"/>
      <c r="H80" s="147">
        <v>145529</v>
      </c>
      <c r="I80" s="147">
        <v>145529</v>
      </c>
      <c r="J80" s="147">
        <v>145529</v>
      </c>
      <c r="K80" s="147">
        <v>0</v>
      </c>
      <c r="L80" s="147">
        <v>145529</v>
      </c>
      <c r="M80" s="147">
        <v>0</v>
      </c>
      <c r="N80" s="147">
        <v>0</v>
      </c>
      <c r="O80" s="147">
        <v>0</v>
      </c>
      <c r="P80" s="147">
        <v>0</v>
      </c>
      <c r="Q80" s="147">
        <v>0</v>
      </c>
      <c r="R80" s="147">
        <v>0</v>
      </c>
      <c r="S80" s="147">
        <v>0</v>
      </c>
      <c r="T80" s="176">
        <v>0</v>
      </c>
      <c r="U80" s="176"/>
      <c r="V80" s="147">
        <v>0</v>
      </c>
      <c r="W80" s="147">
        <v>0</v>
      </c>
    </row>
    <row r="81" spans="1:23" ht="15.75" customHeight="1">
      <c r="A81" s="174" t="s">
        <v>36</v>
      </c>
      <c r="B81" s="174" t="s">
        <v>280</v>
      </c>
      <c r="C81" s="174" t="s">
        <v>36</v>
      </c>
      <c r="D81" s="172" t="s">
        <v>281</v>
      </c>
      <c r="E81" s="172"/>
      <c r="F81" s="172" t="s">
        <v>51</v>
      </c>
      <c r="G81" s="172"/>
      <c r="H81" s="147">
        <v>187607</v>
      </c>
      <c r="I81" s="147">
        <v>187607</v>
      </c>
      <c r="J81" s="147">
        <v>182607</v>
      </c>
      <c r="K81" s="147">
        <v>177125</v>
      </c>
      <c r="L81" s="147">
        <v>5482</v>
      </c>
      <c r="M81" s="147">
        <v>0</v>
      </c>
      <c r="N81" s="147">
        <v>5000</v>
      </c>
      <c r="O81" s="147">
        <v>0</v>
      </c>
      <c r="P81" s="147">
        <v>0</v>
      </c>
      <c r="Q81" s="147">
        <v>0</v>
      </c>
      <c r="R81" s="147">
        <v>0</v>
      </c>
      <c r="S81" s="147">
        <v>0</v>
      </c>
      <c r="T81" s="176">
        <v>0</v>
      </c>
      <c r="U81" s="176"/>
      <c r="V81" s="147">
        <v>0</v>
      </c>
      <c r="W81" s="147">
        <v>0</v>
      </c>
    </row>
    <row r="82" spans="1:23" ht="14.25" customHeight="1">
      <c r="A82" s="174"/>
      <c r="B82" s="174"/>
      <c r="C82" s="174"/>
      <c r="D82" s="172"/>
      <c r="E82" s="172"/>
      <c r="F82" s="172" t="s">
        <v>52</v>
      </c>
      <c r="G82" s="172"/>
      <c r="H82" s="147">
        <v>0</v>
      </c>
      <c r="I82" s="147">
        <v>0</v>
      </c>
      <c r="J82" s="147">
        <v>0</v>
      </c>
      <c r="K82" s="147">
        <v>0</v>
      </c>
      <c r="L82" s="147">
        <v>0</v>
      </c>
      <c r="M82" s="147">
        <v>0</v>
      </c>
      <c r="N82" s="147">
        <v>0</v>
      </c>
      <c r="O82" s="147">
        <v>0</v>
      </c>
      <c r="P82" s="147">
        <v>0</v>
      </c>
      <c r="Q82" s="147">
        <v>0</v>
      </c>
      <c r="R82" s="147">
        <v>0</v>
      </c>
      <c r="S82" s="147">
        <v>0</v>
      </c>
      <c r="T82" s="176">
        <v>0</v>
      </c>
      <c r="U82" s="176"/>
      <c r="V82" s="147">
        <v>0</v>
      </c>
      <c r="W82" s="147">
        <v>0</v>
      </c>
    </row>
    <row r="83" spans="1:23" ht="13.5" customHeight="1">
      <c r="A83" s="174"/>
      <c r="B83" s="174"/>
      <c r="C83" s="174"/>
      <c r="D83" s="172"/>
      <c r="E83" s="172"/>
      <c r="F83" s="172" t="s">
        <v>53</v>
      </c>
      <c r="G83" s="172"/>
      <c r="H83" s="147">
        <v>746.6</v>
      </c>
      <c r="I83" s="147">
        <v>746.6</v>
      </c>
      <c r="J83" s="147">
        <v>121.6</v>
      </c>
      <c r="K83" s="147">
        <v>121.6</v>
      </c>
      <c r="L83" s="147">
        <v>0</v>
      </c>
      <c r="M83" s="147">
        <v>0</v>
      </c>
      <c r="N83" s="147">
        <v>625</v>
      </c>
      <c r="O83" s="147">
        <v>0</v>
      </c>
      <c r="P83" s="147">
        <v>0</v>
      </c>
      <c r="Q83" s="147">
        <v>0</v>
      </c>
      <c r="R83" s="147">
        <v>0</v>
      </c>
      <c r="S83" s="147">
        <v>0</v>
      </c>
      <c r="T83" s="176">
        <v>0</v>
      </c>
      <c r="U83" s="176"/>
      <c r="V83" s="147">
        <v>0</v>
      </c>
      <c r="W83" s="147">
        <v>0</v>
      </c>
    </row>
    <row r="84" spans="1:23" ht="23.25" customHeight="1">
      <c r="A84" s="174"/>
      <c r="B84" s="174"/>
      <c r="C84" s="174"/>
      <c r="D84" s="172"/>
      <c r="E84" s="172"/>
      <c r="F84" s="172" t="s">
        <v>54</v>
      </c>
      <c r="G84" s="172"/>
      <c r="H84" s="147">
        <v>188353.6</v>
      </c>
      <c r="I84" s="147">
        <v>188353.6</v>
      </c>
      <c r="J84" s="147">
        <v>182728.6</v>
      </c>
      <c r="K84" s="147">
        <v>177246.6</v>
      </c>
      <c r="L84" s="147">
        <v>5482</v>
      </c>
      <c r="M84" s="147">
        <v>0</v>
      </c>
      <c r="N84" s="147">
        <v>5625</v>
      </c>
      <c r="O84" s="147">
        <v>0</v>
      </c>
      <c r="P84" s="147">
        <v>0</v>
      </c>
      <c r="Q84" s="147">
        <v>0</v>
      </c>
      <c r="R84" s="147">
        <v>0</v>
      </c>
      <c r="S84" s="147">
        <v>0</v>
      </c>
      <c r="T84" s="176">
        <v>0</v>
      </c>
      <c r="U84" s="176"/>
      <c r="V84" s="147">
        <v>0</v>
      </c>
      <c r="W84" s="147">
        <v>0</v>
      </c>
    </row>
    <row r="85" spans="1:23" ht="17.25" customHeight="1">
      <c r="A85" s="174" t="s">
        <v>36</v>
      </c>
      <c r="B85" s="174" t="s">
        <v>352</v>
      </c>
      <c r="C85" s="174" t="s">
        <v>36</v>
      </c>
      <c r="D85" s="172" t="s">
        <v>353</v>
      </c>
      <c r="E85" s="172"/>
      <c r="F85" s="172" t="s">
        <v>51</v>
      </c>
      <c r="G85" s="172"/>
      <c r="H85" s="147">
        <v>35820</v>
      </c>
      <c r="I85" s="147">
        <v>35820</v>
      </c>
      <c r="J85" s="147">
        <v>35820</v>
      </c>
      <c r="K85" s="147">
        <v>0</v>
      </c>
      <c r="L85" s="147">
        <v>35820</v>
      </c>
      <c r="M85" s="147">
        <v>0</v>
      </c>
      <c r="N85" s="147">
        <v>0</v>
      </c>
      <c r="O85" s="147">
        <v>0</v>
      </c>
      <c r="P85" s="147">
        <v>0</v>
      </c>
      <c r="Q85" s="147">
        <v>0</v>
      </c>
      <c r="R85" s="147">
        <v>0</v>
      </c>
      <c r="S85" s="147">
        <v>0</v>
      </c>
      <c r="T85" s="176">
        <v>0</v>
      </c>
      <c r="U85" s="176"/>
      <c r="V85" s="147">
        <v>0</v>
      </c>
      <c r="W85" s="147">
        <v>0</v>
      </c>
    </row>
    <row r="86" spans="1:23" ht="15" customHeight="1">
      <c r="A86" s="174"/>
      <c r="B86" s="174"/>
      <c r="C86" s="174"/>
      <c r="D86" s="172"/>
      <c r="E86" s="172"/>
      <c r="F86" s="172" t="s">
        <v>52</v>
      </c>
      <c r="G86" s="172"/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7">
        <v>0</v>
      </c>
      <c r="R86" s="147">
        <v>0</v>
      </c>
      <c r="S86" s="147">
        <v>0</v>
      </c>
      <c r="T86" s="176">
        <v>0</v>
      </c>
      <c r="U86" s="176"/>
      <c r="V86" s="147">
        <v>0</v>
      </c>
      <c r="W86" s="147">
        <v>0</v>
      </c>
    </row>
    <row r="87" spans="1:23" ht="13.5" customHeight="1">
      <c r="A87" s="174"/>
      <c r="B87" s="174"/>
      <c r="C87" s="174"/>
      <c r="D87" s="172"/>
      <c r="E87" s="172"/>
      <c r="F87" s="172" t="s">
        <v>53</v>
      </c>
      <c r="G87" s="172"/>
      <c r="H87" s="147">
        <v>4748.15</v>
      </c>
      <c r="I87" s="147">
        <v>4748.15</v>
      </c>
      <c r="J87" s="147">
        <v>4748.15</v>
      </c>
      <c r="K87" s="147">
        <v>0</v>
      </c>
      <c r="L87" s="147">
        <v>4748.15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7">
        <v>0</v>
      </c>
      <c r="S87" s="147">
        <v>0</v>
      </c>
      <c r="T87" s="176">
        <v>0</v>
      </c>
      <c r="U87" s="176"/>
      <c r="V87" s="147">
        <v>0</v>
      </c>
      <c r="W87" s="147">
        <v>0</v>
      </c>
    </row>
    <row r="88" spans="1:23" ht="21" customHeight="1">
      <c r="A88" s="174"/>
      <c r="B88" s="174"/>
      <c r="C88" s="174"/>
      <c r="D88" s="172"/>
      <c r="E88" s="172"/>
      <c r="F88" s="172" t="s">
        <v>54</v>
      </c>
      <c r="G88" s="172"/>
      <c r="H88" s="147">
        <v>40568.15</v>
      </c>
      <c r="I88" s="147">
        <v>40568.15</v>
      </c>
      <c r="J88" s="147">
        <v>40568.15</v>
      </c>
      <c r="K88" s="147">
        <v>0</v>
      </c>
      <c r="L88" s="147">
        <v>40568.15</v>
      </c>
      <c r="M88" s="147">
        <v>0</v>
      </c>
      <c r="N88" s="147">
        <v>0</v>
      </c>
      <c r="O88" s="147">
        <v>0</v>
      </c>
      <c r="P88" s="147">
        <v>0</v>
      </c>
      <c r="Q88" s="147">
        <v>0</v>
      </c>
      <c r="R88" s="147">
        <v>0</v>
      </c>
      <c r="S88" s="147">
        <v>0</v>
      </c>
      <c r="T88" s="176">
        <v>0</v>
      </c>
      <c r="U88" s="176"/>
      <c r="V88" s="147">
        <v>0</v>
      </c>
      <c r="W88" s="147">
        <v>0</v>
      </c>
    </row>
    <row r="89" spans="1:23" ht="16.5" customHeight="1">
      <c r="A89" s="174" t="s">
        <v>36</v>
      </c>
      <c r="B89" s="174" t="s">
        <v>61</v>
      </c>
      <c r="C89" s="174" t="s">
        <v>36</v>
      </c>
      <c r="D89" s="172" t="s">
        <v>9</v>
      </c>
      <c r="E89" s="172"/>
      <c r="F89" s="172" t="s">
        <v>51</v>
      </c>
      <c r="G89" s="172"/>
      <c r="H89" s="147">
        <v>1536847.79</v>
      </c>
      <c r="I89" s="147">
        <v>939348.79</v>
      </c>
      <c r="J89" s="147">
        <v>766513.79</v>
      </c>
      <c r="K89" s="147">
        <v>168832</v>
      </c>
      <c r="L89" s="147">
        <v>597681.79</v>
      </c>
      <c r="M89" s="147">
        <v>0</v>
      </c>
      <c r="N89" s="147">
        <v>0</v>
      </c>
      <c r="O89" s="147">
        <v>172835</v>
      </c>
      <c r="P89" s="147">
        <v>0</v>
      </c>
      <c r="Q89" s="147">
        <v>0</v>
      </c>
      <c r="R89" s="147">
        <v>597499</v>
      </c>
      <c r="S89" s="147">
        <v>597499</v>
      </c>
      <c r="T89" s="176">
        <v>0</v>
      </c>
      <c r="U89" s="176"/>
      <c r="V89" s="147">
        <v>0</v>
      </c>
      <c r="W89" s="147">
        <v>0</v>
      </c>
    </row>
    <row r="90" spans="1:23" ht="18" customHeight="1">
      <c r="A90" s="174"/>
      <c r="B90" s="174"/>
      <c r="C90" s="174"/>
      <c r="D90" s="172"/>
      <c r="E90" s="172"/>
      <c r="F90" s="172" t="s">
        <v>52</v>
      </c>
      <c r="G90" s="172"/>
      <c r="H90" s="147">
        <v>-290090</v>
      </c>
      <c r="I90" s="147">
        <v>-290090</v>
      </c>
      <c r="J90" s="147">
        <v>-290090</v>
      </c>
      <c r="K90" s="147">
        <v>0</v>
      </c>
      <c r="L90" s="147">
        <v>-290090</v>
      </c>
      <c r="M90" s="147">
        <v>0</v>
      </c>
      <c r="N90" s="147">
        <v>0</v>
      </c>
      <c r="O90" s="147">
        <v>0</v>
      </c>
      <c r="P90" s="147">
        <v>0</v>
      </c>
      <c r="Q90" s="147">
        <v>0</v>
      </c>
      <c r="R90" s="147">
        <v>0</v>
      </c>
      <c r="S90" s="147">
        <v>0</v>
      </c>
      <c r="T90" s="176">
        <v>0</v>
      </c>
      <c r="U90" s="176"/>
      <c r="V90" s="147">
        <v>0</v>
      </c>
      <c r="W90" s="147">
        <v>0</v>
      </c>
    </row>
    <row r="91" spans="1:23" ht="15" customHeight="1">
      <c r="A91" s="174"/>
      <c r="B91" s="174"/>
      <c r="C91" s="174"/>
      <c r="D91" s="172"/>
      <c r="E91" s="172"/>
      <c r="F91" s="172" t="s">
        <v>53</v>
      </c>
      <c r="G91" s="172"/>
      <c r="H91" s="147">
        <v>0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 s="147">
        <v>0</v>
      </c>
      <c r="O91" s="147">
        <v>0</v>
      </c>
      <c r="P91" s="147">
        <v>0</v>
      </c>
      <c r="Q91" s="147">
        <v>0</v>
      </c>
      <c r="R91" s="147">
        <v>0</v>
      </c>
      <c r="S91" s="147">
        <v>0</v>
      </c>
      <c r="T91" s="176">
        <v>0</v>
      </c>
      <c r="U91" s="176"/>
      <c r="V91" s="147">
        <v>0</v>
      </c>
      <c r="W91" s="147">
        <v>0</v>
      </c>
    </row>
    <row r="92" spans="1:23" ht="12" customHeight="1">
      <c r="A92" s="174"/>
      <c r="B92" s="174"/>
      <c r="C92" s="174"/>
      <c r="D92" s="172"/>
      <c r="E92" s="172"/>
      <c r="F92" s="172" t="s">
        <v>54</v>
      </c>
      <c r="G92" s="172"/>
      <c r="H92" s="147">
        <v>1246757.79</v>
      </c>
      <c r="I92" s="147">
        <v>649258.79</v>
      </c>
      <c r="J92" s="147">
        <v>476423.79</v>
      </c>
      <c r="K92" s="147">
        <v>168832</v>
      </c>
      <c r="L92" s="147">
        <v>307591.79</v>
      </c>
      <c r="M92" s="147">
        <v>0</v>
      </c>
      <c r="N92" s="147">
        <v>0</v>
      </c>
      <c r="O92" s="147">
        <v>172835</v>
      </c>
      <c r="P92" s="147">
        <v>0</v>
      </c>
      <c r="Q92" s="147">
        <v>0</v>
      </c>
      <c r="R92" s="147">
        <v>597499</v>
      </c>
      <c r="S92" s="147">
        <v>597499</v>
      </c>
      <c r="T92" s="176">
        <v>0</v>
      </c>
      <c r="U92" s="176"/>
      <c r="V92" s="147">
        <v>0</v>
      </c>
      <c r="W92" s="147">
        <v>0</v>
      </c>
    </row>
    <row r="93" spans="1:23" ht="15.75" customHeight="1">
      <c r="A93" s="174" t="s">
        <v>226</v>
      </c>
      <c r="B93" s="174" t="s">
        <v>36</v>
      </c>
      <c r="C93" s="174" t="s">
        <v>36</v>
      </c>
      <c r="D93" s="172" t="s">
        <v>225</v>
      </c>
      <c r="E93" s="172"/>
      <c r="F93" s="172" t="s">
        <v>51</v>
      </c>
      <c r="G93" s="172"/>
      <c r="H93" s="147">
        <v>33904623.61</v>
      </c>
      <c r="I93" s="147">
        <v>33573045.61</v>
      </c>
      <c r="J93" s="147">
        <v>33510045.61</v>
      </c>
      <c r="K93" s="147">
        <v>25994071.09</v>
      </c>
      <c r="L93" s="147">
        <v>7515974.52</v>
      </c>
      <c r="M93" s="147">
        <v>0</v>
      </c>
      <c r="N93" s="147">
        <v>63000</v>
      </c>
      <c r="O93" s="147">
        <v>0</v>
      </c>
      <c r="P93" s="147">
        <v>0</v>
      </c>
      <c r="Q93" s="147">
        <v>0</v>
      </c>
      <c r="R93" s="147">
        <v>331578</v>
      </c>
      <c r="S93" s="147">
        <v>331578</v>
      </c>
      <c r="T93" s="176">
        <v>0</v>
      </c>
      <c r="U93" s="176"/>
      <c r="V93" s="147">
        <v>0</v>
      </c>
      <c r="W93" s="147">
        <v>0</v>
      </c>
    </row>
    <row r="94" spans="1:23" ht="14.25" customHeight="1">
      <c r="A94" s="174"/>
      <c r="B94" s="174"/>
      <c r="C94" s="174"/>
      <c r="D94" s="172"/>
      <c r="E94" s="172"/>
      <c r="F94" s="172" t="s">
        <v>52</v>
      </c>
      <c r="G94" s="172"/>
      <c r="H94" s="147">
        <v>0</v>
      </c>
      <c r="I94" s="147">
        <v>0</v>
      </c>
      <c r="J94" s="147">
        <v>0</v>
      </c>
      <c r="K94" s="147">
        <v>0</v>
      </c>
      <c r="L94" s="147">
        <v>0</v>
      </c>
      <c r="M94" s="147">
        <v>0</v>
      </c>
      <c r="N94" s="147">
        <v>0</v>
      </c>
      <c r="O94" s="147">
        <v>0</v>
      </c>
      <c r="P94" s="147">
        <v>0</v>
      </c>
      <c r="Q94" s="147">
        <v>0</v>
      </c>
      <c r="R94" s="147">
        <v>0</v>
      </c>
      <c r="S94" s="147">
        <v>0</v>
      </c>
      <c r="T94" s="176">
        <v>0</v>
      </c>
      <c r="U94" s="176"/>
      <c r="V94" s="147">
        <v>0</v>
      </c>
      <c r="W94" s="147">
        <v>0</v>
      </c>
    </row>
    <row r="95" spans="1:23" ht="17.25" customHeight="1">
      <c r="A95" s="174"/>
      <c r="B95" s="174"/>
      <c r="C95" s="174"/>
      <c r="D95" s="172"/>
      <c r="E95" s="172"/>
      <c r="F95" s="172" t="s">
        <v>53</v>
      </c>
      <c r="G95" s="172"/>
      <c r="H95" s="147">
        <v>87760</v>
      </c>
      <c r="I95" s="147">
        <v>87760</v>
      </c>
      <c r="J95" s="147">
        <v>87760</v>
      </c>
      <c r="K95" s="147">
        <v>87760</v>
      </c>
      <c r="L95" s="147">
        <v>0</v>
      </c>
      <c r="M95" s="147">
        <v>0</v>
      </c>
      <c r="N95" s="147">
        <v>0</v>
      </c>
      <c r="O95" s="147">
        <v>0</v>
      </c>
      <c r="P95" s="147">
        <v>0</v>
      </c>
      <c r="Q95" s="147">
        <v>0</v>
      </c>
      <c r="R95" s="147">
        <v>0</v>
      </c>
      <c r="S95" s="147">
        <v>0</v>
      </c>
      <c r="T95" s="176">
        <v>0</v>
      </c>
      <c r="U95" s="176"/>
      <c r="V95" s="147">
        <v>0</v>
      </c>
      <c r="W95" s="147">
        <v>0</v>
      </c>
    </row>
    <row r="96" spans="1:23" ht="15" customHeight="1">
      <c r="A96" s="174"/>
      <c r="B96" s="174"/>
      <c r="C96" s="174"/>
      <c r="D96" s="172"/>
      <c r="E96" s="172"/>
      <c r="F96" s="172" t="s">
        <v>54</v>
      </c>
      <c r="G96" s="172"/>
      <c r="H96" s="147">
        <v>33992383.61</v>
      </c>
      <c r="I96" s="147">
        <v>33660805.61</v>
      </c>
      <c r="J96" s="147">
        <v>33597805.61</v>
      </c>
      <c r="K96" s="147">
        <v>26081831.09</v>
      </c>
      <c r="L96" s="147">
        <v>7515974.52</v>
      </c>
      <c r="M96" s="147">
        <v>0</v>
      </c>
      <c r="N96" s="147">
        <v>63000</v>
      </c>
      <c r="O96" s="147">
        <v>0</v>
      </c>
      <c r="P96" s="147">
        <v>0</v>
      </c>
      <c r="Q96" s="147">
        <v>0</v>
      </c>
      <c r="R96" s="147">
        <v>331578</v>
      </c>
      <c r="S96" s="147">
        <v>331578</v>
      </c>
      <c r="T96" s="176">
        <v>0</v>
      </c>
      <c r="U96" s="176"/>
      <c r="V96" s="147">
        <v>0</v>
      </c>
      <c r="W96" s="147">
        <v>0</v>
      </c>
    </row>
    <row r="97" spans="1:23" ht="14.25" customHeight="1">
      <c r="A97" s="174" t="s">
        <v>36</v>
      </c>
      <c r="B97" s="174" t="s">
        <v>291</v>
      </c>
      <c r="C97" s="174" t="s">
        <v>36</v>
      </c>
      <c r="D97" s="172" t="s">
        <v>292</v>
      </c>
      <c r="E97" s="172"/>
      <c r="F97" s="172" t="s">
        <v>51</v>
      </c>
      <c r="G97" s="172"/>
      <c r="H97" s="147">
        <v>1884564.4</v>
      </c>
      <c r="I97" s="147">
        <v>1874686.4</v>
      </c>
      <c r="J97" s="147">
        <v>1874686.4</v>
      </c>
      <c r="K97" s="147">
        <v>1237655.88</v>
      </c>
      <c r="L97" s="147">
        <v>637030.52</v>
      </c>
      <c r="M97" s="147">
        <v>0</v>
      </c>
      <c r="N97" s="147">
        <v>0</v>
      </c>
      <c r="O97" s="147">
        <v>0</v>
      </c>
      <c r="P97" s="147">
        <v>0</v>
      </c>
      <c r="Q97" s="147">
        <v>0</v>
      </c>
      <c r="R97" s="147">
        <v>9878</v>
      </c>
      <c r="S97" s="147">
        <v>9878</v>
      </c>
      <c r="T97" s="176">
        <v>0</v>
      </c>
      <c r="U97" s="176"/>
      <c r="V97" s="147">
        <v>0</v>
      </c>
      <c r="W97" s="147">
        <v>0</v>
      </c>
    </row>
    <row r="98" spans="1:23" ht="12.75" customHeight="1">
      <c r="A98" s="174"/>
      <c r="B98" s="174"/>
      <c r="C98" s="174"/>
      <c r="D98" s="172"/>
      <c r="E98" s="172"/>
      <c r="F98" s="172" t="s">
        <v>52</v>
      </c>
      <c r="G98" s="172"/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147">
        <v>0</v>
      </c>
      <c r="N98" s="147">
        <v>0</v>
      </c>
      <c r="O98" s="147">
        <v>0</v>
      </c>
      <c r="P98" s="147">
        <v>0</v>
      </c>
      <c r="Q98" s="147">
        <v>0</v>
      </c>
      <c r="R98" s="147">
        <v>0</v>
      </c>
      <c r="S98" s="147">
        <v>0</v>
      </c>
      <c r="T98" s="176">
        <v>0</v>
      </c>
      <c r="U98" s="176"/>
      <c r="V98" s="147">
        <v>0</v>
      </c>
      <c r="W98" s="147">
        <v>0</v>
      </c>
    </row>
    <row r="99" spans="1:23" ht="15" customHeight="1">
      <c r="A99" s="174"/>
      <c r="B99" s="174"/>
      <c r="C99" s="174"/>
      <c r="D99" s="172"/>
      <c r="E99" s="172"/>
      <c r="F99" s="172" t="s">
        <v>53</v>
      </c>
      <c r="G99" s="172"/>
      <c r="H99" s="147">
        <v>87760</v>
      </c>
      <c r="I99" s="147">
        <v>87760</v>
      </c>
      <c r="J99" s="147">
        <v>87760</v>
      </c>
      <c r="K99" s="147">
        <v>87760</v>
      </c>
      <c r="L99" s="147">
        <v>0</v>
      </c>
      <c r="M99" s="147">
        <v>0</v>
      </c>
      <c r="N99" s="147">
        <v>0</v>
      </c>
      <c r="O99" s="147">
        <v>0</v>
      </c>
      <c r="P99" s="147">
        <v>0</v>
      </c>
      <c r="Q99" s="147">
        <v>0</v>
      </c>
      <c r="R99" s="147">
        <v>0</v>
      </c>
      <c r="S99" s="147">
        <v>0</v>
      </c>
      <c r="T99" s="176">
        <v>0</v>
      </c>
      <c r="U99" s="176"/>
      <c r="V99" s="147">
        <v>0</v>
      </c>
      <c r="W99" s="147">
        <v>0</v>
      </c>
    </row>
    <row r="100" spans="1:23" ht="15" customHeight="1">
      <c r="A100" s="174"/>
      <c r="B100" s="174"/>
      <c r="C100" s="174"/>
      <c r="D100" s="172"/>
      <c r="E100" s="172"/>
      <c r="F100" s="172" t="s">
        <v>54</v>
      </c>
      <c r="G100" s="172"/>
      <c r="H100" s="147">
        <v>1972324.4</v>
      </c>
      <c r="I100" s="147">
        <v>1962446.4</v>
      </c>
      <c r="J100" s="147">
        <v>1962446.4</v>
      </c>
      <c r="K100" s="147">
        <v>1325415.88</v>
      </c>
      <c r="L100" s="147">
        <v>637030.52</v>
      </c>
      <c r="M100" s="147">
        <v>0</v>
      </c>
      <c r="N100" s="147">
        <v>0</v>
      </c>
      <c r="O100" s="147">
        <v>0</v>
      </c>
      <c r="P100" s="147">
        <v>0</v>
      </c>
      <c r="Q100" s="147">
        <v>0</v>
      </c>
      <c r="R100" s="147">
        <v>9878</v>
      </c>
      <c r="S100" s="147">
        <v>9878</v>
      </c>
      <c r="T100" s="176">
        <v>0</v>
      </c>
      <c r="U100" s="176"/>
      <c r="V100" s="147">
        <v>0</v>
      </c>
      <c r="W100" s="147">
        <v>0</v>
      </c>
    </row>
    <row r="101" spans="1:23" ht="15.75" customHeight="1">
      <c r="A101" s="174" t="s">
        <v>224</v>
      </c>
      <c r="B101" s="174" t="s">
        <v>36</v>
      </c>
      <c r="C101" s="174" t="s">
        <v>36</v>
      </c>
      <c r="D101" s="172" t="s">
        <v>223</v>
      </c>
      <c r="E101" s="172"/>
      <c r="F101" s="172" t="s">
        <v>51</v>
      </c>
      <c r="G101" s="172"/>
      <c r="H101" s="147">
        <v>11402194.71</v>
      </c>
      <c r="I101" s="147">
        <v>11025129.71</v>
      </c>
      <c r="J101" s="147">
        <v>10833621.71</v>
      </c>
      <c r="K101" s="147">
        <v>8514351</v>
      </c>
      <c r="L101" s="147">
        <v>2319270.71</v>
      </c>
      <c r="M101" s="147">
        <v>0</v>
      </c>
      <c r="N101" s="147">
        <v>191508</v>
      </c>
      <c r="O101" s="147">
        <v>0</v>
      </c>
      <c r="P101" s="147">
        <v>0</v>
      </c>
      <c r="Q101" s="147">
        <v>0</v>
      </c>
      <c r="R101" s="147">
        <v>377065</v>
      </c>
      <c r="S101" s="147">
        <v>377065</v>
      </c>
      <c r="T101" s="176">
        <v>0</v>
      </c>
      <c r="U101" s="176"/>
      <c r="V101" s="147">
        <v>0</v>
      </c>
      <c r="W101" s="147">
        <v>0</v>
      </c>
    </row>
    <row r="102" spans="1:23" ht="13.5" customHeight="1">
      <c r="A102" s="174"/>
      <c r="B102" s="174"/>
      <c r="C102" s="174"/>
      <c r="D102" s="172"/>
      <c r="E102" s="172"/>
      <c r="F102" s="172" t="s">
        <v>52</v>
      </c>
      <c r="G102" s="172"/>
      <c r="H102" s="147">
        <v>-100000</v>
      </c>
      <c r="I102" s="147">
        <v>-100000</v>
      </c>
      <c r="J102" s="147">
        <v>-100000</v>
      </c>
      <c r="K102" s="147">
        <v>0</v>
      </c>
      <c r="L102" s="147">
        <v>-100000</v>
      </c>
      <c r="M102" s="147">
        <v>0</v>
      </c>
      <c r="N102" s="147">
        <v>0</v>
      </c>
      <c r="O102" s="147">
        <v>0</v>
      </c>
      <c r="P102" s="147">
        <v>0</v>
      </c>
      <c r="Q102" s="147">
        <v>0</v>
      </c>
      <c r="R102" s="147">
        <v>0</v>
      </c>
      <c r="S102" s="147">
        <v>0</v>
      </c>
      <c r="T102" s="176">
        <v>0</v>
      </c>
      <c r="U102" s="176"/>
      <c r="V102" s="147">
        <v>0</v>
      </c>
      <c r="W102" s="147">
        <v>0</v>
      </c>
    </row>
    <row r="103" spans="1:23" ht="16.5" customHeight="1">
      <c r="A103" s="174"/>
      <c r="B103" s="174"/>
      <c r="C103" s="174"/>
      <c r="D103" s="172"/>
      <c r="E103" s="172"/>
      <c r="F103" s="172" t="s">
        <v>53</v>
      </c>
      <c r="G103" s="172"/>
      <c r="H103" s="147">
        <v>195413.4</v>
      </c>
      <c r="I103" s="147">
        <v>195413.4</v>
      </c>
      <c r="J103" s="147">
        <v>135040.01</v>
      </c>
      <c r="K103" s="147">
        <v>120040.01</v>
      </c>
      <c r="L103" s="147">
        <v>15000</v>
      </c>
      <c r="M103" s="147">
        <v>0</v>
      </c>
      <c r="N103" s="147">
        <v>60373.39</v>
      </c>
      <c r="O103" s="147">
        <v>0</v>
      </c>
      <c r="P103" s="147">
        <v>0</v>
      </c>
      <c r="Q103" s="147">
        <v>0</v>
      </c>
      <c r="R103" s="147">
        <v>0</v>
      </c>
      <c r="S103" s="147">
        <v>0</v>
      </c>
      <c r="T103" s="176">
        <v>0</v>
      </c>
      <c r="U103" s="176"/>
      <c r="V103" s="147">
        <v>0</v>
      </c>
      <c r="W103" s="147">
        <v>0</v>
      </c>
    </row>
    <row r="104" spans="1:23" ht="17.25" customHeight="1">
      <c r="A104" s="174"/>
      <c r="B104" s="174"/>
      <c r="C104" s="174"/>
      <c r="D104" s="172"/>
      <c r="E104" s="172"/>
      <c r="F104" s="172" t="s">
        <v>54</v>
      </c>
      <c r="G104" s="172"/>
      <c r="H104" s="147">
        <v>11497608.11</v>
      </c>
      <c r="I104" s="147">
        <v>11120543.11</v>
      </c>
      <c r="J104" s="147">
        <v>10868661.72</v>
      </c>
      <c r="K104" s="147">
        <v>8634391.01</v>
      </c>
      <c r="L104" s="147">
        <v>2234270.71</v>
      </c>
      <c r="M104" s="147">
        <v>0</v>
      </c>
      <c r="N104" s="147">
        <v>251881.39</v>
      </c>
      <c r="O104" s="147">
        <v>0</v>
      </c>
      <c r="P104" s="147">
        <v>0</v>
      </c>
      <c r="Q104" s="147">
        <v>0</v>
      </c>
      <c r="R104" s="147">
        <v>377065</v>
      </c>
      <c r="S104" s="147">
        <v>377065</v>
      </c>
      <c r="T104" s="176">
        <v>0</v>
      </c>
      <c r="U104" s="176"/>
      <c r="V104" s="147">
        <v>0</v>
      </c>
      <c r="W104" s="147">
        <v>0</v>
      </c>
    </row>
    <row r="105" spans="1:23" ht="13.5" customHeight="1">
      <c r="A105" s="174" t="s">
        <v>36</v>
      </c>
      <c r="B105" s="174" t="s">
        <v>222</v>
      </c>
      <c r="C105" s="174" t="s">
        <v>36</v>
      </c>
      <c r="D105" s="172" t="s">
        <v>221</v>
      </c>
      <c r="E105" s="172"/>
      <c r="F105" s="172" t="s">
        <v>51</v>
      </c>
      <c r="G105" s="172"/>
      <c r="H105" s="147">
        <v>6832810</v>
      </c>
      <c r="I105" s="147">
        <v>6710015</v>
      </c>
      <c r="J105" s="147">
        <v>6606015</v>
      </c>
      <c r="K105" s="147">
        <v>5143521</v>
      </c>
      <c r="L105" s="147">
        <v>1462494</v>
      </c>
      <c r="M105" s="147">
        <v>0</v>
      </c>
      <c r="N105" s="147">
        <v>104000</v>
      </c>
      <c r="O105" s="147">
        <v>0</v>
      </c>
      <c r="P105" s="147">
        <v>0</v>
      </c>
      <c r="Q105" s="147">
        <v>0</v>
      </c>
      <c r="R105" s="147">
        <v>122795</v>
      </c>
      <c r="S105" s="147">
        <v>122795</v>
      </c>
      <c r="T105" s="176">
        <v>0</v>
      </c>
      <c r="U105" s="176"/>
      <c r="V105" s="147">
        <v>0</v>
      </c>
      <c r="W105" s="147">
        <v>0</v>
      </c>
    </row>
    <row r="106" spans="1:23" ht="14.25" customHeight="1">
      <c r="A106" s="174"/>
      <c r="B106" s="174"/>
      <c r="C106" s="174"/>
      <c r="D106" s="172"/>
      <c r="E106" s="172"/>
      <c r="F106" s="172" t="s">
        <v>52</v>
      </c>
      <c r="G106" s="172"/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7">
        <v>0</v>
      </c>
      <c r="N106" s="147">
        <v>0</v>
      </c>
      <c r="O106" s="147">
        <v>0</v>
      </c>
      <c r="P106" s="147">
        <v>0</v>
      </c>
      <c r="Q106" s="147">
        <v>0</v>
      </c>
      <c r="R106" s="147">
        <v>0</v>
      </c>
      <c r="S106" s="147">
        <v>0</v>
      </c>
      <c r="T106" s="176">
        <v>0</v>
      </c>
      <c r="U106" s="176"/>
      <c r="V106" s="147">
        <v>0</v>
      </c>
      <c r="W106" s="147">
        <v>0</v>
      </c>
    </row>
    <row r="107" spans="1:23" ht="14.25" customHeight="1">
      <c r="A107" s="174"/>
      <c r="B107" s="174"/>
      <c r="C107" s="174"/>
      <c r="D107" s="172"/>
      <c r="E107" s="172"/>
      <c r="F107" s="172" t="s">
        <v>53</v>
      </c>
      <c r="G107" s="172"/>
      <c r="H107" s="147">
        <v>109134.07</v>
      </c>
      <c r="I107" s="147">
        <v>109134.07</v>
      </c>
      <c r="J107" s="147">
        <v>81135.68</v>
      </c>
      <c r="K107" s="147">
        <v>66135.68</v>
      </c>
      <c r="L107" s="147">
        <v>15000</v>
      </c>
      <c r="M107" s="147">
        <v>0</v>
      </c>
      <c r="N107" s="147">
        <v>27998.39</v>
      </c>
      <c r="O107" s="147">
        <v>0</v>
      </c>
      <c r="P107" s="147">
        <v>0</v>
      </c>
      <c r="Q107" s="147">
        <v>0</v>
      </c>
      <c r="R107" s="147">
        <v>0</v>
      </c>
      <c r="S107" s="147">
        <v>0</v>
      </c>
      <c r="T107" s="176">
        <v>0</v>
      </c>
      <c r="U107" s="176"/>
      <c r="V107" s="147">
        <v>0</v>
      </c>
      <c r="W107" s="147">
        <v>0</v>
      </c>
    </row>
    <row r="108" spans="1:23" ht="15" customHeight="1">
      <c r="A108" s="174"/>
      <c r="B108" s="174"/>
      <c r="C108" s="174"/>
      <c r="D108" s="172"/>
      <c r="E108" s="172"/>
      <c r="F108" s="172" t="s">
        <v>54</v>
      </c>
      <c r="G108" s="172"/>
      <c r="H108" s="147">
        <v>6941944.07</v>
      </c>
      <c r="I108" s="147">
        <v>6819149.07</v>
      </c>
      <c r="J108" s="147">
        <v>6687150.68</v>
      </c>
      <c r="K108" s="147">
        <v>5209656.68</v>
      </c>
      <c r="L108" s="147">
        <v>1477494</v>
      </c>
      <c r="M108" s="147">
        <v>0</v>
      </c>
      <c r="N108" s="147">
        <v>131998.39</v>
      </c>
      <c r="O108" s="147">
        <v>0</v>
      </c>
      <c r="P108" s="147">
        <v>0</v>
      </c>
      <c r="Q108" s="147">
        <v>0</v>
      </c>
      <c r="R108" s="147">
        <v>122795</v>
      </c>
      <c r="S108" s="147">
        <v>122795</v>
      </c>
      <c r="T108" s="176">
        <v>0</v>
      </c>
      <c r="U108" s="176"/>
      <c r="V108" s="147">
        <v>0</v>
      </c>
      <c r="W108" s="147">
        <v>0</v>
      </c>
    </row>
    <row r="109" spans="1:23" ht="12.75" customHeight="1">
      <c r="A109" s="174" t="s">
        <v>36</v>
      </c>
      <c r="B109" s="174" t="s">
        <v>242</v>
      </c>
      <c r="C109" s="174" t="s">
        <v>36</v>
      </c>
      <c r="D109" s="172" t="s">
        <v>243</v>
      </c>
      <c r="E109" s="172"/>
      <c r="F109" s="172" t="s">
        <v>51</v>
      </c>
      <c r="G109" s="172"/>
      <c r="H109" s="147">
        <v>1365152.54</v>
      </c>
      <c r="I109" s="147">
        <v>1365152.54</v>
      </c>
      <c r="J109" s="147">
        <v>1341144.54</v>
      </c>
      <c r="K109" s="147">
        <v>1177394</v>
      </c>
      <c r="L109" s="147">
        <v>163750.54</v>
      </c>
      <c r="M109" s="147">
        <v>0</v>
      </c>
      <c r="N109" s="147">
        <v>24008</v>
      </c>
      <c r="O109" s="147">
        <v>0</v>
      </c>
      <c r="P109" s="147">
        <v>0</v>
      </c>
      <c r="Q109" s="147">
        <v>0</v>
      </c>
      <c r="R109" s="147">
        <v>0</v>
      </c>
      <c r="S109" s="147">
        <v>0</v>
      </c>
      <c r="T109" s="176">
        <v>0</v>
      </c>
      <c r="U109" s="176"/>
      <c r="V109" s="147">
        <v>0</v>
      </c>
      <c r="W109" s="147">
        <v>0</v>
      </c>
    </row>
    <row r="110" spans="1:23" ht="13.5" customHeight="1">
      <c r="A110" s="174"/>
      <c r="B110" s="174"/>
      <c r="C110" s="174"/>
      <c r="D110" s="172"/>
      <c r="E110" s="172"/>
      <c r="F110" s="172" t="s">
        <v>52</v>
      </c>
      <c r="G110" s="172"/>
      <c r="H110" s="147">
        <v>0</v>
      </c>
      <c r="I110" s="147">
        <v>0</v>
      </c>
      <c r="J110" s="147">
        <v>0</v>
      </c>
      <c r="K110" s="147">
        <v>0</v>
      </c>
      <c r="L110" s="147">
        <v>0</v>
      </c>
      <c r="M110" s="147">
        <v>0</v>
      </c>
      <c r="N110" s="147">
        <v>0</v>
      </c>
      <c r="O110" s="147">
        <v>0</v>
      </c>
      <c r="P110" s="147">
        <v>0</v>
      </c>
      <c r="Q110" s="147">
        <v>0</v>
      </c>
      <c r="R110" s="147">
        <v>0</v>
      </c>
      <c r="S110" s="147">
        <v>0</v>
      </c>
      <c r="T110" s="176">
        <v>0</v>
      </c>
      <c r="U110" s="176"/>
      <c r="V110" s="147">
        <v>0</v>
      </c>
      <c r="W110" s="147">
        <v>0</v>
      </c>
    </row>
    <row r="111" spans="1:23" ht="10.5" customHeight="1">
      <c r="A111" s="174"/>
      <c r="B111" s="174"/>
      <c r="C111" s="174"/>
      <c r="D111" s="172"/>
      <c r="E111" s="172"/>
      <c r="F111" s="172" t="s">
        <v>53</v>
      </c>
      <c r="G111" s="172"/>
      <c r="H111" s="147">
        <v>63459.5</v>
      </c>
      <c r="I111" s="147">
        <v>63459.5</v>
      </c>
      <c r="J111" s="147">
        <v>50209.5</v>
      </c>
      <c r="K111" s="147">
        <v>50209.5</v>
      </c>
      <c r="L111" s="147">
        <v>0</v>
      </c>
      <c r="M111" s="147">
        <v>0</v>
      </c>
      <c r="N111" s="147">
        <v>13250</v>
      </c>
      <c r="O111" s="147">
        <v>0</v>
      </c>
      <c r="P111" s="147">
        <v>0</v>
      </c>
      <c r="Q111" s="147">
        <v>0</v>
      </c>
      <c r="R111" s="147">
        <v>0</v>
      </c>
      <c r="S111" s="147">
        <v>0</v>
      </c>
      <c r="T111" s="176">
        <v>0</v>
      </c>
      <c r="U111" s="176"/>
      <c r="V111" s="147">
        <v>0</v>
      </c>
      <c r="W111" s="147">
        <v>0</v>
      </c>
    </row>
    <row r="112" spans="1:23" ht="18" customHeight="1">
      <c r="A112" s="174"/>
      <c r="B112" s="174"/>
      <c r="C112" s="174"/>
      <c r="D112" s="172"/>
      <c r="E112" s="172"/>
      <c r="F112" s="172" t="s">
        <v>54</v>
      </c>
      <c r="G112" s="172"/>
      <c r="H112" s="147">
        <v>1428612.04</v>
      </c>
      <c r="I112" s="147">
        <v>1428612.04</v>
      </c>
      <c r="J112" s="147">
        <v>1391354.04</v>
      </c>
      <c r="K112" s="147">
        <v>1227603.5</v>
      </c>
      <c r="L112" s="147">
        <v>163750.54</v>
      </c>
      <c r="M112" s="147">
        <v>0</v>
      </c>
      <c r="N112" s="147">
        <v>37258</v>
      </c>
      <c r="O112" s="147">
        <v>0</v>
      </c>
      <c r="P112" s="147">
        <v>0</v>
      </c>
      <c r="Q112" s="147">
        <v>0</v>
      </c>
      <c r="R112" s="147">
        <v>0</v>
      </c>
      <c r="S112" s="147">
        <v>0</v>
      </c>
      <c r="T112" s="176">
        <v>0</v>
      </c>
      <c r="U112" s="176"/>
      <c r="V112" s="147">
        <v>0</v>
      </c>
      <c r="W112" s="147">
        <v>0</v>
      </c>
    </row>
    <row r="113" spans="1:23" ht="12.75" customHeight="1">
      <c r="A113" s="174" t="s">
        <v>36</v>
      </c>
      <c r="B113" s="174" t="s">
        <v>244</v>
      </c>
      <c r="C113" s="174" t="s">
        <v>36</v>
      </c>
      <c r="D113" s="172" t="s">
        <v>245</v>
      </c>
      <c r="E113" s="172"/>
      <c r="F113" s="172" t="s">
        <v>51</v>
      </c>
      <c r="G113" s="172"/>
      <c r="H113" s="147">
        <v>3070314.17</v>
      </c>
      <c r="I113" s="147">
        <v>2816044.17</v>
      </c>
      <c r="J113" s="147">
        <v>2768544.17</v>
      </c>
      <c r="K113" s="147">
        <v>2193436</v>
      </c>
      <c r="L113" s="147">
        <v>575108.17</v>
      </c>
      <c r="M113" s="147">
        <v>0</v>
      </c>
      <c r="N113" s="147">
        <v>47500</v>
      </c>
      <c r="O113" s="147">
        <v>0</v>
      </c>
      <c r="P113" s="147">
        <v>0</v>
      </c>
      <c r="Q113" s="147">
        <v>0</v>
      </c>
      <c r="R113" s="147">
        <v>254270</v>
      </c>
      <c r="S113" s="147">
        <v>254270</v>
      </c>
      <c r="T113" s="176">
        <v>0</v>
      </c>
      <c r="U113" s="176"/>
      <c r="V113" s="147">
        <v>0</v>
      </c>
      <c r="W113" s="147">
        <v>0</v>
      </c>
    </row>
    <row r="114" spans="1:23" ht="12" customHeight="1">
      <c r="A114" s="174"/>
      <c r="B114" s="174"/>
      <c r="C114" s="174"/>
      <c r="D114" s="172"/>
      <c r="E114" s="172"/>
      <c r="F114" s="172" t="s">
        <v>52</v>
      </c>
      <c r="G114" s="172"/>
      <c r="H114" s="147">
        <v>0</v>
      </c>
      <c r="I114" s="147">
        <v>0</v>
      </c>
      <c r="J114" s="147">
        <v>0</v>
      </c>
      <c r="K114" s="147">
        <v>0</v>
      </c>
      <c r="L114" s="147">
        <v>0</v>
      </c>
      <c r="M114" s="147">
        <v>0</v>
      </c>
      <c r="N114" s="147">
        <v>0</v>
      </c>
      <c r="O114" s="147">
        <v>0</v>
      </c>
      <c r="P114" s="147">
        <v>0</v>
      </c>
      <c r="Q114" s="147">
        <v>0</v>
      </c>
      <c r="R114" s="147">
        <v>0</v>
      </c>
      <c r="S114" s="147">
        <v>0</v>
      </c>
      <c r="T114" s="176">
        <v>0</v>
      </c>
      <c r="U114" s="176"/>
      <c r="V114" s="147">
        <v>0</v>
      </c>
      <c r="W114" s="147">
        <v>0</v>
      </c>
    </row>
    <row r="115" spans="1:23" ht="13.5" customHeight="1">
      <c r="A115" s="174"/>
      <c r="B115" s="174"/>
      <c r="C115" s="174"/>
      <c r="D115" s="172"/>
      <c r="E115" s="172"/>
      <c r="F115" s="172" t="s">
        <v>53</v>
      </c>
      <c r="G115" s="172"/>
      <c r="H115" s="147">
        <v>22819.83</v>
      </c>
      <c r="I115" s="147">
        <v>22819.83</v>
      </c>
      <c r="J115" s="147">
        <v>3694.83</v>
      </c>
      <c r="K115" s="147">
        <v>3694.83</v>
      </c>
      <c r="L115" s="147">
        <v>0</v>
      </c>
      <c r="M115" s="147">
        <v>0</v>
      </c>
      <c r="N115" s="147">
        <v>19125</v>
      </c>
      <c r="O115" s="147">
        <v>0</v>
      </c>
      <c r="P115" s="147">
        <v>0</v>
      </c>
      <c r="Q115" s="147">
        <v>0</v>
      </c>
      <c r="R115" s="147">
        <v>0</v>
      </c>
      <c r="S115" s="147">
        <v>0</v>
      </c>
      <c r="T115" s="176">
        <v>0</v>
      </c>
      <c r="U115" s="176"/>
      <c r="V115" s="147">
        <v>0</v>
      </c>
      <c r="W115" s="147">
        <v>0</v>
      </c>
    </row>
    <row r="116" spans="1:23" ht="13.5" customHeight="1">
      <c r="A116" s="174"/>
      <c r="B116" s="174"/>
      <c r="C116" s="174"/>
      <c r="D116" s="172"/>
      <c r="E116" s="172"/>
      <c r="F116" s="172" t="s">
        <v>54</v>
      </c>
      <c r="G116" s="172"/>
      <c r="H116" s="147">
        <v>3093134</v>
      </c>
      <c r="I116" s="147">
        <v>2838864</v>
      </c>
      <c r="J116" s="147">
        <v>2772239</v>
      </c>
      <c r="K116" s="147">
        <v>2197130.83</v>
      </c>
      <c r="L116" s="147">
        <v>575108.17</v>
      </c>
      <c r="M116" s="147">
        <v>0</v>
      </c>
      <c r="N116" s="147">
        <v>66625</v>
      </c>
      <c r="O116" s="147">
        <v>0</v>
      </c>
      <c r="P116" s="147">
        <v>0</v>
      </c>
      <c r="Q116" s="147">
        <v>0</v>
      </c>
      <c r="R116" s="147">
        <v>254270</v>
      </c>
      <c r="S116" s="147">
        <v>254270</v>
      </c>
      <c r="T116" s="176">
        <v>0</v>
      </c>
      <c r="U116" s="176"/>
      <c r="V116" s="147">
        <v>0</v>
      </c>
      <c r="W116" s="147">
        <v>0</v>
      </c>
    </row>
    <row r="117" spans="1:23" ht="18" customHeight="1">
      <c r="A117" s="174" t="s">
        <v>36</v>
      </c>
      <c r="B117" s="174" t="s">
        <v>282</v>
      </c>
      <c r="C117" s="174" t="s">
        <v>36</v>
      </c>
      <c r="D117" s="172" t="s">
        <v>9</v>
      </c>
      <c r="E117" s="172"/>
      <c r="F117" s="172" t="s">
        <v>51</v>
      </c>
      <c r="G117" s="172"/>
      <c r="H117" s="147">
        <v>100000</v>
      </c>
      <c r="I117" s="147">
        <v>100000</v>
      </c>
      <c r="J117" s="147">
        <v>100000</v>
      </c>
      <c r="K117" s="147">
        <v>0</v>
      </c>
      <c r="L117" s="147">
        <v>100000</v>
      </c>
      <c r="M117" s="147">
        <v>0</v>
      </c>
      <c r="N117" s="147">
        <v>0</v>
      </c>
      <c r="O117" s="147">
        <v>0</v>
      </c>
      <c r="P117" s="147">
        <v>0</v>
      </c>
      <c r="Q117" s="147">
        <v>0</v>
      </c>
      <c r="R117" s="147">
        <v>0</v>
      </c>
      <c r="S117" s="147">
        <v>0</v>
      </c>
      <c r="T117" s="176">
        <v>0</v>
      </c>
      <c r="U117" s="176"/>
      <c r="V117" s="147">
        <v>0</v>
      </c>
      <c r="W117" s="147">
        <v>0</v>
      </c>
    </row>
    <row r="118" spans="1:23" ht="13.5" customHeight="1">
      <c r="A118" s="174"/>
      <c r="B118" s="174"/>
      <c r="C118" s="174"/>
      <c r="D118" s="172"/>
      <c r="E118" s="172"/>
      <c r="F118" s="172" t="s">
        <v>52</v>
      </c>
      <c r="G118" s="172"/>
      <c r="H118" s="147">
        <v>-100000</v>
      </c>
      <c r="I118" s="147">
        <v>-100000</v>
      </c>
      <c r="J118" s="147">
        <v>-100000</v>
      </c>
      <c r="K118" s="147">
        <v>0</v>
      </c>
      <c r="L118" s="147">
        <v>-100000</v>
      </c>
      <c r="M118" s="147">
        <v>0</v>
      </c>
      <c r="N118" s="147">
        <v>0</v>
      </c>
      <c r="O118" s="147">
        <v>0</v>
      </c>
      <c r="P118" s="147">
        <v>0</v>
      </c>
      <c r="Q118" s="147">
        <v>0</v>
      </c>
      <c r="R118" s="147">
        <v>0</v>
      </c>
      <c r="S118" s="147">
        <v>0</v>
      </c>
      <c r="T118" s="176">
        <v>0</v>
      </c>
      <c r="U118" s="176"/>
      <c r="V118" s="147">
        <v>0</v>
      </c>
      <c r="W118" s="147">
        <v>0</v>
      </c>
    </row>
    <row r="119" spans="1:23" ht="16.5" customHeight="1">
      <c r="A119" s="174"/>
      <c r="B119" s="174"/>
      <c r="C119" s="174"/>
      <c r="D119" s="172"/>
      <c r="E119" s="172"/>
      <c r="F119" s="172" t="s">
        <v>53</v>
      </c>
      <c r="G119" s="172"/>
      <c r="H119" s="147">
        <v>0</v>
      </c>
      <c r="I119" s="147">
        <v>0</v>
      </c>
      <c r="J119" s="147">
        <v>0</v>
      </c>
      <c r="K119" s="147">
        <v>0</v>
      </c>
      <c r="L119" s="147">
        <v>0</v>
      </c>
      <c r="M119" s="147">
        <v>0</v>
      </c>
      <c r="N119" s="147">
        <v>0</v>
      </c>
      <c r="O119" s="147">
        <v>0</v>
      </c>
      <c r="P119" s="147">
        <v>0</v>
      </c>
      <c r="Q119" s="147">
        <v>0</v>
      </c>
      <c r="R119" s="147">
        <v>0</v>
      </c>
      <c r="S119" s="147">
        <v>0</v>
      </c>
      <c r="T119" s="176">
        <v>0</v>
      </c>
      <c r="U119" s="176"/>
      <c r="V119" s="147">
        <v>0</v>
      </c>
      <c r="W119" s="147">
        <v>0</v>
      </c>
    </row>
    <row r="120" spans="1:23" ht="22.5" customHeight="1">
      <c r="A120" s="174"/>
      <c r="B120" s="174"/>
      <c r="C120" s="174"/>
      <c r="D120" s="172"/>
      <c r="E120" s="172"/>
      <c r="F120" s="172" t="s">
        <v>54</v>
      </c>
      <c r="G120" s="172"/>
      <c r="H120" s="147">
        <v>0</v>
      </c>
      <c r="I120" s="147">
        <v>0</v>
      </c>
      <c r="J120" s="147">
        <v>0</v>
      </c>
      <c r="K120" s="147">
        <v>0</v>
      </c>
      <c r="L120" s="147">
        <v>0</v>
      </c>
      <c r="M120" s="147">
        <v>0</v>
      </c>
      <c r="N120" s="147">
        <v>0</v>
      </c>
      <c r="O120" s="147">
        <v>0</v>
      </c>
      <c r="P120" s="147">
        <v>0</v>
      </c>
      <c r="Q120" s="147">
        <v>0</v>
      </c>
      <c r="R120" s="147">
        <v>0</v>
      </c>
      <c r="S120" s="147">
        <v>0</v>
      </c>
      <c r="T120" s="176">
        <v>0</v>
      </c>
      <c r="U120" s="176"/>
      <c r="V120" s="147">
        <v>0</v>
      </c>
      <c r="W120" s="147">
        <v>0</v>
      </c>
    </row>
    <row r="121" spans="1:23" ht="15" customHeight="1">
      <c r="A121" s="174" t="s">
        <v>379</v>
      </c>
      <c r="B121" s="174" t="s">
        <v>36</v>
      </c>
      <c r="C121" s="174" t="s">
        <v>36</v>
      </c>
      <c r="D121" s="172" t="s">
        <v>380</v>
      </c>
      <c r="E121" s="172"/>
      <c r="F121" s="172" t="s">
        <v>51</v>
      </c>
      <c r="G121" s="172"/>
      <c r="H121" s="147">
        <v>11462565.31</v>
      </c>
      <c r="I121" s="147">
        <v>8924384</v>
      </c>
      <c r="J121" s="147">
        <v>7297586</v>
      </c>
      <c r="K121" s="147">
        <v>5054678</v>
      </c>
      <c r="L121" s="147">
        <v>2242908</v>
      </c>
      <c r="M121" s="147">
        <v>551198</v>
      </c>
      <c r="N121" s="147">
        <v>1075600</v>
      </c>
      <c r="O121" s="147">
        <v>0</v>
      </c>
      <c r="P121" s="147">
        <v>0</v>
      </c>
      <c r="Q121" s="147">
        <v>0</v>
      </c>
      <c r="R121" s="147">
        <v>2538181.31</v>
      </c>
      <c r="S121" s="147">
        <v>2538181.31</v>
      </c>
      <c r="T121" s="176">
        <v>0</v>
      </c>
      <c r="U121" s="176"/>
      <c r="V121" s="147">
        <v>0</v>
      </c>
      <c r="W121" s="147">
        <v>0</v>
      </c>
    </row>
    <row r="122" spans="1:23" ht="13.5" customHeight="1">
      <c r="A122" s="174"/>
      <c r="B122" s="174"/>
      <c r="C122" s="174"/>
      <c r="D122" s="172"/>
      <c r="E122" s="172"/>
      <c r="F122" s="172" t="s">
        <v>52</v>
      </c>
      <c r="G122" s="172"/>
      <c r="H122" s="147">
        <v>-400</v>
      </c>
      <c r="I122" s="147">
        <v>-400</v>
      </c>
      <c r="J122" s="147">
        <v>0</v>
      </c>
      <c r="K122" s="147">
        <v>0</v>
      </c>
      <c r="L122" s="147">
        <v>0</v>
      </c>
      <c r="M122" s="147">
        <v>0</v>
      </c>
      <c r="N122" s="147">
        <v>-400</v>
      </c>
      <c r="O122" s="147">
        <v>0</v>
      </c>
      <c r="P122" s="147">
        <v>0</v>
      </c>
      <c r="Q122" s="147">
        <v>0</v>
      </c>
      <c r="R122" s="147">
        <v>0</v>
      </c>
      <c r="S122" s="147">
        <v>0</v>
      </c>
      <c r="T122" s="176">
        <v>0</v>
      </c>
      <c r="U122" s="176"/>
      <c r="V122" s="147">
        <v>0</v>
      </c>
      <c r="W122" s="147">
        <v>0</v>
      </c>
    </row>
    <row r="123" spans="1:23" ht="13.5" customHeight="1">
      <c r="A123" s="174"/>
      <c r="B123" s="174"/>
      <c r="C123" s="174"/>
      <c r="D123" s="172"/>
      <c r="E123" s="172"/>
      <c r="F123" s="172" t="s">
        <v>53</v>
      </c>
      <c r="G123" s="172"/>
      <c r="H123" s="147">
        <v>400</v>
      </c>
      <c r="I123" s="147">
        <v>400</v>
      </c>
      <c r="J123" s="147">
        <v>400</v>
      </c>
      <c r="K123" s="147">
        <v>0</v>
      </c>
      <c r="L123" s="147">
        <v>400</v>
      </c>
      <c r="M123" s="147">
        <v>0</v>
      </c>
      <c r="N123" s="147">
        <v>0</v>
      </c>
      <c r="O123" s="147">
        <v>0</v>
      </c>
      <c r="P123" s="147">
        <v>0</v>
      </c>
      <c r="Q123" s="147">
        <v>0</v>
      </c>
      <c r="R123" s="147">
        <v>0</v>
      </c>
      <c r="S123" s="147">
        <v>0</v>
      </c>
      <c r="T123" s="176">
        <v>0</v>
      </c>
      <c r="U123" s="176"/>
      <c r="V123" s="147">
        <v>0</v>
      </c>
      <c r="W123" s="147">
        <v>0</v>
      </c>
    </row>
    <row r="124" spans="1:23" ht="17.25" customHeight="1">
      <c r="A124" s="174"/>
      <c r="B124" s="174"/>
      <c r="C124" s="174"/>
      <c r="D124" s="172"/>
      <c r="E124" s="172"/>
      <c r="F124" s="172" t="s">
        <v>54</v>
      </c>
      <c r="G124" s="172"/>
      <c r="H124" s="147">
        <v>11462565.31</v>
      </c>
      <c r="I124" s="147">
        <v>8924384</v>
      </c>
      <c r="J124" s="147">
        <v>7297986</v>
      </c>
      <c r="K124" s="147">
        <v>5054678</v>
      </c>
      <c r="L124" s="147">
        <v>2243308</v>
      </c>
      <c r="M124" s="147">
        <v>551198</v>
      </c>
      <c r="N124" s="147">
        <v>1075200</v>
      </c>
      <c r="O124" s="147">
        <v>0</v>
      </c>
      <c r="P124" s="147">
        <v>0</v>
      </c>
      <c r="Q124" s="147">
        <v>0</v>
      </c>
      <c r="R124" s="147">
        <v>2538181.31</v>
      </c>
      <c r="S124" s="147">
        <v>2538181.31</v>
      </c>
      <c r="T124" s="176">
        <v>0</v>
      </c>
      <c r="U124" s="176"/>
      <c r="V124" s="147">
        <v>0</v>
      </c>
      <c r="W124" s="147">
        <v>0</v>
      </c>
    </row>
    <row r="125" spans="1:23" ht="20.25" customHeight="1">
      <c r="A125" s="174" t="s">
        <v>36</v>
      </c>
      <c r="B125" s="174" t="s">
        <v>381</v>
      </c>
      <c r="C125" s="174" t="s">
        <v>36</v>
      </c>
      <c r="D125" s="172" t="s">
        <v>382</v>
      </c>
      <c r="E125" s="172"/>
      <c r="F125" s="172" t="s">
        <v>51</v>
      </c>
      <c r="G125" s="172"/>
      <c r="H125" s="147">
        <v>1513698</v>
      </c>
      <c r="I125" s="147">
        <v>1513698</v>
      </c>
      <c r="J125" s="147">
        <v>62500</v>
      </c>
      <c r="K125" s="147">
        <v>62500</v>
      </c>
      <c r="L125" s="147">
        <v>0</v>
      </c>
      <c r="M125" s="147">
        <v>551198</v>
      </c>
      <c r="N125" s="147">
        <v>900000</v>
      </c>
      <c r="O125" s="147">
        <v>0</v>
      </c>
      <c r="P125" s="147">
        <v>0</v>
      </c>
      <c r="Q125" s="147">
        <v>0</v>
      </c>
      <c r="R125" s="147">
        <v>0</v>
      </c>
      <c r="S125" s="147">
        <v>0</v>
      </c>
      <c r="T125" s="176">
        <v>0</v>
      </c>
      <c r="U125" s="176"/>
      <c r="V125" s="147">
        <v>0</v>
      </c>
      <c r="W125" s="147">
        <v>0</v>
      </c>
    </row>
    <row r="126" spans="1:23" ht="16.5" customHeight="1">
      <c r="A126" s="174"/>
      <c r="B126" s="174"/>
      <c r="C126" s="174"/>
      <c r="D126" s="172"/>
      <c r="E126" s="172"/>
      <c r="F126" s="172" t="s">
        <v>52</v>
      </c>
      <c r="G126" s="172"/>
      <c r="H126" s="147">
        <v>-400</v>
      </c>
      <c r="I126" s="147">
        <v>-400</v>
      </c>
      <c r="J126" s="147">
        <v>0</v>
      </c>
      <c r="K126" s="147">
        <v>0</v>
      </c>
      <c r="L126" s="147">
        <v>0</v>
      </c>
      <c r="M126" s="147">
        <v>0</v>
      </c>
      <c r="N126" s="147">
        <v>-400</v>
      </c>
      <c r="O126" s="147">
        <v>0</v>
      </c>
      <c r="P126" s="147">
        <v>0</v>
      </c>
      <c r="Q126" s="147">
        <v>0</v>
      </c>
      <c r="R126" s="147">
        <v>0</v>
      </c>
      <c r="S126" s="147">
        <v>0</v>
      </c>
      <c r="T126" s="176">
        <v>0</v>
      </c>
      <c r="U126" s="176"/>
      <c r="V126" s="147">
        <v>0</v>
      </c>
      <c r="W126" s="147">
        <v>0</v>
      </c>
    </row>
    <row r="127" spans="1:23" ht="15.75" customHeight="1">
      <c r="A127" s="174"/>
      <c r="B127" s="174"/>
      <c r="C127" s="174"/>
      <c r="D127" s="172"/>
      <c r="E127" s="172"/>
      <c r="F127" s="172" t="s">
        <v>53</v>
      </c>
      <c r="G127" s="172"/>
      <c r="H127" s="147">
        <v>400</v>
      </c>
      <c r="I127" s="147">
        <v>400</v>
      </c>
      <c r="J127" s="147">
        <v>400</v>
      </c>
      <c r="K127" s="147">
        <v>0</v>
      </c>
      <c r="L127" s="147">
        <v>400</v>
      </c>
      <c r="M127" s="147">
        <v>0</v>
      </c>
      <c r="N127" s="147">
        <v>0</v>
      </c>
      <c r="O127" s="147">
        <v>0</v>
      </c>
      <c r="P127" s="147">
        <v>0</v>
      </c>
      <c r="Q127" s="147">
        <v>0</v>
      </c>
      <c r="R127" s="147">
        <v>0</v>
      </c>
      <c r="S127" s="147">
        <v>0</v>
      </c>
      <c r="T127" s="176">
        <v>0</v>
      </c>
      <c r="U127" s="176"/>
      <c r="V127" s="147">
        <v>0</v>
      </c>
      <c r="W127" s="147">
        <v>0</v>
      </c>
    </row>
    <row r="128" spans="1:23" ht="20.25" customHeight="1">
      <c r="A128" s="174"/>
      <c r="B128" s="174"/>
      <c r="C128" s="174"/>
      <c r="D128" s="172"/>
      <c r="E128" s="172"/>
      <c r="F128" s="172" t="s">
        <v>54</v>
      </c>
      <c r="G128" s="172"/>
      <c r="H128" s="147">
        <v>1513698</v>
      </c>
      <c r="I128" s="147">
        <v>1513698</v>
      </c>
      <c r="J128" s="147">
        <v>62900</v>
      </c>
      <c r="K128" s="147">
        <v>62500</v>
      </c>
      <c r="L128" s="147">
        <v>400</v>
      </c>
      <c r="M128" s="147">
        <v>551198</v>
      </c>
      <c r="N128" s="147">
        <v>899600</v>
      </c>
      <c r="O128" s="147">
        <v>0</v>
      </c>
      <c r="P128" s="147">
        <v>0</v>
      </c>
      <c r="Q128" s="147">
        <v>0</v>
      </c>
      <c r="R128" s="147">
        <v>0</v>
      </c>
      <c r="S128" s="147">
        <v>0</v>
      </c>
      <c r="T128" s="176">
        <v>0</v>
      </c>
      <c r="U128" s="176"/>
      <c r="V128" s="147">
        <v>0</v>
      </c>
      <c r="W128" s="147">
        <v>0</v>
      </c>
    </row>
    <row r="129" spans="1:23" ht="17.25" customHeight="1">
      <c r="A129" s="175" t="s">
        <v>55</v>
      </c>
      <c r="B129" s="175"/>
      <c r="C129" s="175"/>
      <c r="D129" s="175"/>
      <c r="E129" s="175"/>
      <c r="F129" s="172" t="s">
        <v>51</v>
      </c>
      <c r="G129" s="172"/>
      <c r="H129" s="150">
        <v>178674140.06</v>
      </c>
      <c r="I129" s="120"/>
      <c r="J129" s="120"/>
      <c r="K129" s="150">
        <v>85421238.57</v>
      </c>
      <c r="L129" s="150">
        <v>33219124.5</v>
      </c>
      <c r="M129" s="150">
        <v>5159695.21</v>
      </c>
      <c r="N129" s="150">
        <v>2790126</v>
      </c>
      <c r="O129" s="150">
        <v>259507.1</v>
      </c>
      <c r="P129" s="150">
        <v>598737</v>
      </c>
      <c r="Q129" s="150">
        <v>0</v>
      </c>
      <c r="R129" s="150">
        <v>51225711.68</v>
      </c>
      <c r="S129" s="150">
        <v>51225711.68</v>
      </c>
      <c r="T129" s="173">
        <v>9835517</v>
      </c>
      <c r="U129" s="173"/>
      <c r="V129" s="150">
        <v>0</v>
      </c>
      <c r="W129" s="147">
        <v>0</v>
      </c>
    </row>
    <row r="130" spans="1:23" ht="18" customHeight="1">
      <c r="A130" s="175"/>
      <c r="B130" s="175"/>
      <c r="C130" s="175"/>
      <c r="D130" s="175"/>
      <c r="E130" s="175"/>
      <c r="F130" s="172" t="s">
        <v>52</v>
      </c>
      <c r="G130" s="172"/>
      <c r="H130" s="150">
        <v>-2463509.05</v>
      </c>
      <c r="I130" s="150">
        <v>-942844.05</v>
      </c>
      <c r="J130" s="150">
        <v>-424590</v>
      </c>
      <c r="K130" s="150">
        <v>-34500</v>
      </c>
      <c r="L130" s="150">
        <v>-390090</v>
      </c>
      <c r="M130" s="150">
        <v>-34854.05</v>
      </c>
      <c r="N130" s="150">
        <v>-400</v>
      </c>
      <c r="O130" s="150">
        <v>0</v>
      </c>
      <c r="P130" s="150">
        <v>-483000</v>
      </c>
      <c r="Q130" s="150">
        <v>0</v>
      </c>
      <c r="R130" s="150">
        <v>-1520665</v>
      </c>
      <c r="S130" s="150">
        <v>-1520665</v>
      </c>
      <c r="T130" s="173">
        <v>0</v>
      </c>
      <c r="U130" s="173"/>
      <c r="V130" s="150">
        <v>0</v>
      </c>
      <c r="W130" s="147">
        <v>0</v>
      </c>
    </row>
    <row r="131" spans="1:23" ht="14.25" customHeight="1">
      <c r="A131" s="175"/>
      <c r="B131" s="175"/>
      <c r="C131" s="175"/>
      <c r="D131" s="175"/>
      <c r="E131" s="175"/>
      <c r="F131" s="172" t="s">
        <v>53</v>
      </c>
      <c r="G131" s="172"/>
      <c r="H131" s="150">
        <v>3150116.5</v>
      </c>
      <c r="I131" s="150">
        <v>3150116.5</v>
      </c>
      <c r="J131" s="150">
        <v>2562523.72</v>
      </c>
      <c r="K131" s="150">
        <v>980110.57</v>
      </c>
      <c r="L131" s="150">
        <v>1582413.15</v>
      </c>
      <c r="M131" s="150">
        <v>263517.1</v>
      </c>
      <c r="N131" s="150">
        <v>324075.68</v>
      </c>
      <c r="O131" s="150">
        <v>0</v>
      </c>
      <c r="P131" s="150">
        <v>0</v>
      </c>
      <c r="Q131" s="150">
        <v>0</v>
      </c>
      <c r="R131" s="150">
        <v>0</v>
      </c>
      <c r="S131" s="150">
        <v>0</v>
      </c>
      <c r="T131" s="173">
        <v>0</v>
      </c>
      <c r="U131" s="173"/>
      <c r="V131" s="150">
        <v>0</v>
      </c>
      <c r="W131" s="147">
        <v>0</v>
      </c>
    </row>
    <row r="132" spans="1:23" ht="21" customHeight="1">
      <c r="A132" s="175"/>
      <c r="B132" s="175"/>
      <c r="C132" s="175"/>
      <c r="D132" s="175"/>
      <c r="E132" s="175"/>
      <c r="F132" s="172" t="s">
        <v>54</v>
      </c>
      <c r="G132" s="172"/>
      <c r="H132" s="150">
        <v>179360747.51</v>
      </c>
      <c r="I132" s="120"/>
      <c r="J132" s="120"/>
      <c r="K132" s="150">
        <v>86366849.14</v>
      </c>
      <c r="L132" s="150">
        <v>34411447.65</v>
      </c>
      <c r="M132" s="150">
        <v>5388358.26</v>
      </c>
      <c r="N132" s="150">
        <v>3113801.68</v>
      </c>
      <c r="O132" s="150">
        <v>259507.1</v>
      </c>
      <c r="P132" s="150">
        <v>115737</v>
      </c>
      <c r="Q132" s="150">
        <v>0</v>
      </c>
      <c r="R132" s="150">
        <v>49705046.68</v>
      </c>
      <c r="S132" s="150">
        <v>49705046.68</v>
      </c>
      <c r="T132" s="173">
        <v>9835517</v>
      </c>
      <c r="U132" s="173"/>
      <c r="V132" s="150">
        <v>0</v>
      </c>
      <c r="W132" s="147">
        <v>0</v>
      </c>
    </row>
  </sheetData>
  <sheetProtection/>
  <mergeCells count="395">
    <mergeCell ref="T118:U118"/>
    <mergeCell ref="F119:G119"/>
    <mergeCell ref="T119:U119"/>
    <mergeCell ref="T113:U113"/>
    <mergeCell ref="F114:G114"/>
    <mergeCell ref="T114:U114"/>
    <mergeCell ref="F115:G115"/>
    <mergeCell ref="T115:U115"/>
    <mergeCell ref="F113:G113"/>
    <mergeCell ref="T120:U120"/>
    <mergeCell ref="F116:G116"/>
    <mergeCell ref="T116:U116"/>
    <mergeCell ref="F117:G117"/>
    <mergeCell ref="T117:U117"/>
    <mergeCell ref="A113:A116"/>
    <mergeCell ref="B113:B116"/>
    <mergeCell ref="C113:C116"/>
    <mergeCell ref="D113:E116"/>
    <mergeCell ref="F120:G120"/>
    <mergeCell ref="T110:U110"/>
    <mergeCell ref="F111:G111"/>
    <mergeCell ref="T111:U111"/>
    <mergeCell ref="B109:B112"/>
    <mergeCell ref="C109:C112"/>
    <mergeCell ref="D109:E112"/>
    <mergeCell ref="F112:G112"/>
    <mergeCell ref="T112:U112"/>
    <mergeCell ref="A109:A112"/>
    <mergeCell ref="F106:G106"/>
    <mergeCell ref="T106:U106"/>
    <mergeCell ref="F107:G107"/>
    <mergeCell ref="T107:U107"/>
    <mergeCell ref="F108:G108"/>
    <mergeCell ref="T108:U108"/>
    <mergeCell ref="F109:G109"/>
    <mergeCell ref="T109:U109"/>
    <mergeCell ref="F110:G110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37:G37"/>
    <mergeCell ref="T37:U37"/>
    <mergeCell ref="F38:G38"/>
    <mergeCell ref="T38:U38"/>
    <mergeCell ref="F39:G39"/>
    <mergeCell ref="T39:U39"/>
    <mergeCell ref="A33:A36"/>
    <mergeCell ref="B33:B36"/>
    <mergeCell ref="C33:C36"/>
    <mergeCell ref="D33:E36"/>
    <mergeCell ref="A37:A40"/>
    <mergeCell ref="B37:B40"/>
    <mergeCell ref="C37:C40"/>
    <mergeCell ref="D37:E40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N6:N7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6:G36"/>
    <mergeCell ref="T36:U36"/>
    <mergeCell ref="F33:G33"/>
    <mergeCell ref="T33:U33"/>
    <mergeCell ref="F34:G34"/>
    <mergeCell ref="T34:U34"/>
    <mergeCell ref="F35:G35"/>
    <mergeCell ref="T35:U35"/>
    <mergeCell ref="A117:A120"/>
    <mergeCell ref="B117:B120"/>
    <mergeCell ref="C117:C120"/>
    <mergeCell ref="D117:E120"/>
    <mergeCell ref="F121:G121"/>
    <mergeCell ref="F118:G118"/>
    <mergeCell ref="A121:A124"/>
    <mergeCell ref="B121:B124"/>
    <mergeCell ref="C121:C124"/>
    <mergeCell ref="D121:E124"/>
    <mergeCell ref="A125:A128"/>
    <mergeCell ref="T121:U121"/>
    <mergeCell ref="F122:G122"/>
    <mergeCell ref="T122:U122"/>
    <mergeCell ref="F123:G123"/>
    <mergeCell ref="T123:U123"/>
    <mergeCell ref="F124:G124"/>
    <mergeCell ref="T124:U124"/>
    <mergeCell ref="F131:G131"/>
    <mergeCell ref="T131:U131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F132:G132"/>
    <mergeCell ref="T132:U132"/>
    <mergeCell ref="B125:B128"/>
    <mergeCell ref="C125:C128"/>
    <mergeCell ref="D125:E128"/>
    <mergeCell ref="A129:E132"/>
    <mergeCell ref="F129:G129"/>
    <mergeCell ref="T129:U129"/>
    <mergeCell ref="F130:G130"/>
    <mergeCell ref="T130:U130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39"/>
  <sheetViews>
    <sheetView zoomScalePageLayoutView="0" workbookViewId="0" topLeftCell="A1">
      <selection activeCell="S14" sqref="S14"/>
    </sheetView>
  </sheetViews>
  <sheetFormatPr defaultColWidth="9.33203125" defaultRowHeight="11.25"/>
  <cols>
    <col min="1" max="1" width="4.16015625" style="4" customWidth="1"/>
    <col min="2" max="2" width="5.66015625" style="4" customWidth="1"/>
    <col min="3" max="3" width="8.16015625" style="4" customWidth="1"/>
    <col min="4" max="4" width="22.16015625" style="4" customWidth="1"/>
    <col min="5" max="5" width="15.33203125" style="4" customWidth="1"/>
    <col min="6" max="6" width="14" style="4" customWidth="1"/>
    <col min="7" max="7" width="13.83203125" style="4" customWidth="1"/>
    <col min="8" max="8" width="12.5" style="4" customWidth="1"/>
    <col min="9" max="9" width="10.33203125" style="4" customWidth="1"/>
    <col min="10" max="10" width="9.33203125" style="4" customWidth="1"/>
    <col min="11" max="11" width="5.83203125" style="4" customWidth="1"/>
    <col min="12" max="12" width="3.83203125" style="4" customWidth="1"/>
    <col min="13" max="13" width="10.33203125" style="4" customWidth="1"/>
    <col min="14" max="14" width="13.33203125" style="4" customWidth="1"/>
    <col min="15" max="16384" width="9.33203125" style="4" customWidth="1"/>
  </cols>
  <sheetData>
    <row r="1" spans="1:15" ht="49.5" customHeight="1">
      <c r="A1" s="42"/>
      <c r="B1" s="42"/>
      <c r="C1" s="42"/>
      <c r="D1" s="42"/>
      <c r="E1" s="42"/>
      <c r="F1" s="42"/>
      <c r="G1" s="42"/>
      <c r="H1" s="42"/>
      <c r="I1" s="42"/>
      <c r="J1" s="182" t="s">
        <v>385</v>
      </c>
      <c r="K1" s="182"/>
      <c r="L1" s="182"/>
      <c r="M1" s="182"/>
      <c r="N1" s="182"/>
      <c r="O1" s="182"/>
    </row>
    <row r="2" spans="1:15" ht="12.75" customHeight="1">
      <c r="A2" s="183" t="s">
        <v>148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41"/>
      <c r="O2" s="41"/>
    </row>
    <row r="3" spans="1:15" ht="27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84" t="s">
        <v>0</v>
      </c>
      <c r="N3" s="184"/>
      <c r="O3" s="184"/>
    </row>
    <row r="4" spans="1:15" ht="15" customHeight="1">
      <c r="A4" s="185" t="s">
        <v>28</v>
      </c>
      <c r="B4" s="185" t="s">
        <v>1</v>
      </c>
      <c r="C4" s="185" t="s">
        <v>147</v>
      </c>
      <c r="D4" s="185" t="s">
        <v>146</v>
      </c>
      <c r="E4" s="185" t="s">
        <v>145</v>
      </c>
      <c r="F4" s="186" t="s">
        <v>144</v>
      </c>
      <c r="G4" s="186"/>
      <c r="H4" s="186"/>
      <c r="I4" s="186"/>
      <c r="J4" s="186"/>
      <c r="K4" s="186"/>
      <c r="L4" s="186"/>
      <c r="M4" s="186"/>
      <c r="N4" s="186"/>
      <c r="O4" s="185" t="s">
        <v>143</v>
      </c>
    </row>
    <row r="5" spans="1:15" ht="15" customHeight="1">
      <c r="A5" s="185"/>
      <c r="B5" s="185"/>
      <c r="C5" s="185"/>
      <c r="D5" s="185"/>
      <c r="E5" s="185"/>
      <c r="F5" s="185" t="s">
        <v>142</v>
      </c>
      <c r="G5" s="185" t="s">
        <v>141</v>
      </c>
      <c r="H5" s="185"/>
      <c r="I5" s="185"/>
      <c r="J5" s="185"/>
      <c r="K5" s="185"/>
      <c r="L5" s="185"/>
      <c r="M5" s="185"/>
      <c r="N5" s="185"/>
      <c r="O5" s="185"/>
    </row>
    <row r="6" spans="1:15" ht="27.75" customHeight="1">
      <c r="A6" s="185"/>
      <c r="B6" s="185"/>
      <c r="C6" s="185"/>
      <c r="D6" s="185"/>
      <c r="E6" s="185"/>
      <c r="F6" s="185"/>
      <c r="G6" s="185" t="s">
        <v>140</v>
      </c>
      <c r="H6" s="187" t="s">
        <v>139</v>
      </c>
      <c r="I6" s="188" t="s">
        <v>138</v>
      </c>
      <c r="J6" s="185" t="s">
        <v>137</v>
      </c>
      <c r="K6" s="86" t="s">
        <v>23</v>
      </c>
      <c r="L6" s="185" t="s">
        <v>136</v>
      </c>
      <c r="M6" s="185"/>
      <c r="N6" s="185" t="s">
        <v>135</v>
      </c>
      <c r="O6" s="185"/>
    </row>
    <row r="7" spans="1:15" ht="12.75" customHeight="1">
      <c r="A7" s="185"/>
      <c r="B7" s="185"/>
      <c r="C7" s="185"/>
      <c r="D7" s="185"/>
      <c r="E7" s="185"/>
      <c r="F7" s="185"/>
      <c r="G7" s="185"/>
      <c r="H7" s="187"/>
      <c r="I7" s="188"/>
      <c r="J7" s="185"/>
      <c r="K7" s="189" t="s">
        <v>134</v>
      </c>
      <c r="L7" s="185"/>
      <c r="M7" s="185"/>
      <c r="N7" s="185"/>
      <c r="O7" s="185"/>
    </row>
    <row r="8" spans="1:15" ht="12.75">
      <c r="A8" s="185"/>
      <c r="B8" s="185"/>
      <c r="C8" s="185"/>
      <c r="D8" s="185"/>
      <c r="E8" s="185"/>
      <c r="F8" s="185"/>
      <c r="G8" s="185"/>
      <c r="H8" s="187"/>
      <c r="I8" s="188"/>
      <c r="J8" s="185"/>
      <c r="K8" s="189"/>
      <c r="L8" s="185"/>
      <c r="M8" s="185"/>
      <c r="N8" s="185"/>
      <c r="O8" s="185"/>
    </row>
    <row r="9" spans="1:15" ht="61.5" customHeight="1">
      <c r="A9" s="185"/>
      <c r="B9" s="185"/>
      <c r="C9" s="185"/>
      <c r="D9" s="185"/>
      <c r="E9" s="185"/>
      <c r="F9" s="185"/>
      <c r="G9" s="185"/>
      <c r="H9" s="187"/>
      <c r="I9" s="188"/>
      <c r="J9" s="185"/>
      <c r="K9" s="189"/>
      <c r="L9" s="185"/>
      <c r="M9" s="185"/>
      <c r="N9" s="185"/>
      <c r="O9" s="185"/>
    </row>
    <row r="10" spans="1:15" ht="12.75" customHeight="1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190">
        <v>12</v>
      </c>
      <c r="M10" s="190"/>
      <c r="N10" s="87">
        <v>13</v>
      </c>
      <c r="O10" s="87">
        <v>14</v>
      </c>
    </row>
    <row r="11" spans="1:16" ht="104.25" customHeight="1">
      <c r="A11" s="118" t="s">
        <v>29</v>
      </c>
      <c r="B11" s="118">
        <v>600</v>
      </c>
      <c r="C11" s="118">
        <v>60014</v>
      </c>
      <c r="D11" s="39" t="s">
        <v>133</v>
      </c>
      <c r="E11" s="117">
        <v>70000</v>
      </c>
      <c r="F11" s="117">
        <v>50000</v>
      </c>
      <c r="G11" s="117">
        <v>50000</v>
      </c>
      <c r="H11" s="117">
        <v>0</v>
      </c>
      <c r="I11" s="117">
        <v>0</v>
      </c>
      <c r="J11" s="117">
        <v>0</v>
      </c>
      <c r="K11" s="117">
        <v>0</v>
      </c>
      <c r="L11" s="180" t="s">
        <v>112</v>
      </c>
      <c r="M11" s="180"/>
      <c r="N11" s="117">
        <v>0</v>
      </c>
      <c r="O11" s="16" t="s">
        <v>132</v>
      </c>
      <c r="P11" s="13"/>
    </row>
    <row r="12" spans="1:16" ht="12.75" customHeight="1">
      <c r="A12" s="118"/>
      <c r="B12" s="118"/>
      <c r="C12" s="118"/>
      <c r="D12" s="17" t="s">
        <v>70</v>
      </c>
      <c r="E12" s="117">
        <v>0</v>
      </c>
      <c r="F12" s="117">
        <f>G12+J12++L12+N12</f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81">
        <v>0</v>
      </c>
      <c r="M12" s="181"/>
      <c r="N12" s="117">
        <v>0</v>
      </c>
      <c r="O12" s="16"/>
      <c r="P12" s="13"/>
    </row>
    <row r="13" spans="1:16" ht="12.75" customHeight="1">
      <c r="A13" s="118"/>
      <c r="B13" s="118"/>
      <c r="C13" s="118"/>
      <c r="D13" s="17" t="s">
        <v>69</v>
      </c>
      <c r="E13" s="117">
        <v>70000</v>
      </c>
      <c r="F13" s="117">
        <v>50000</v>
      </c>
      <c r="G13" s="117">
        <v>50000</v>
      </c>
      <c r="H13" s="117">
        <v>0</v>
      </c>
      <c r="I13" s="117">
        <v>0</v>
      </c>
      <c r="J13" s="117">
        <v>0</v>
      </c>
      <c r="K13" s="117">
        <v>0</v>
      </c>
      <c r="L13" s="181">
        <v>0</v>
      </c>
      <c r="M13" s="181"/>
      <c r="N13" s="117">
        <f>N11</f>
        <v>0</v>
      </c>
      <c r="O13" s="16"/>
      <c r="P13" s="13"/>
    </row>
    <row r="14" spans="1:16" ht="99" customHeight="1">
      <c r="A14" s="154" t="s">
        <v>31</v>
      </c>
      <c r="B14" s="154">
        <v>600</v>
      </c>
      <c r="C14" s="154">
        <v>60014</v>
      </c>
      <c r="D14" s="39" t="s">
        <v>315</v>
      </c>
      <c r="E14" s="151">
        <f>SUM(E16)</f>
        <v>424614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80" t="s">
        <v>112</v>
      </c>
      <c r="M14" s="180"/>
      <c r="N14" s="151">
        <v>0</v>
      </c>
      <c r="O14" s="16" t="s">
        <v>132</v>
      </c>
      <c r="P14" s="13"/>
    </row>
    <row r="15" spans="1:16" ht="18" customHeight="1">
      <c r="A15" s="154"/>
      <c r="B15" s="154"/>
      <c r="C15" s="154"/>
      <c r="D15" s="17" t="s">
        <v>70</v>
      </c>
      <c r="E15" s="151">
        <v>0</v>
      </c>
      <c r="F15" s="151">
        <f>G15+J15++L15+N15</f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81">
        <v>0</v>
      </c>
      <c r="M15" s="181"/>
      <c r="N15" s="151">
        <v>0</v>
      </c>
      <c r="O15" s="16"/>
      <c r="P15" s="13"/>
    </row>
    <row r="16" spans="1:16" ht="18.75" customHeight="1">
      <c r="A16" s="154"/>
      <c r="B16" s="154"/>
      <c r="C16" s="154"/>
      <c r="D16" s="17" t="s">
        <v>69</v>
      </c>
      <c r="E16" s="151">
        <v>424614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81">
        <v>0</v>
      </c>
      <c r="M16" s="181"/>
      <c r="N16" s="151">
        <f>N14</f>
        <v>0</v>
      </c>
      <c r="O16" s="16"/>
      <c r="P16" s="13"/>
    </row>
    <row r="17" spans="1:16" ht="105.75" customHeight="1">
      <c r="A17" s="154" t="s">
        <v>32</v>
      </c>
      <c r="B17" s="154">
        <v>600</v>
      </c>
      <c r="C17" s="154">
        <v>60014</v>
      </c>
      <c r="D17" s="39" t="s">
        <v>314</v>
      </c>
      <c r="E17" s="151">
        <f>SUM(E19)</f>
        <v>269444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80" t="s">
        <v>112</v>
      </c>
      <c r="M17" s="180"/>
      <c r="N17" s="151">
        <v>0</v>
      </c>
      <c r="O17" s="16" t="s">
        <v>132</v>
      </c>
      <c r="P17" s="13"/>
    </row>
    <row r="18" spans="1:16" ht="18.75" customHeight="1">
      <c r="A18" s="154"/>
      <c r="B18" s="154"/>
      <c r="C18" s="154"/>
      <c r="D18" s="17" t="s">
        <v>70</v>
      </c>
      <c r="E18" s="151">
        <v>0</v>
      </c>
      <c r="F18" s="151">
        <f>G18+J18++L18+N18</f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81">
        <v>0</v>
      </c>
      <c r="M18" s="181"/>
      <c r="N18" s="151">
        <v>0</v>
      </c>
      <c r="O18" s="16"/>
      <c r="P18" s="13"/>
    </row>
    <row r="19" spans="1:16" ht="18.75" customHeight="1">
      <c r="A19" s="154"/>
      <c r="B19" s="154"/>
      <c r="C19" s="154"/>
      <c r="D19" s="17" t="s">
        <v>69</v>
      </c>
      <c r="E19" s="151">
        <v>269444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81">
        <v>0</v>
      </c>
      <c r="M19" s="181"/>
      <c r="N19" s="151">
        <f>N17</f>
        <v>0</v>
      </c>
      <c r="O19" s="16"/>
      <c r="P19" s="13"/>
    </row>
    <row r="20" spans="1:16" ht="112.5" customHeight="1">
      <c r="A20" s="154" t="s">
        <v>33</v>
      </c>
      <c r="B20" s="154">
        <v>600</v>
      </c>
      <c r="C20" s="154">
        <v>60014</v>
      </c>
      <c r="D20" s="39" t="s">
        <v>316</v>
      </c>
      <c r="E20" s="151">
        <f>SUM(E22)</f>
        <v>556711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80" t="s">
        <v>112</v>
      </c>
      <c r="M20" s="180"/>
      <c r="N20" s="151">
        <v>0</v>
      </c>
      <c r="O20" s="16" t="s">
        <v>132</v>
      </c>
      <c r="P20" s="13"/>
    </row>
    <row r="21" spans="1:16" ht="18.75" customHeight="1">
      <c r="A21" s="154"/>
      <c r="B21" s="154"/>
      <c r="C21" s="154"/>
      <c r="D21" s="17" t="s">
        <v>70</v>
      </c>
      <c r="E21" s="151">
        <v>0</v>
      </c>
      <c r="F21" s="151">
        <f>G21+J21++L21+N21</f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81">
        <v>0</v>
      </c>
      <c r="M21" s="181"/>
      <c r="N21" s="151">
        <v>0</v>
      </c>
      <c r="O21" s="16"/>
      <c r="P21" s="13"/>
    </row>
    <row r="22" spans="1:16" ht="18.75" customHeight="1">
      <c r="A22" s="154"/>
      <c r="B22" s="154"/>
      <c r="C22" s="154"/>
      <c r="D22" s="17" t="s">
        <v>69</v>
      </c>
      <c r="E22" s="151">
        <v>556711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81">
        <v>0</v>
      </c>
      <c r="M22" s="181"/>
      <c r="N22" s="151">
        <f>N20</f>
        <v>0</v>
      </c>
      <c r="O22" s="16"/>
      <c r="P22" s="13"/>
    </row>
    <row r="23" spans="1:16" ht="95.25" customHeight="1">
      <c r="A23" s="154" t="s">
        <v>34</v>
      </c>
      <c r="B23" s="154">
        <v>600</v>
      </c>
      <c r="C23" s="154">
        <v>60014</v>
      </c>
      <c r="D23" s="39" t="s">
        <v>317</v>
      </c>
      <c r="E23" s="151">
        <f>SUM(E25)</f>
        <v>951482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80" t="s">
        <v>112</v>
      </c>
      <c r="M23" s="180"/>
      <c r="N23" s="151">
        <v>0</v>
      </c>
      <c r="O23" s="16" t="s">
        <v>132</v>
      </c>
      <c r="P23" s="13"/>
    </row>
    <row r="24" spans="1:16" ht="18.75" customHeight="1">
      <c r="A24" s="154"/>
      <c r="B24" s="154"/>
      <c r="C24" s="154"/>
      <c r="D24" s="17" t="s">
        <v>70</v>
      </c>
      <c r="E24" s="151">
        <v>0</v>
      </c>
      <c r="F24" s="151">
        <f>G24+J24++L24+N24</f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81">
        <v>0</v>
      </c>
      <c r="M24" s="181"/>
      <c r="N24" s="151">
        <v>0</v>
      </c>
      <c r="O24" s="16"/>
      <c r="P24" s="13"/>
    </row>
    <row r="25" spans="1:16" ht="18.75" customHeight="1">
      <c r="A25" s="154"/>
      <c r="B25" s="154"/>
      <c r="C25" s="154"/>
      <c r="D25" s="17" t="s">
        <v>69</v>
      </c>
      <c r="E25" s="151">
        <v>951482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81">
        <v>0</v>
      </c>
      <c r="M25" s="181"/>
      <c r="N25" s="151">
        <f>N23</f>
        <v>0</v>
      </c>
      <c r="O25" s="16"/>
      <c r="P25" s="13"/>
    </row>
    <row r="26" spans="1:16" ht="104.25" customHeight="1">
      <c r="A26" s="154" t="s">
        <v>35</v>
      </c>
      <c r="B26" s="154">
        <v>600</v>
      </c>
      <c r="C26" s="154">
        <v>60014</v>
      </c>
      <c r="D26" s="39" t="s">
        <v>318</v>
      </c>
      <c r="E26" s="151">
        <f>SUM(E28)</f>
        <v>342531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80" t="s">
        <v>112</v>
      </c>
      <c r="M26" s="180"/>
      <c r="N26" s="151">
        <v>0</v>
      </c>
      <c r="O26" s="16" t="s">
        <v>132</v>
      </c>
      <c r="P26" s="13"/>
    </row>
    <row r="27" spans="1:16" ht="18.75" customHeight="1">
      <c r="A27" s="154"/>
      <c r="B27" s="154"/>
      <c r="C27" s="154"/>
      <c r="D27" s="17" t="s">
        <v>70</v>
      </c>
      <c r="E27" s="151">
        <v>0</v>
      </c>
      <c r="F27" s="151">
        <f>G27+J27++L27+N27</f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81">
        <v>0</v>
      </c>
      <c r="M27" s="181"/>
      <c r="N27" s="151">
        <v>0</v>
      </c>
      <c r="O27" s="16"/>
      <c r="P27" s="13"/>
    </row>
    <row r="28" spans="1:16" ht="18.75" customHeight="1">
      <c r="A28" s="154"/>
      <c r="B28" s="154"/>
      <c r="C28" s="154"/>
      <c r="D28" s="17" t="s">
        <v>69</v>
      </c>
      <c r="E28" s="151">
        <v>342531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81">
        <v>0</v>
      </c>
      <c r="M28" s="181"/>
      <c r="N28" s="151">
        <f>N26</f>
        <v>0</v>
      </c>
      <c r="O28" s="16"/>
      <c r="P28" s="13"/>
    </row>
    <row r="29" spans="1:16" ht="107.25" customHeight="1">
      <c r="A29" s="154" t="s">
        <v>120</v>
      </c>
      <c r="B29" s="154">
        <v>600</v>
      </c>
      <c r="C29" s="154">
        <v>60014</v>
      </c>
      <c r="D29" s="39" t="s">
        <v>319</v>
      </c>
      <c r="E29" s="151">
        <f>SUM(E31)</f>
        <v>484677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80" t="s">
        <v>112</v>
      </c>
      <c r="M29" s="180"/>
      <c r="N29" s="151">
        <v>0</v>
      </c>
      <c r="O29" s="16" t="s">
        <v>132</v>
      </c>
      <c r="P29" s="13"/>
    </row>
    <row r="30" spans="1:16" ht="18.75" customHeight="1">
      <c r="A30" s="154"/>
      <c r="B30" s="154"/>
      <c r="C30" s="154"/>
      <c r="D30" s="17" t="s">
        <v>70</v>
      </c>
      <c r="E30" s="151">
        <v>0</v>
      </c>
      <c r="F30" s="151">
        <f>G30+J30++L30+N30</f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81">
        <v>0</v>
      </c>
      <c r="M30" s="181"/>
      <c r="N30" s="151">
        <v>0</v>
      </c>
      <c r="O30" s="16"/>
      <c r="P30" s="13"/>
    </row>
    <row r="31" spans="1:16" ht="18.75" customHeight="1">
      <c r="A31" s="154"/>
      <c r="B31" s="154"/>
      <c r="C31" s="154"/>
      <c r="D31" s="17" t="s">
        <v>69</v>
      </c>
      <c r="E31" s="151">
        <v>484677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81">
        <v>0</v>
      </c>
      <c r="M31" s="181"/>
      <c r="N31" s="151">
        <f>N29</f>
        <v>0</v>
      </c>
      <c r="O31" s="16"/>
      <c r="P31" s="13"/>
    </row>
    <row r="32" spans="1:16" ht="112.5" customHeight="1">
      <c r="A32" s="154" t="s">
        <v>118</v>
      </c>
      <c r="B32" s="154">
        <v>600</v>
      </c>
      <c r="C32" s="154">
        <v>60014</v>
      </c>
      <c r="D32" s="39" t="s">
        <v>320</v>
      </c>
      <c r="E32" s="151">
        <f>SUM(E34)</f>
        <v>471549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80" t="s">
        <v>112</v>
      </c>
      <c r="M32" s="180"/>
      <c r="N32" s="151">
        <v>0</v>
      </c>
      <c r="O32" s="16" t="s">
        <v>132</v>
      </c>
      <c r="P32" s="13"/>
    </row>
    <row r="33" spans="1:16" ht="18.75" customHeight="1">
      <c r="A33" s="154"/>
      <c r="B33" s="154"/>
      <c r="C33" s="154"/>
      <c r="D33" s="17" t="s">
        <v>70</v>
      </c>
      <c r="E33" s="151">
        <v>0</v>
      </c>
      <c r="F33" s="151">
        <f>G33+J33++L33+N33</f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81">
        <v>0</v>
      </c>
      <c r="M33" s="181"/>
      <c r="N33" s="151">
        <v>0</v>
      </c>
      <c r="O33" s="16"/>
      <c r="P33" s="13"/>
    </row>
    <row r="34" spans="1:16" ht="18.75" customHeight="1">
      <c r="A34" s="154"/>
      <c r="B34" s="154"/>
      <c r="C34" s="154"/>
      <c r="D34" s="17" t="s">
        <v>69</v>
      </c>
      <c r="E34" s="151">
        <v>471549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81">
        <v>0</v>
      </c>
      <c r="M34" s="181"/>
      <c r="N34" s="151">
        <f>N32</f>
        <v>0</v>
      </c>
      <c r="O34" s="16"/>
      <c r="P34" s="13"/>
    </row>
    <row r="35" spans="1:16" ht="128.25" customHeight="1">
      <c r="A35" s="154" t="s">
        <v>116</v>
      </c>
      <c r="B35" s="154">
        <v>600</v>
      </c>
      <c r="C35" s="154">
        <v>60014</v>
      </c>
      <c r="D35" s="39" t="s">
        <v>321</v>
      </c>
      <c r="E35" s="151">
        <f>SUM(E37)</f>
        <v>482669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80" t="s">
        <v>112</v>
      </c>
      <c r="M35" s="180"/>
      <c r="N35" s="151">
        <v>0</v>
      </c>
      <c r="O35" s="16" t="s">
        <v>132</v>
      </c>
      <c r="P35" s="13"/>
    </row>
    <row r="36" spans="1:16" ht="18.75" customHeight="1">
      <c r="A36" s="154"/>
      <c r="B36" s="154"/>
      <c r="C36" s="154"/>
      <c r="D36" s="17" t="s">
        <v>70</v>
      </c>
      <c r="E36" s="151">
        <v>0</v>
      </c>
      <c r="F36" s="151">
        <f>G36+J36++L36+N36</f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81">
        <v>0</v>
      </c>
      <c r="M36" s="181"/>
      <c r="N36" s="151">
        <v>0</v>
      </c>
      <c r="O36" s="16"/>
      <c r="P36" s="13"/>
    </row>
    <row r="37" spans="1:16" ht="24.75" customHeight="1">
      <c r="A37" s="154"/>
      <c r="B37" s="154"/>
      <c r="C37" s="154"/>
      <c r="D37" s="17" t="s">
        <v>69</v>
      </c>
      <c r="E37" s="151">
        <v>482669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81">
        <v>0</v>
      </c>
      <c r="M37" s="181"/>
      <c r="N37" s="151">
        <f>N35</f>
        <v>0</v>
      </c>
      <c r="O37" s="16"/>
      <c r="P37" s="13"/>
    </row>
    <row r="38" spans="1:16" ht="111.75" customHeight="1">
      <c r="A38" s="154" t="s">
        <v>114</v>
      </c>
      <c r="B38" s="154">
        <v>600</v>
      </c>
      <c r="C38" s="154">
        <v>60014</v>
      </c>
      <c r="D38" s="39" t="s">
        <v>322</v>
      </c>
      <c r="E38" s="151">
        <f>SUM(E40)</f>
        <v>473813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80" t="s">
        <v>112</v>
      </c>
      <c r="M38" s="180"/>
      <c r="N38" s="151">
        <v>0</v>
      </c>
      <c r="O38" s="16" t="s">
        <v>132</v>
      </c>
      <c r="P38" s="13"/>
    </row>
    <row r="39" spans="1:16" ht="18.75" customHeight="1">
      <c r="A39" s="154"/>
      <c r="B39" s="154"/>
      <c r="C39" s="154"/>
      <c r="D39" s="17" t="s">
        <v>70</v>
      </c>
      <c r="E39" s="151">
        <v>0</v>
      </c>
      <c r="F39" s="151">
        <f>G39+J39++L39+N39</f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81">
        <v>0</v>
      </c>
      <c r="M39" s="181"/>
      <c r="N39" s="151">
        <v>0</v>
      </c>
      <c r="O39" s="16"/>
      <c r="P39" s="13"/>
    </row>
    <row r="40" spans="1:16" ht="18.75" customHeight="1">
      <c r="A40" s="154"/>
      <c r="B40" s="154"/>
      <c r="C40" s="154"/>
      <c r="D40" s="17" t="s">
        <v>69</v>
      </c>
      <c r="E40" s="151">
        <v>473813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81">
        <v>0</v>
      </c>
      <c r="M40" s="181"/>
      <c r="N40" s="151">
        <f>N38</f>
        <v>0</v>
      </c>
      <c r="O40" s="16"/>
      <c r="P40" s="13"/>
    </row>
    <row r="41" spans="1:16" ht="114.75" customHeight="1">
      <c r="A41" s="154" t="s">
        <v>111</v>
      </c>
      <c r="B41" s="154">
        <v>600</v>
      </c>
      <c r="C41" s="154">
        <v>60014</v>
      </c>
      <c r="D41" s="39" t="s">
        <v>323</v>
      </c>
      <c r="E41" s="151">
        <f>SUM(E43)</f>
        <v>1153043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80" t="s">
        <v>112</v>
      </c>
      <c r="M41" s="180"/>
      <c r="N41" s="151">
        <v>0</v>
      </c>
      <c r="O41" s="16" t="s">
        <v>132</v>
      </c>
      <c r="P41" s="13"/>
    </row>
    <row r="42" spans="1:16" ht="18.75" customHeight="1">
      <c r="A42" s="154"/>
      <c r="B42" s="154"/>
      <c r="C42" s="154"/>
      <c r="D42" s="17" t="s">
        <v>70</v>
      </c>
      <c r="E42" s="151">
        <v>0</v>
      </c>
      <c r="F42" s="151">
        <f>G42+J42++L42+N42</f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81">
        <v>0</v>
      </c>
      <c r="M42" s="181"/>
      <c r="N42" s="151">
        <v>0</v>
      </c>
      <c r="O42" s="16"/>
      <c r="P42" s="13"/>
    </row>
    <row r="43" spans="1:16" ht="18.75" customHeight="1">
      <c r="A43" s="154"/>
      <c r="B43" s="154"/>
      <c r="C43" s="154"/>
      <c r="D43" s="17" t="s">
        <v>69</v>
      </c>
      <c r="E43" s="151">
        <v>1153043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81">
        <v>0</v>
      </c>
      <c r="M43" s="181"/>
      <c r="N43" s="151">
        <f>N41</f>
        <v>0</v>
      </c>
      <c r="O43" s="16"/>
      <c r="P43" s="13"/>
    </row>
    <row r="44" spans="1:16" ht="52.5" customHeight="1">
      <c r="A44" s="154" t="s">
        <v>107</v>
      </c>
      <c r="B44" s="154">
        <v>700</v>
      </c>
      <c r="C44" s="154">
        <v>70005</v>
      </c>
      <c r="D44" s="31" t="s">
        <v>131</v>
      </c>
      <c r="E44" s="151">
        <v>37557860</v>
      </c>
      <c r="F44" s="151">
        <v>20733310</v>
      </c>
      <c r="G44" s="151">
        <v>6364810</v>
      </c>
      <c r="H44" s="151">
        <v>0</v>
      </c>
      <c r="I44" s="151">
        <v>0</v>
      </c>
      <c r="J44" s="151">
        <v>0</v>
      </c>
      <c r="K44" s="151">
        <v>0</v>
      </c>
      <c r="L44" s="180" t="s">
        <v>130</v>
      </c>
      <c r="M44" s="180"/>
      <c r="N44" s="151">
        <v>0</v>
      </c>
      <c r="O44" s="16" t="s">
        <v>71</v>
      </c>
      <c r="P44" s="13"/>
    </row>
    <row r="45" spans="1:16" ht="12.75" customHeight="1">
      <c r="A45" s="154"/>
      <c r="B45" s="154"/>
      <c r="C45" s="154"/>
      <c r="D45" s="17" t="s">
        <v>70</v>
      </c>
      <c r="E45" s="151">
        <v>0</v>
      </c>
      <c r="F45" s="151">
        <f>G45+J45++L45+N45</f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81">
        <v>0</v>
      </c>
      <c r="M45" s="181"/>
      <c r="N45" s="151">
        <v>0</v>
      </c>
      <c r="O45" s="16"/>
      <c r="P45" s="13"/>
    </row>
    <row r="46" spans="1:16" ht="12.75" customHeight="1">
      <c r="A46" s="154"/>
      <c r="B46" s="154"/>
      <c r="C46" s="154"/>
      <c r="D46" s="17" t="s">
        <v>69</v>
      </c>
      <c r="E46" s="151">
        <v>37557860</v>
      </c>
      <c r="F46" s="151">
        <v>20733310</v>
      </c>
      <c r="G46" s="151">
        <v>6364810</v>
      </c>
      <c r="H46" s="151">
        <v>0</v>
      </c>
      <c r="I46" s="151">
        <v>0</v>
      </c>
      <c r="J46" s="151">
        <v>0</v>
      </c>
      <c r="K46" s="151">
        <v>0</v>
      </c>
      <c r="L46" s="181">
        <v>14368500</v>
      </c>
      <c r="M46" s="181"/>
      <c r="N46" s="151">
        <f>N44</f>
        <v>0</v>
      </c>
      <c r="O46" s="16"/>
      <c r="P46" s="13"/>
    </row>
    <row r="47" spans="1:16" ht="45" customHeight="1">
      <c r="A47" s="154" t="s">
        <v>105</v>
      </c>
      <c r="B47" s="154">
        <v>700</v>
      </c>
      <c r="C47" s="154">
        <v>70005</v>
      </c>
      <c r="D47" s="17" t="s">
        <v>129</v>
      </c>
      <c r="E47" s="151">
        <v>139550</v>
      </c>
      <c r="F47" s="151">
        <f>G47</f>
        <v>35000</v>
      </c>
      <c r="G47" s="151">
        <f>SUM(G48:G49)</f>
        <v>35000</v>
      </c>
      <c r="H47" s="151">
        <v>0</v>
      </c>
      <c r="I47" s="151">
        <v>0</v>
      </c>
      <c r="J47" s="151">
        <v>0</v>
      </c>
      <c r="K47" s="151">
        <v>0</v>
      </c>
      <c r="L47" s="180" t="s">
        <v>79</v>
      </c>
      <c r="M47" s="180"/>
      <c r="N47" s="151">
        <v>0</v>
      </c>
      <c r="O47" s="16" t="s">
        <v>71</v>
      </c>
      <c r="P47" s="13"/>
    </row>
    <row r="48" spans="1:16" ht="12.75" customHeight="1">
      <c r="A48" s="154"/>
      <c r="B48" s="154"/>
      <c r="C48" s="154"/>
      <c r="D48" s="17" t="s">
        <v>70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81">
        <v>0</v>
      </c>
      <c r="M48" s="181"/>
      <c r="N48" s="151">
        <v>0</v>
      </c>
      <c r="O48" s="16"/>
      <c r="P48" s="13"/>
    </row>
    <row r="49" spans="1:16" ht="12.75" customHeight="1">
      <c r="A49" s="154"/>
      <c r="B49" s="154"/>
      <c r="C49" s="154"/>
      <c r="D49" s="17" t="s">
        <v>69</v>
      </c>
      <c r="E49" s="151">
        <f>E47</f>
        <v>139550</v>
      </c>
      <c r="F49" s="151">
        <f>G49</f>
        <v>35000</v>
      </c>
      <c r="G49" s="151">
        <v>35000</v>
      </c>
      <c r="H49" s="151">
        <v>0</v>
      </c>
      <c r="I49" s="151">
        <v>0</v>
      </c>
      <c r="J49" s="151">
        <v>0</v>
      </c>
      <c r="K49" s="151">
        <v>0</v>
      </c>
      <c r="L49" s="181">
        <v>0</v>
      </c>
      <c r="M49" s="181"/>
      <c r="N49" s="151">
        <f>N47</f>
        <v>0</v>
      </c>
      <c r="O49" s="16"/>
      <c r="P49" s="13"/>
    </row>
    <row r="50" spans="1:16" ht="71.25" customHeight="1">
      <c r="A50" s="154" t="s">
        <v>103</v>
      </c>
      <c r="B50" s="84" t="s">
        <v>128</v>
      </c>
      <c r="C50" s="154" t="s">
        <v>127</v>
      </c>
      <c r="D50" s="17" t="s">
        <v>126</v>
      </c>
      <c r="E50" s="151">
        <f>SUM(E51:E53)</f>
        <v>6870299</v>
      </c>
      <c r="F50" s="151">
        <f>SUM(F51:F53)</f>
        <v>6756715.1</v>
      </c>
      <c r="G50" s="151">
        <f>SUM(G51:G53)</f>
        <v>2904694.82</v>
      </c>
      <c r="H50" s="151">
        <v>0</v>
      </c>
      <c r="I50" s="151">
        <v>0</v>
      </c>
      <c r="J50" s="151">
        <v>0</v>
      </c>
      <c r="K50" s="151">
        <v>0</v>
      </c>
      <c r="L50" s="180" t="s">
        <v>125</v>
      </c>
      <c r="M50" s="180"/>
      <c r="N50" s="151">
        <f>SUM(N51:N53)</f>
        <v>3840334.28</v>
      </c>
      <c r="O50" s="16" t="s">
        <v>71</v>
      </c>
      <c r="P50" s="13"/>
    </row>
    <row r="51" spans="1:16" ht="12.75" customHeight="1">
      <c r="A51" s="154"/>
      <c r="B51" s="154"/>
      <c r="C51" s="154"/>
      <c r="D51" s="17" t="s">
        <v>70</v>
      </c>
      <c r="E51" s="151">
        <v>44404</v>
      </c>
      <c r="F51" s="151">
        <f>G51+H51+N51</f>
        <v>31336.1</v>
      </c>
      <c r="G51" s="38">
        <v>4700.82</v>
      </c>
      <c r="H51" s="151">
        <v>0</v>
      </c>
      <c r="I51" s="151">
        <v>0</v>
      </c>
      <c r="J51" s="151">
        <v>0</v>
      </c>
      <c r="K51" s="151">
        <v>0</v>
      </c>
      <c r="L51" s="181">
        <v>0</v>
      </c>
      <c r="M51" s="181"/>
      <c r="N51" s="38">
        <v>26635.28</v>
      </c>
      <c r="O51" s="85"/>
      <c r="P51" s="13"/>
    </row>
    <row r="52" spans="1:16" ht="22.5" customHeight="1">
      <c r="A52" s="154"/>
      <c r="B52" s="154"/>
      <c r="C52" s="154"/>
      <c r="D52" s="17" t="s">
        <v>124</v>
      </c>
      <c r="E52" s="151">
        <v>5943915</v>
      </c>
      <c r="F52" s="151">
        <f>G52+N52+L52</f>
        <v>5943915</v>
      </c>
      <c r="G52" s="151">
        <v>2130216</v>
      </c>
      <c r="H52" s="151">
        <v>0</v>
      </c>
      <c r="I52" s="151">
        <v>0</v>
      </c>
      <c r="J52" s="151">
        <v>0</v>
      </c>
      <c r="K52" s="151">
        <v>0</v>
      </c>
      <c r="L52" s="181">
        <v>0</v>
      </c>
      <c r="M52" s="181"/>
      <c r="N52" s="151">
        <v>3813699</v>
      </c>
      <c r="O52" s="85"/>
      <c r="P52" s="13"/>
    </row>
    <row r="53" spans="1:16" ht="22.5" customHeight="1">
      <c r="A53" s="154"/>
      <c r="B53" s="154"/>
      <c r="C53" s="154"/>
      <c r="D53" s="17" t="s">
        <v>123</v>
      </c>
      <c r="E53" s="151">
        <v>881980</v>
      </c>
      <c r="F53" s="151">
        <f>G53+H53+L53</f>
        <v>781464</v>
      </c>
      <c r="G53" s="151">
        <v>769778</v>
      </c>
      <c r="H53" s="151">
        <v>0</v>
      </c>
      <c r="I53" s="151">
        <v>0</v>
      </c>
      <c r="J53" s="151">
        <v>0</v>
      </c>
      <c r="K53" s="151">
        <v>0</v>
      </c>
      <c r="L53" s="181">
        <v>11686</v>
      </c>
      <c r="M53" s="181"/>
      <c r="N53" s="151">
        <v>0</v>
      </c>
      <c r="O53" s="85"/>
      <c r="P53" s="13"/>
    </row>
    <row r="54" spans="1:16" ht="67.5" customHeight="1">
      <c r="A54" s="154" t="s">
        <v>100</v>
      </c>
      <c r="B54" s="154">
        <v>710</v>
      </c>
      <c r="C54" s="154">
        <v>71012</v>
      </c>
      <c r="D54" s="17" t="s">
        <v>122</v>
      </c>
      <c r="E54" s="151">
        <v>178618</v>
      </c>
      <c r="F54" s="151">
        <f>SUM(F55:F56)</f>
        <v>18681</v>
      </c>
      <c r="G54" s="151">
        <f>SUM(G55:G56)</f>
        <v>18681</v>
      </c>
      <c r="H54" s="151">
        <v>0</v>
      </c>
      <c r="I54" s="151">
        <v>0</v>
      </c>
      <c r="J54" s="151">
        <v>0</v>
      </c>
      <c r="K54" s="151">
        <v>0</v>
      </c>
      <c r="L54" s="180" t="s">
        <v>121</v>
      </c>
      <c r="M54" s="180"/>
      <c r="N54" s="151">
        <f>SUM(N55:N56)</f>
        <v>0</v>
      </c>
      <c r="O54" s="16" t="s">
        <v>71</v>
      </c>
      <c r="P54" s="13"/>
    </row>
    <row r="55" spans="1:16" ht="12.75" customHeight="1">
      <c r="A55" s="154"/>
      <c r="B55" s="154"/>
      <c r="C55" s="154"/>
      <c r="D55" s="17" t="s">
        <v>70</v>
      </c>
      <c r="E55" s="151">
        <v>178618</v>
      </c>
      <c r="F55" s="151">
        <f>G55+J55+N55+L55</f>
        <v>18681</v>
      </c>
      <c r="G55" s="151">
        <v>18681</v>
      </c>
      <c r="H55" s="151">
        <v>0</v>
      </c>
      <c r="I55" s="151">
        <v>0</v>
      </c>
      <c r="J55" s="151">
        <v>0</v>
      </c>
      <c r="K55" s="151">
        <v>0</v>
      </c>
      <c r="L55" s="181">
        <v>0</v>
      </c>
      <c r="M55" s="181"/>
      <c r="N55" s="151">
        <v>0</v>
      </c>
      <c r="O55" s="16"/>
      <c r="P55" s="13"/>
    </row>
    <row r="56" spans="1:16" ht="12.75" customHeight="1">
      <c r="A56" s="154"/>
      <c r="B56" s="154"/>
      <c r="C56" s="154"/>
      <c r="D56" s="17" t="s">
        <v>69</v>
      </c>
      <c r="E56" s="151">
        <v>0</v>
      </c>
      <c r="F56" s="151">
        <f>G56+J56+N56</f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81">
        <v>0</v>
      </c>
      <c r="M56" s="181"/>
      <c r="N56" s="151">
        <v>0</v>
      </c>
      <c r="O56" s="16"/>
      <c r="P56" s="13"/>
    </row>
    <row r="57" spans="1:16" ht="86.25" customHeight="1">
      <c r="A57" s="154" t="s">
        <v>97</v>
      </c>
      <c r="B57" s="154">
        <v>710</v>
      </c>
      <c r="C57" s="154">
        <v>71012</v>
      </c>
      <c r="D57" s="17" t="s">
        <v>324</v>
      </c>
      <c r="E57" s="151">
        <v>197030</v>
      </c>
      <c r="F57" s="151">
        <f>SUM(F58:F59)</f>
        <v>96656</v>
      </c>
      <c r="G57" s="151">
        <f>SUM(G58:G59)</f>
        <v>0</v>
      </c>
      <c r="H57" s="151">
        <v>0</v>
      </c>
      <c r="I57" s="151">
        <v>0</v>
      </c>
      <c r="J57" s="151">
        <v>0</v>
      </c>
      <c r="K57" s="151">
        <v>0</v>
      </c>
      <c r="L57" s="180" t="s">
        <v>325</v>
      </c>
      <c r="M57" s="180"/>
      <c r="N57" s="151">
        <f>SUM(N58:N59)</f>
        <v>0</v>
      </c>
      <c r="O57" s="16" t="s">
        <v>71</v>
      </c>
      <c r="P57" s="13"/>
    </row>
    <row r="58" spans="1:16" ht="12.75" customHeight="1">
      <c r="A58" s="154"/>
      <c r="B58" s="154"/>
      <c r="C58" s="154"/>
      <c r="D58" s="17" t="s">
        <v>70</v>
      </c>
      <c r="E58" s="151">
        <v>197030</v>
      </c>
      <c r="F58" s="151">
        <f>G58+J58+N58+L58</f>
        <v>96656</v>
      </c>
      <c r="G58" s="151">
        <v>0</v>
      </c>
      <c r="H58" s="151">
        <v>0</v>
      </c>
      <c r="I58" s="151">
        <v>0</v>
      </c>
      <c r="J58" s="151">
        <v>0</v>
      </c>
      <c r="K58" s="151">
        <v>0</v>
      </c>
      <c r="L58" s="181">
        <v>96656</v>
      </c>
      <c r="M58" s="181"/>
      <c r="N58" s="151">
        <v>0</v>
      </c>
      <c r="O58" s="16"/>
      <c r="P58" s="13"/>
    </row>
    <row r="59" spans="1:16" ht="12.75" customHeight="1">
      <c r="A59" s="154"/>
      <c r="B59" s="154"/>
      <c r="C59" s="154"/>
      <c r="D59" s="17" t="s">
        <v>69</v>
      </c>
      <c r="E59" s="151">
        <v>0</v>
      </c>
      <c r="F59" s="151">
        <f>G59+J59+N59</f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81">
        <v>0</v>
      </c>
      <c r="M59" s="181"/>
      <c r="N59" s="151">
        <v>0</v>
      </c>
      <c r="O59" s="16"/>
      <c r="P59" s="13"/>
    </row>
    <row r="60" spans="1:16" ht="39.75" customHeight="1">
      <c r="A60" s="37" t="s">
        <v>93</v>
      </c>
      <c r="B60" s="23">
        <v>710</v>
      </c>
      <c r="C60" s="23">
        <v>71012</v>
      </c>
      <c r="D60" s="22" t="s">
        <v>119</v>
      </c>
      <c r="E60" s="35">
        <v>50000</v>
      </c>
      <c r="F60" s="35">
        <f>SUM(F61:F62)</f>
        <v>50000</v>
      </c>
      <c r="G60" s="35">
        <f>SUM(G61:G62)</f>
        <v>50000</v>
      </c>
      <c r="H60" s="35">
        <v>0</v>
      </c>
      <c r="I60" s="35">
        <v>0</v>
      </c>
      <c r="J60" s="35">
        <v>0</v>
      </c>
      <c r="K60" s="35">
        <v>0</v>
      </c>
      <c r="L60" s="191" t="s">
        <v>72</v>
      </c>
      <c r="M60" s="192"/>
      <c r="N60" s="35">
        <f>SUM(N61:N62)</f>
        <v>0</v>
      </c>
      <c r="O60" s="34" t="s">
        <v>71</v>
      </c>
      <c r="P60" s="13"/>
    </row>
    <row r="61" spans="1:16" ht="16.5" customHeight="1">
      <c r="A61" s="37"/>
      <c r="B61" s="37"/>
      <c r="C61" s="37"/>
      <c r="D61" s="36" t="s">
        <v>70</v>
      </c>
      <c r="E61" s="35">
        <v>0</v>
      </c>
      <c r="F61" s="35">
        <f>G61+J61+N61+L61</f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193">
        <v>0</v>
      </c>
      <c r="M61" s="194"/>
      <c r="N61" s="35">
        <v>0</v>
      </c>
      <c r="O61" s="34"/>
      <c r="P61" s="13"/>
    </row>
    <row r="62" spans="1:16" ht="18.75" customHeight="1">
      <c r="A62" s="37"/>
      <c r="B62" s="37"/>
      <c r="C62" s="37"/>
      <c r="D62" s="36" t="s">
        <v>69</v>
      </c>
      <c r="E62" s="35">
        <v>50000</v>
      </c>
      <c r="F62" s="35">
        <f>G62+J62+N62</f>
        <v>50000</v>
      </c>
      <c r="G62" s="35">
        <v>50000</v>
      </c>
      <c r="H62" s="35">
        <v>0</v>
      </c>
      <c r="I62" s="35">
        <v>0</v>
      </c>
      <c r="J62" s="35">
        <v>0</v>
      </c>
      <c r="K62" s="35">
        <v>0</v>
      </c>
      <c r="L62" s="193">
        <v>0</v>
      </c>
      <c r="M62" s="194"/>
      <c r="N62" s="35">
        <v>0</v>
      </c>
      <c r="O62" s="34"/>
      <c r="P62" s="13"/>
    </row>
    <row r="63" spans="1:16" ht="80.25" customHeight="1">
      <c r="A63" s="154" t="s">
        <v>89</v>
      </c>
      <c r="B63" s="154">
        <v>710</v>
      </c>
      <c r="C63" s="154">
        <v>71095</v>
      </c>
      <c r="D63" s="17" t="s">
        <v>117</v>
      </c>
      <c r="E63" s="151">
        <f>SUM(E64:E65)</f>
        <v>3002600</v>
      </c>
      <c r="F63" s="151">
        <f>G63+J63+N63</f>
        <v>1343494</v>
      </c>
      <c r="G63" s="151">
        <f>SUM(G64:G65)</f>
        <v>201524</v>
      </c>
      <c r="H63" s="151">
        <v>0</v>
      </c>
      <c r="I63" s="151">
        <v>0</v>
      </c>
      <c r="J63" s="151">
        <v>0</v>
      </c>
      <c r="K63" s="151">
        <v>0</v>
      </c>
      <c r="L63" s="180" t="s">
        <v>79</v>
      </c>
      <c r="M63" s="180"/>
      <c r="N63" s="151">
        <f>SUM(N64:N65)</f>
        <v>1141970</v>
      </c>
      <c r="O63" s="16" t="s">
        <v>71</v>
      </c>
      <c r="P63" s="13"/>
    </row>
    <row r="64" spans="1:16" ht="12.75" customHeight="1">
      <c r="A64" s="154"/>
      <c r="B64" s="154"/>
      <c r="C64" s="154"/>
      <c r="D64" s="17" t="s">
        <v>70</v>
      </c>
      <c r="E64" s="151">
        <v>18000</v>
      </c>
      <c r="F64" s="151">
        <f>G64+J64+N64</f>
        <v>18000</v>
      </c>
      <c r="G64" s="151">
        <v>2700</v>
      </c>
      <c r="H64" s="151">
        <v>0</v>
      </c>
      <c r="I64" s="151">
        <v>0</v>
      </c>
      <c r="J64" s="151">
        <v>0</v>
      </c>
      <c r="K64" s="151">
        <v>0</v>
      </c>
      <c r="L64" s="181">
        <v>0</v>
      </c>
      <c r="M64" s="181"/>
      <c r="N64" s="151">
        <v>15300</v>
      </c>
      <c r="O64" s="16"/>
      <c r="P64" s="13"/>
    </row>
    <row r="65" spans="1:16" ht="19.5" customHeight="1">
      <c r="A65" s="154"/>
      <c r="B65" s="154"/>
      <c r="C65" s="154"/>
      <c r="D65" s="17" t="s">
        <v>69</v>
      </c>
      <c r="E65" s="151">
        <v>2984600</v>
      </c>
      <c r="F65" s="151">
        <f>G65+J65+N65</f>
        <v>1325494</v>
      </c>
      <c r="G65" s="151">
        <v>198824</v>
      </c>
      <c r="H65" s="151">
        <v>0</v>
      </c>
      <c r="I65" s="151">
        <v>0</v>
      </c>
      <c r="J65" s="151">
        <v>0</v>
      </c>
      <c r="K65" s="151">
        <v>0</v>
      </c>
      <c r="L65" s="181">
        <v>0</v>
      </c>
      <c r="M65" s="181"/>
      <c r="N65" s="151">
        <v>1126670</v>
      </c>
      <c r="O65" s="16"/>
      <c r="P65" s="13"/>
    </row>
    <row r="66" spans="1:16" ht="78" customHeight="1">
      <c r="A66" s="154" t="s">
        <v>86</v>
      </c>
      <c r="B66" s="154">
        <v>710</v>
      </c>
      <c r="C66" s="154">
        <v>71095</v>
      </c>
      <c r="D66" s="19" t="s">
        <v>115</v>
      </c>
      <c r="E66" s="151">
        <v>5000</v>
      </c>
      <c r="F66" s="151">
        <f>G66+J66+N66</f>
        <v>5000</v>
      </c>
      <c r="G66" s="151">
        <v>5000</v>
      </c>
      <c r="H66" s="151">
        <v>0</v>
      </c>
      <c r="I66" s="151">
        <v>0</v>
      </c>
      <c r="J66" s="151">
        <v>0</v>
      </c>
      <c r="K66" s="151">
        <v>0</v>
      </c>
      <c r="L66" s="180" t="s">
        <v>79</v>
      </c>
      <c r="M66" s="180"/>
      <c r="N66" s="151">
        <v>0</v>
      </c>
      <c r="O66" s="16" t="s">
        <v>71</v>
      </c>
      <c r="P66" s="13"/>
    </row>
    <row r="67" spans="1:16" ht="12.75" customHeight="1">
      <c r="A67" s="154"/>
      <c r="B67" s="154"/>
      <c r="C67" s="154"/>
      <c r="D67" s="17" t="s">
        <v>70</v>
      </c>
      <c r="E67" s="151">
        <f>E66</f>
        <v>5000</v>
      </c>
      <c r="F67" s="151">
        <f>F66</f>
        <v>5000</v>
      </c>
      <c r="G67" s="151">
        <f>G66</f>
        <v>5000</v>
      </c>
      <c r="H67" s="151">
        <v>0</v>
      </c>
      <c r="I67" s="151">
        <v>0</v>
      </c>
      <c r="J67" s="151">
        <v>0</v>
      </c>
      <c r="K67" s="151">
        <v>0</v>
      </c>
      <c r="L67" s="181">
        <v>0</v>
      </c>
      <c r="M67" s="181"/>
      <c r="N67" s="151">
        <v>0</v>
      </c>
      <c r="O67" s="16"/>
      <c r="P67" s="13"/>
    </row>
    <row r="68" spans="1:16" ht="12.75" customHeight="1">
      <c r="A68" s="154"/>
      <c r="B68" s="154"/>
      <c r="C68" s="154"/>
      <c r="D68" s="17" t="s">
        <v>69</v>
      </c>
      <c r="E68" s="151">
        <v>0</v>
      </c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v>0</v>
      </c>
      <c r="L68" s="181">
        <v>0</v>
      </c>
      <c r="M68" s="181"/>
      <c r="N68" s="151">
        <f>N66</f>
        <v>0</v>
      </c>
      <c r="O68" s="16"/>
      <c r="P68" s="13"/>
    </row>
    <row r="69" spans="1:16" ht="48.75" customHeight="1">
      <c r="A69" s="154" t="s">
        <v>83</v>
      </c>
      <c r="B69" s="154">
        <v>750</v>
      </c>
      <c r="C69" s="154">
        <v>75020</v>
      </c>
      <c r="D69" s="17" t="s">
        <v>211</v>
      </c>
      <c r="E69" s="151">
        <v>65978</v>
      </c>
      <c r="F69" s="151">
        <f>G69+J69+N69</f>
        <v>32989</v>
      </c>
      <c r="G69" s="151">
        <v>32989</v>
      </c>
      <c r="H69" s="151">
        <v>0</v>
      </c>
      <c r="I69" s="151">
        <v>0</v>
      </c>
      <c r="J69" s="151">
        <v>0</v>
      </c>
      <c r="K69" s="151">
        <v>0</v>
      </c>
      <c r="L69" s="180" t="s">
        <v>79</v>
      </c>
      <c r="M69" s="180"/>
      <c r="N69" s="151">
        <v>0</v>
      </c>
      <c r="O69" s="16" t="s">
        <v>71</v>
      </c>
      <c r="P69" s="13"/>
    </row>
    <row r="70" spans="1:16" ht="12.75" customHeight="1">
      <c r="A70" s="154"/>
      <c r="B70" s="154"/>
      <c r="C70" s="154"/>
      <c r="D70" s="17" t="s">
        <v>70</v>
      </c>
      <c r="E70" s="151">
        <f>E69</f>
        <v>65978</v>
      </c>
      <c r="F70" s="151">
        <f>F69</f>
        <v>32989</v>
      </c>
      <c r="G70" s="151">
        <f>G69</f>
        <v>32989</v>
      </c>
      <c r="H70" s="151">
        <v>0</v>
      </c>
      <c r="I70" s="151">
        <v>0</v>
      </c>
      <c r="J70" s="151">
        <v>0</v>
      </c>
      <c r="K70" s="151">
        <v>0</v>
      </c>
      <c r="L70" s="181">
        <v>0</v>
      </c>
      <c r="M70" s="181"/>
      <c r="N70" s="151">
        <v>0</v>
      </c>
      <c r="O70" s="16"/>
      <c r="P70" s="13"/>
    </row>
    <row r="71" spans="1:16" ht="12.75" customHeight="1">
      <c r="A71" s="154"/>
      <c r="B71" s="154"/>
      <c r="C71" s="154"/>
      <c r="D71" s="17" t="s">
        <v>69</v>
      </c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181">
        <v>0</v>
      </c>
      <c r="M71" s="181"/>
      <c r="N71" s="151">
        <f>N69</f>
        <v>0</v>
      </c>
      <c r="O71" s="16"/>
      <c r="P71" s="13"/>
    </row>
    <row r="72" spans="1:16" ht="57.75" customHeight="1">
      <c r="A72" s="154" t="s">
        <v>81</v>
      </c>
      <c r="B72" s="154">
        <v>750</v>
      </c>
      <c r="C72" s="154">
        <v>75020</v>
      </c>
      <c r="D72" s="19" t="s">
        <v>113</v>
      </c>
      <c r="E72" s="151">
        <v>5616775</v>
      </c>
      <c r="F72" s="151">
        <f>F74</f>
        <v>4634852</v>
      </c>
      <c r="G72" s="151">
        <v>2134852</v>
      </c>
      <c r="H72" s="151">
        <v>0</v>
      </c>
      <c r="I72" s="151">
        <v>0</v>
      </c>
      <c r="J72" s="151">
        <v>0</v>
      </c>
      <c r="K72" s="151">
        <v>0</v>
      </c>
      <c r="L72" s="180" t="s">
        <v>256</v>
      </c>
      <c r="M72" s="180"/>
      <c r="N72" s="151">
        <v>0</v>
      </c>
      <c r="O72" s="16" t="s">
        <v>71</v>
      </c>
      <c r="P72" s="13"/>
    </row>
    <row r="73" spans="1:16" ht="12.75" customHeight="1">
      <c r="A73" s="154"/>
      <c r="B73" s="154"/>
      <c r="C73" s="154"/>
      <c r="D73" s="17" t="s">
        <v>70</v>
      </c>
      <c r="E73" s="151">
        <v>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81">
        <v>0</v>
      </c>
      <c r="M73" s="181"/>
      <c r="N73" s="151">
        <f>N72</f>
        <v>0</v>
      </c>
      <c r="O73" s="16"/>
      <c r="P73" s="13"/>
    </row>
    <row r="74" spans="1:16" ht="12.75" customHeight="1">
      <c r="A74" s="154"/>
      <c r="B74" s="154"/>
      <c r="C74" s="154"/>
      <c r="D74" s="17" t="s">
        <v>69</v>
      </c>
      <c r="E74" s="151">
        <f>E72</f>
        <v>5616775</v>
      </c>
      <c r="F74" s="151">
        <f>G74+J74+L74+N74</f>
        <v>4634852</v>
      </c>
      <c r="G74" s="151">
        <f>G72</f>
        <v>2134852</v>
      </c>
      <c r="H74" s="151">
        <v>0</v>
      </c>
      <c r="I74" s="151">
        <v>0</v>
      </c>
      <c r="J74" s="151">
        <v>0</v>
      </c>
      <c r="K74" s="151">
        <v>0</v>
      </c>
      <c r="L74" s="181">
        <v>2500000</v>
      </c>
      <c r="M74" s="181"/>
      <c r="N74" s="151">
        <v>0</v>
      </c>
      <c r="O74" s="16"/>
      <c r="P74" s="13"/>
    </row>
    <row r="75" spans="1:16" ht="90.75" customHeight="1">
      <c r="A75" s="154" t="s">
        <v>78</v>
      </c>
      <c r="B75" s="154">
        <v>801</v>
      </c>
      <c r="C75" s="154">
        <v>80195</v>
      </c>
      <c r="D75" s="17" t="s">
        <v>110</v>
      </c>
      <c r="E75" s="151">
        <v>1032372</v>
      </c>
      <c r="F75" s="151">
        <v>194832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80" t="s">
        <v>109</v>
      </c>
      <c r="M75" s="180"/>
      <c r="N75" s="151">
        <v>0</v>
      </c>
      <c r="O75" s="33" t="s">
        <v>108</v>
      </c>
      <c r="P75" s="13"/>
    </row>
    <row r="76" spans="1:16" ht="12.75" customHeight="1">
      <c r="A76" s="154"/>
      <c r="B76" s="154"/>
      <c r="C76" s="154"/>
      <c r="D76" s="17" t="s">
        <v>70</v>
      </c>
      <c r="E76" s="151">
        <v>1032372</v>
      </c>
      <c r="F76" s="151">
        <f>F75</f>
        <v>194832</v>
      </c>
      <c r="G76" s="151">
        <f>G75</f>
        <v>0</v>
      </c>
      <c r="H76" s="151">
        <v>0</v>
      </c>
      <c r="I76" s="151">
        <v>0</v>
      </c>
      <c r="J76" s="151">
        <v>0</v>
      </c>
      <c r="K76" s="151">
        <v>0</v>
      </c>
      <c r="L76" s="181">
        <v>194832</v>
      </c>
      <c r="M76" s="181"/>
      <c r="N76" s="151">
        <f>N75</f>
        <v>0</v>
      </c>
      <c r="O76" s="16"/>
      <c r="P76" s="13"/>
    </row>
    <row r="77" spans="1:16" ht="12.75" customHeight="1">
      <c r="A77" s="154"/>
      <c r="B77" s="154"/>
      <c r="C77" s="154"/>
      <c r="D77" s="17" t="s">
        <v>69</v>
      </c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81">
        <v>0</v>
      </c>
      <c r="M77" s="181"/>
      <c r="N77" s="151">
        <v>0</v>
      </c>
      <c r="O77" s="16"/>
      <c r="P77" s="13"/>
    </row>
    <row r="78" spans="1:16" ht="51" customHeight="1">
      <c r="A78" s="154" t="s">
        <v>76</v>
      </c>
      <c r="B78" s="154">
        <v>801</v>
      </c>
      <c r="C78" s="154">
        <v>80195</v>
      </c>
      <c r="D78" s="17" t="s">
        <v>273</v>
      </c>
      <c r="E78" s="151">
        <v>1382671</v>
      </c>
      <c r="F78" s="151">
        <f>G78+J78+N78</f>
        <v>172835</v>
      </c>
      <c r="G78" s="151">
        <v>28715</v>
      </c>
      <c r="H78" s="151">
        <v>0</v>
      </c>
      <c r="I78" s="151">
        <v>0</v>
      </c>
      <c r="J78" s="151">
        <v>0</v>
      </c>
      <c r="K78" s="151">
        <v>0</v>
      </c>
      <c r="L78" s="180" t="s">
        <v>79</v>
      </c>
      <c r="M78" s="180"/>
      <c r="N78" s="151">
        <v>144120</v>
      </c>
      <c r="O78" s="16" t="s">
        <v>71</v>
      </c>
      <c r="P78" s="13"/>
    </row>
    <row r="79" spans="1:16" ht="12.75" customHeight="1">
      <c r="A79" s="154"/>
      <c r="B79" s="154"/>
      <c r="C79" s="154"/>
      <c r="D79" s="17" t="s">
        <v>70</v>
      </c>
      <c r="E79" s="151">
        <f>E78</f>
        <v>1382671</v>
      </c>
      <c r="F79" s="151">
        <f>F78</f>
        <v>172835</v>
      </c>
      <c r="G79" s="151">
        <f>G78</f>
        <v>28715</v>
      </c>
      <c r="H79" s="151">
        <v>0</v>
      </c>
      <c r="I79" s="151">
        <v>0</v>
      </c>
      <c r="J79" s="151">
        <v>0</v>
      </c>
      <c r="K79" s="151">
        <v>0</v>
      </c>
      <c r="L79" s="181">
        <v>0</v>
      </c>
      <c r="M79" s="181"/>
      <c r="N79" s="151">
        <f>N78</f>
        <v>144120</v>
      </c>
      <c r="O79" s="16"/>
      <c r="P79" s="13"/>
    </row>
    <row r="80" spans="1:16" ht="12.75" customHeight="1">
      <c r="A80" s="154"/>
      <c r="B80" s="154"/>
      <c r="C80" s="154"/>
      <c r="D80" s="17" t="s">
        <v>69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81">
        <v>0</v>
      </c>
      <c r="M80" s="181"/>
      <c r="N80" s="151">
        <v>0</v>
      </c>
      <c r="O80" s="16"/>
      <c r="P80" s="13"/>
    </row>
    <row r="81" spans="1:16" ht="60.75" customHeight="1">
      <c r="A81" s="154" t="s">
        <v>74</v>
      </c>
      <c r="B81" s="154">
        <v>851</v>
      </c>
      <c r="C81" s="154">
        <v>85111</v>
      </c>
      <c r="D81" s="17" t="s">
        <v>106</v>
      </c>
      <c r="E81" s="151">
        <v>1267956</v>
      </c>
      <c r="F81" s="151">
        <v>1111992</v>
      </c>
      <c r="G81" s="151">
        <v>1111992</v>
      </c>
      <c r="H81" s="151"/>
      <c r="I81" s="151"/>
      <c r="J81" s="151"/>
      <c r="K81" s="151"/>
      <c r="L81" s="180" t="s">
        <v>79</v>
      </c>
      <c r="M81" s="180"/>
      <c r="N81" s="151"/>
      <c r="O81" s="16" t="s">
        <v>71</v>
      </c>
      <c r="P81" s="13"/>
    </row>
    <row r="82" spans="1:16" ht="12.75" customHeight="1">
      <c r="A82" s="154"/>
      <c r="B82" s="154"/>
      <c r="C82" s="154"/>
      <c r="D82" s="17" t="s">
        <v>70</v>
      </c>
      <c r="E82" s="151">
        <v>0</v>
      </c>
      <c r="F82" s="151">
        <f>G82+J82++L82+N82</f>
        <v>0</v>
      </c>
      <c r="G82" s="151">
        <v>0</v>
      </c>
      <c r="H82" s="151">
        <v>0</v>
      </c>
      <c r="I82" s="151">
        <v>0</v>
      </c>
      <c r="J82" s="151">
        <v>0</v>
      </c>
      <c r="K82" s="151">
        <v>0</v>
      </c>
      <c r="L82" s="181">
        <v>0</v>
      </c>
      <c r="M82" s="181"/>
      <c r="N82" s="151">
        <v>0</v>
      </c>
      <c r="O82" s="16"/>
      <c r="P82" s="13"/>
    </row>
    <row r="83" spans="1:16" ht="12.75" customHeight="1">
      <c r="A83" s="154"/>
      <c r="B83" s="154"/>
      <c r="C83" s="154"/>
      <c r="D83" s="17" t="s">
        <v>69</v>
      </c>
      <c r="E83" s="151">
        <f aca="true" t="shared" si="0" ref="E83:K83">SUM(E81)</f>
        <v>1267956</v>
      </c>
      <c r="F83" s="151">
        <f t="shared" si="0"/>
        <v>1111992</v>
      </c>
      <c r="G83" s="151">
        <f t="shared" si="0"/>
        <v>1111992</v>
      </c>
      <c r="H83" s="151">
        <f t="shared" si="0"/>
        <v>0</v>
      </c>
      <c r="I83" s="151">
        <f t="shared" si="0"/>
        <v>0</v>
      </c>
      <c r="J83" s="151">
        <f t="shared" si="0"/>
        <v>0</v>
      </c>
      <c r="K83" s="151">
        <f t="shared" si="0"/>
        <v>0</v>
      </c>
      <c r="L83" s="181">
        <v>0</v>
      </c>
      <c r="M83" s="181"/>
      <c r="N83" s="151">
        <f>SUM(N81)</f>
        <v>0</v>
      </c>
      <c r="O83" s="32">
        <f>SUM(O81)</f>
        <v>0</v>
      </c>
      <c r="P83" s="13"/>
    </row>
    <row r="84" spans="1:16" ht="56.25" customHeight="1">
      <c r="A84" s="154" t="s">
        <v>150</v>
      </c>
      <c r="B84" s="154">
        <v>851</v>
      </c>
      <c r="C84" s="154">
        <v>85195</v>
      </c>
      <c r="D84" s="31" t="s">
        <v>104</v>
      </c>
      <c r="E84" s="151">
        <v>3843579.45</v>
      </c>
      <c r="F84" s="151">
        <f>SUM(F85:F86)</f>
        <v>3403593.45</v>
      </c>
      <c r="G84" s="151">
        <v>2649954.58</v>
      </c>
      <c r="H84" s="151">
        <v>749952.45</v>
      </c>
      <c r="I84" s="151">
        <v>0</v>
      </c>
      <c r="J84" s="151">
        <v>0</v>
      </c>
      <c r="K84" s="151">
        <v>0</v>
      </c>
      <c r="L84" s="180" t="s">
        <v>266</v>
      </c>
      <c r="M84" s="180"/>
      <c r="N84" s="151">
        <v>0</v>
      </c>
      <c r="O84" s="16" t="s">
        <v>71</v>
      </c>
      <c r="P84" s="13"/>
    </row>
    <row r="85" spans="1:16" ht="12.75" customHeight="1">
      <c r="A85" s="154"/>
      <c r="B85" s="154"/>
      <c r="C85" s="154"/>
      <c r="D85" s="17" t="s">
        <v>70</v>
      </c>
      <c r="E85" s="151">
        <v>0</v>
      </c>
      <c r="F85" s="151">
        <v>0</v>
      </c>
      <c r="G85" s="151">
        <v>0</v>
      </c>
      <c r="H85" s="151">
        <v>0</v>
      </c>
      <c r="I85" s="151">
        <v>0</v>
      </c>
      <c r="J85" s="151">
        <v>0</v>
      </c>
      <c r="K85" s="151">
        <v>0</v>
      </c>
      <c r="L85" s="181">
        <v>0</v>
      </c>
      <c r="M85" s="181"/>
      <c r="N85" s="151">
        <v>0</v>
      </c>
      <c r="O85" s="16"/>
      <c r="P85" s="13"/>
    </row>
    <row r="86" spans="1:16" ht="12.75" customHeight="1">
      <c r="A86" s="154"/>
      <c r="B86" s="154"/>
      <c r="C86" s="154"/>
      <c r="D86" s="17" t="s">
        <v>69</v>
      </c>
      <c r="E86" s="151">
        <f>E84</f>
        <v>3843579.45</v>
      </c>
      <c r="F86" s="151">
        <f>SUM(G86+H86+L86)</f>
        <v>3403593.45</v>
      </c>
      <c r="G86" s="151">
        <f>G84</f>
        <v>2649954.58</v>
      </c>
      <c r="H86" s="151">
        <f>H84</f>
        <v>749952.45</v>
      </c>
      <c r="I86" s="151">
        <v>0</v>
      </c>
      <c r="J86" s="151">
        <v>0</v>
      </c>
      <c r="K86" s="151">
        <v>0</v>
      </c>
      <c r="L86" s="181">
        <v>3686.42</v>
      </c>
      <c r="M86" s="181"/>
      <c r="N86" s="151">
        <f>N84</f>
        <v>0</v>
      </c>
      <c r="O86" s="16"/>
      <c r="P86" s="13"/>
    </row>
    <row r="87" spans="1:16" ht="80.25" customHeight="1">
      <c r="A87" s="23" t="s">
        <v>174</v>
      </c>
      <c r="B87" s="30">
        <v>851</v>
      </c>
      <c r="C87" s="30">
        <v>85195</v>
      </c>
      <c r="D87" s="29" t="s">
        <v>102</v>
      </c>
      <c r="E87" s="28">
        <v>137300</v>
      </c>
      <c r="F87" s="28">
        <v>2000</v>
      </c>
      <c r="G87" s="28">
        <v>2000</v>
      </c>
      <c r="H87" s="21">
        <v>0</v>
      </c>
      <c r="I87" s="21">
        <v>0</v>
      </c>
      <c r="J87" s="21">
        <v>0</v>
      </c>
      <c r="K87" s="21">
        <v>0</v>
      </c>
      <c r="L87" s="195" t="s">
        <v>101</v>
      </c>
      <c r="M87" s="196"/>
      <c r="N87" s="21">
        <v>0</v>
      </c>
      <c r="O87" s="20" t="s">
        <v>71</v>
      </c>
      <c r="P87" s="13"/>
    </row>
    <row r="88" spans="1:16" ht="12.75">
      <c r="A88" s="23"/>
      <c r="B88" s="23"/>
      <c r="C88" s="23"/>
      <c r="D88" s="22" t="s">
        <v>70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7">
        <v>0</v>
      </c>
      <c r="M88" s="26"/>
      <c r="N88" s="25">
        <v>0</v>
      </c>
      <c r="O88" s="24"/>
      <c r="P88" s="13"/>
    </row>
    <row r="89" spans="1:16" ht="12.75">
      <c r="A89" s="23"/>
      <c r="B89" s="23"/>
      <c r="C89" s="23"/>
      <c r="D89" s="22" t="s">
        <v>69</v>
      </c>
      <c r="E89" s="21">
        <v>137300</v>
      </c>
      <c r="F89" s="21">
        <v>2000</v>
      </c>
      <c r="G89" s="21">
        <v>2000</v>
      </c>
      <c r="H89" s="21"/>
      <c r="I89" s="21"/>
      <c r="J89" s="21"/>
      <c r="K89" s="21"/>
      <c r="L89" s="155"/>
      <c r="M89" s="156"/>
      <c r="N89" s="21"/>
      <c r="O89" s="20"/>
      <c r="P89" s="13"/>
    </row>
    <row r="90" spans="1:16" ht="78.75">
      <c r="A90" s="23" t="s">
        <v>254</v>
      </c>
      <c r="B90" s="30">
        <v>852</v>
      </c>
      <c r="C90" s="30">
        <v>85202</v>
      </c>
      <c r="D90" s="88" t="s">
        <v>265</v>
      </c>
      <c r="E90" s="28">
        <v>100000</v>
      </c>
      <c r="F90" s="28">
        <v>75000</v>
      </c>
      <c r="G90" s="28">
        <v>75000</v>
      </c>
      <c r="H90" s="21">
        <v>0</v>
      </c>
      <c r="I90" s="21">
        <v>0</v>
      </c>
      <c r="J90" s="21">
        <v>0</v>
      </c>
      <c r="K90" s="21">
        <v>0</v>
      </c>
      <c r="L90" s="195" t="s">
        <v>101</v>
      </c>
      <c r="M90" s="196"/>
      <c r="N90" s="21">
        <v>0</v>
      </c>
      <c r="O90" s="20" t="s">
        <v>261</v>
      </c>
      <c r="P90" s="13"/>
    </row>
    <row r="91" spans="1:16" ht="12.75">
      <c r="A91" s="23"/>
      <c r="B91" s="23"/>
      <c r="C91" s="23"/>
      <c r="D91" s="22" t="s">
        <v>70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7">
        <v>0</v>
      </c>
      <c r="M91" s="26"/>
      <c r="N91" s="25">
        <v>0</v>
      </c>
      <c r="O91" s="24"/>
      <c r="P91" s="13"/>
    </row>
    <row r="92" spans="1:16" ht="12.75">
      <c r="A92" s="23"/>
      <c r="B92" s="23"/>
      <c r="C92" s="23"/>
      <c r="D92" s="22" t="s">
        <v>69</v>
      </c>
      <c r="E92" s="21">
        <v>100000</v>
      </c>
      <c r="F92" s="21">
        <v>75000</v>
      </c>
      <c r="G92" s="21">
        <v>75000</v>
      </c>
      <c r="H92" s="21"/>
      <c r="I92" s="21"/>
      <c r="J92" s="21"/>
      <c r="K92" s="21"/>
      <c r="L92" s="155"/>
      <c r="M92" s="156"/>
      <c r="N92" s="21"/>
      <c r="O92" s="20"/>
      <c r="P92" s="13"/>
    </row>
    <row r="93" spans="1:16" ht="63">
      <c r="A93" s="23" t="s">
        <v>176</v>
      </c>
      <c r="B93" s="30">
        <v>852</v>
      </c>
      <c r="C93" s="30">
        <v>85203</v>
      </c>
      <c r="D93" s="88" t="s">
        <v>149</v>
      </c>
      <c r="E93" s="28">
        <v>120059</v>
      </c>
      <c r="F93" s="28">
        <v>9878</v>
      </c>
      <c r="G93" s="28">
        <v>9878</v>
      </c>
      <c r="H93" s="21">
        <v>0</v>
      </c>
      <c r="I93" s="21">
        <v>0</v>
      </c>
      <c r="J93" s="21">
        <v>0</v>
      </c>
      <c r="K93" s="21">
        <v>0</v>
      </c>
      <c r="L93" s="195" t="s">
        <v>101</v>
      </c>
      <c r="M93" s="196"/>
      <c r="N93" s="21">
        <v>0</v>
      </c>
      <c r="O93" s="20" t="s">
        <v>262</v>
      </c>
      <c r="P93" s="13"/>
    </row>
    <row r="94" spans="1:16" ht="12.75">
      <c r="A94" s="23"/>
      <c r="B94" s="23"/>
      <c r="C94" s="23"/>
      <c r="D94" s="22" t="s">
        <v>70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7">
        <v>0</v>
      </c>
      <c r="M94" s="26"/>
      <c r="N94" s="25">
        <v>0</v>
      </c>
      <c r="O94" s="24"/>
      <c r="P94" s="13"/>
    </row>
    <row r="95" spans="1:16" ht="12.75">
      <c r="A95" s="23"/>
      <c r="B95" s="23"/>
      <c r="C95" s="23"/>
      <c r="D95" s="22" t="s">
        <v>69</v>
      </c>
      <c r="E95" s="21">
        <v>120059</v>
      </c>
      <c r="F95" s="21">
        <v>9878</v>
      </c>
      <c r="G95" s="21">
        <v>9878</v>
      </c>
      <c r="H95" s="21"/>
      <c r="I95" s="21"/>
      <c r="J95" s="21"/>
      <c r="K95" s="21"/>
      <c r="L95" s="155"/>
      <c r="M95" s="156"/>
      <c r="N95" s="21"/>
      <c r="O95" s="20"/>
      <c r="P95" s="13"/>
    </row>
    <row r="96" spans="1:16" ht="63" customHeight="1">
      <c r="A96" s="154" t="s">
        <v>177</v>
      </c>
      <c r="B96" s="154">
        <v>852</v>
      </c>
      <c r="C96" s="154">
        <v>85295</v>
      </c>
      <c r="D96" s="17" t="s">
        <v>99</v>
      </c>
      <c r="E96" s="151">
        <f>SUM(E97:E98)</f>
        <v>537077</v>
      </c>
      <c r="F96" s="151">
        <f>F97</f>
        <v>198000</v>
      </c>
      <c r="G96" s="151">
        <v>198000</v>
      </c>
      <c r="H96" s="151">
        <v>0</v>
      </c>
      <c r="I96" s="151">
        <v>0</v>
      </c>
      <c r="J96" s="151">
        <v>0</v>
      </c>
      <c r="K96" s="151">
        <v>0</v>
      </c>
      <c r="L96" s="180" t="s">
        <v>95</v>
      </c>
      <c r="M96" s="180"/>
      <c r="N96" s="151">
        <v>0</v>
      </c>
      <c r="O96" s="16" t="s">
        <v>98</v>
      </c>
      <c r="P96" s="13"/>
    </row>
    <row r="97" spans="1:16" ht="12.75" customHeight="1">
      <c r="A97" s="154"/>
      <c r="B97" s="154"/>
      <c r="C97" s="154"/>
      <c r="D97" s="17" t="s">
        <v>70</v>
      </c>
      <c r="E97" s="151">
        <v>537077</v>
      </c>
      <c r="F97" s="151">
        <f>G97+J97+L97+N97</f>
        <v>198000</v>
      </c>
      <c r="G97" s="151">
        <f>G96</f>
        <v>198000</v>
      </c>
      <c r="H97" s="151">
        <v>0</v>
      </c>
      <c r="I97" s="151">
        <v>0</v>
      </c>
      <c r="J97" s="151">
        <v>0</v>
      </c>
      <c r="K97" s="151">
        <v>0</v>
      </c>
      <c r="L97" s="181">
        <v>0</v>
      </c>
      <c r="M97" s="181"/>
      <c r="N97" s="151">
        <f>N96</f>
        <v>0</v>
      </c>
      <c r="O97" s="16"/>
      <c r="P97" s="13"/>
    </row>
    <row r="98" spans="1:16" ht="12.75" customHeight="1">
      <c r="A98" s="154"/>
      <c r="B98" s="154"/>
      <c r="C98" s="154"/>
      <c r="D98" s="17" t="s">
        <v>69</v>
      </c>
      <c r="E98" s="151">
        <v>0</v>
      </c>
      <c r="F98" s="151">
        <v>0</v>
      </c>
      <c r="G98" s="151">
        <v>0</v>
      </c>
      <c r="H98" s="151">
        <v>0</v>
      </c>
      <c r="I98" s="151">
        <v>0</v>
      </c>
      <c r="J98" s="151">
        <v>0</v>
      </c>
      <c r="K98" s="151">
        <v>0</v>
      </c>
      <c r="L98" s="181">
        <v>0</v>
      </c>
      <c r="M98" s="181"/>
      <c r="N98" s="151">
        <v>0</v>
      </c>
      <c r="O98" s="16"/>
      <c r="P98" s="13"/>
    </row>
    <row r="99" spans="1:16" ht="71.25" customHeight="1">
      <c r="A99" s="154" t="s">
        <v>180</v>
      </c>
      <c r="B99" s="154">
        <v>852</v>
      </c>
      <c r="C99" s="154">
        <v>85295</v>
      </c>
      <c r="D99" s="17" t="s">
        <v>96</v>
      </c>
      <c r="E99" s="151">
        <f>SUM(E100:E101)</f>
        <v>770057</v>
      </c>
      <c r="F99" s="151">
        <f>SUM(F100:F101)</f>
        <v>237600</v>
      </c>
      <c r="G99" s="151">
        <f>SUM(G100:G101)</f>
        <v>237600</v>
      </c>
      <c r="H99" s="151">
        <v>0</v>
      </c>
      <c r="I99" s="151">
        <v>0</v>
      </c>
      <c r="J99" s="151">
        <v>0</v>
      </c>
      <c r="K99" s="151">
        <v>0</v>
      </c>
      <c r="L99" s="180" t="s">
        <v>95</v>
      </c>
      <c r="M99" s="180"/>
      <c r="N99" s="151">
        <v>0</v>
      </c>
      <c r="O99" s="16" t="s">
        <v>94</v>
      </c>
      <c r="P99" s="13"/>
    </row>
    <row r="100" spans="1:16" ht="12.75" customHeight="1">
      <c r="A100" s="154"/>
      <c r="B100" s="154"/>
      <c r="C100" s="154"/>
      <c r="D100" s="17" t="s">
        <v>70</v>
      </c>
      <c r="E100" s="151">
        <v>770057</v>
      </c>
      <c r="F100" s="151">
        <f>G100+J100+L100+N100</f>
        <v>237600</v>
      </c>
      <c r="G100" s="151">
        <v>237600</v>
      </c>
      <c r="H100" s="151">
        <v>0</v>
      </c>
      <c r="I100" s="151">
        <v>0</v>
      </c>
      <c r="J100" s="151">
        <v>0</v>
      </c>
      <c r="K100" s="151">
        <v>0</v>
      </c>
      <c r="L100" s="181">
        <v>0</v>
      </c>
      <c r="M100" s="181"/>
      <c r="N100" s="151">
        <f>N99</f>
        <v>0</v>
      </c>
      <c r="O100" s="16"/>
      <c r="P100" s="13"/>
    </row>
    <row r="101" spans="1:16" ht="12.75" customHeight="1">
      <c r="A101" s="154"/>
      <c r="B101" s="154"/>
      <c r="C101" s="154"/>
      <c r="D101" s="17" t="s">
        <v>69</v>
      </c>
      <c r="E101" s="151">
        <v>0</v>
      </c>
      <c r="F101" s="151">
        <f>G101+J101+L101+N101</f>
        <v>0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181">
        <v>0</v>
      </c>
      <c r="M101" s="181"/>
      <c r="N101" s="151">
        <v>0</v>
      </c>
      <c r="O101" s="16"/>
      <c r="P101" s="13"/>
    </row>
    <row r="102" spans="1:16" ht="45" customHeight="1">
      <c r="A102" s="154" t="s">
        <v>183</v>
      </c>
      <c r="B102" s="154">
        <v>852</v>
      </c>
      <c r="C102" s="154">
        <v>85295</v>
      </c>
      <c r="D102" s="17" t="s">
        <v>92</v>
      </c>
      <c r="E102" s="151">
        <f>SUM(E103:E104)</f>
        <v>1945314.81</v>
      </c>
      <c r="F102" s="151">
        <f>SUM(F103:F104)</f>
        <v>270204.20999999996</v>
      </c>
      <c r="G102" s="151">
        <f>SUM(G103:G104)</f>
        <v>204924.21</v>
      </c>
      <c r="H102" s="151">
        <v>0</v>
      </c>
      <c r="I102" s="151">
        <v>0</v>
      </c>
      <c r="J102" s="151">
        <v>0</v>
      </c>
      <c r="K102" s="151">
        <v>0</v>
      </c>
      <c r="L102" s="180" t="s">
        <v>91</v>
      </c>
      <c r="M102" s="180"/>
      <c r="N102" s="151">
        <v>0</v>
      </c>
      <c r="O102" s="16" t="s">
        <v>90</v>
      </c>
      <c r="P102" s="13"/>
    </row>
    <row r="103" spans="1:16" ht="12.75" customHeight="1">
      <c r="A103" s="154"/>
      <c r="B103" s="154"/>
      <c r="C103" s="154"/>
      <c r="D103" s="17" t="s">
        <v>70</v>
      </c>
      <c r="E103" s="151">
        <v>1786062.21</v>
      </c>
      <c r="F103" s="151">
        <f>G103+J103+L103+N103</f>
        <v>270204.20999999996</v>
      </c>
      <c r="G103" s="151">
        <v>204924.21</v>
      </c>
      <c r="H103" s="151">
        <v>0</v>
      </c>
      <c r="I103" s="151">
        <v>0</v>
      </c>
      <c r="J103" s="151">
        <v>0</v>
      </c>
      <c r="K103" s="151">
        <v>0</v>
      </c>
      <c r="L103" s="181">
        <v>65280</v>
      </c>
      <c r="M103" s="181"/>
      <c r="N103" s="151">
        <f>N102</f>
        <v>0</v>
      </c>
      <c r="O103" s="16"/>
      <c r="P103" s="13"/>
    </row>
    <row r="104" spans="1:16" ht="12.75" customHeight="1">
      <c r="A104" s="154"/>
      <c r="B104" s="154"/>
      <c r="C104" s="154"/>
      <c r="D104" s="17" t="s">
        <v>69</v>
      </c>
      <c r="E104" s="151">
        <v>159252.6</v>
      </c>
      <c r="F104" s="151">
        <f>G104+J104+L104+N104</f>
        <v>0</v>
      </c>
      <c r="G104" s="151">
        <v>0</v>
      </c>
      <c r="H104" s="151">
        <v>0</v>
      </c>
      <c r="I104" s="151">
        <v>0</v>
      </c>
      <c r="J104" s="151">
        <v>0</v>
      </c>
      <c r="K104" s="151">
        <v>0</v>
      </c>
      <c r="L104" s="181">
        <v>0</v>
      </c>
      <c r="M104" s="181"/>
      <c r="N104" s="151">
        <v>0</v>
      </c>
      <c r="O104" s="16"/>
      <c r="P104" s="13"/>
    </row>
    <row r="105" spans="1:16" ht="45.75" customHeight="1">
      <c r="A105" s="154" t="s">
        <v>258</v>
      </c>
      <c r="B105" s="154">
        <v>853</v>
      </c>
      <c r="C105" s="154">
        <v>85395</v>
      </c>
      <c r="D105" s="17" t="s">
        <v>88</v>
      </c>
      <c r="E105" s="151">
        <f>SUM(E106:E107)</f>
        <v>248285</v>
      </c>
      <c r="F105" s="151">
        <f>SUM(F106:F107)</f>
        <v>248285</v>
      </c>
      <c r="G105" s="151">
        <v>50725</v>
      </c>
      <c r="H105" s="151">
        <f>SUM(H106:H107)</f>
        <v>177804</v>
      </c>
      <c r="I105" s="151">
        <v>0</v>
      </c>
      <c r="J105" s="151">
        <v>0</v>
      </c>
      <c r="K105" s="151">
        <v>0</v>
      </c>
      <c r="L105" s="180" t="s">
        <v>87</v>
      </c>
      <c r="M105" s="180"/>
      <c r="N105" s="151">
        <v>16650</v>
      </c>
      <c r="O105" s="16" t="s">
        <v>71</v>
      </c>
      <c r="P105" s="13"/>
    </row>
    <row r="106" spans="1:16" ht="12.75" customHeight="1">
      <c r="A106" s="154"/>
      <c r="B106" s="154"/>
      <c r="C106" s="154"/>
      <c r="D106" s="17" t="s">
        <v>70</v>
      </c>
      <c r="E106" s="151">
        <v>37336</v>
      </c>
      <c r="F106" s="151">
        <f>G106+J106+L106+N106+H106</f>
        <v>37336</v>
      </c>
      <c r="G106" s="151">
        <v>4725</v>
      </c>
      <c r="H106" s="151">
        <v>23061</v>
      </c>
      <c r="I106" s="151">
        <v>0</v>
      </c>
      <c r="J106" s="151">
        <v>0</v>
      </c>
      <c r="K106" s="151">
        <v>0</v>
      </c>
      <c r="L106" s="181">
        <v>1502</v>
      </c>
      <c r="M106" s="181"/>
      <c r="N106" s="151">
        <v>8048</v>
      </c>
      <c r="O106" s="16"/>
      <c r="P106" s="13"/>
    </row>
    <row r="107" spans="1:16" ht="12.75" customHeight="1">
      <c r="A107" s="154"/>
      <c r="B107" s="154"/>
      <c r="C107" s="154"/>
      <c r="D107" s="17" t="s">
        <v>69</v>
      </c>
      <c r="E107" s="151">
        <v>210949</v>
      </c>
      <c r="F107" s="151">
        <f>G107+J107+L107+N107+H107</f>
        <v>210949</v>
      </c>
      <c r="G107" s="151">
        <v>46000</v>
      </c>
      <c r="H107" s="151">
        <v>154743</v>
      </c>
      <c r="I107" s="151">
        <v>0</v>
      </c>
      <c r="J107" s="151">
        <v>0</v>
      </c>
      <c r="K107" s="151">
        <v>0</v>
      </c>
      <c r="L107" s="181">
        <v>1604</v>
      </c>
      <c r="M107" s="181"/>
      <c r="N107" s="151">
        <v>8602</v>
      </c>
      <c r="O107" s="16"/>
      <c r="P107" s="13"/>
    </row>
    <row r="108" spans="1:16" ht="86.25" customHeight="1">
      <c r="A108" s="154" t="s">
        <v>267</v>
      </c>
      <c r="B108" s="154">
        <v>855</v>
      </c>
      <c r="C108" s="154">
        <v>85510</v>
      </c>
      <c r="D108" s="19" t="s">
        <v>85</v>
      </c>
      <c r="E108" s="151">
        <v>4459184.62</v>
      </c>
      <c r="F108" s="151">
        <f>F110</f>
        <v>2417374.31</v>
      </c>
      <c r="G108" s="151">
        <v>726926</v>
      </c>
      <c r="H108" s="151">
        <v>0</v>
      </c>
      <c r="I108" s="151">
        <v>0</v>
      </c>
      <c r="J108" s="151">
        <v>0</v>
      </c>
      <c r="K108" s="151">
        <v>0</v>
      </c>
      <c r="L108" s="180" t="s">
        <v>84</v>
      </c>
      <c r="M108" s="180"/>
      <c r="N108" s="151">
        <v>0</v>
      </c>
      <c r="O108" s="16" t="s">
        <v>71</v>
      </c>
      <c r="P108" s="13"/>
    </row>
    <row r="109" spans="1:16" ht="12.75" customHeight="1">
      <c r="A109" s="154"/>
      <c r="B109" s="154"/>
      <c r="C109" s="154"/>
      <c r="D109" s="17" t="s">
        <v>70</v>
      </c>
      <c r="E109" s="151">
        <v>0</v>
      </c>
      <c r="F109" s="151">
        <v>0</v>
      </c>
      <c r="G109" s="151">
        <v>0</v>
      </c>
      <c r="H109" s="151">
        <v>0</v>
      </c>
      <c r="I109" s="151">
        <v>0</v>
      </c>
      <c r="J109" s="151">
        <v>0</v>
      </c>
      <c r="K109" s="151">
        <v>0</v>
      </c>
      <c r="L109" s="181">
        <v>0</v>
      </c>
      <c r="M109" s="181"/>
      <c r="N109" s="151">
        <v>0</v>
      </c>
      <c r="O109" s="16"/>
      <c r="P109" s="13"/>
    </row>
    <row r="110" spans="1:16" ht="12.75" customHeight="1">
      <c r="A110" s="154"/>
      <c r="B110" s="154"/>
      <c r="C110" s="154"/>
      <c r="D110" s="17" t="s">
        <v>69</v>
      </c>
      <c r="E110" s="151">
        <f>E108</f>
        <v>4459184.62</v>
      </c>
      <c r="F110" s="151">
        <f>G110+N110+L110</f>
        <v>2417374.31</v>
      </c>
      <c r="G110" s="151">
        <v>726926</v>
      </c>
      <c r="H110" s="151">
        <v>0</v>
      </c>
      <c r="I110" s="151">
        <v>0</v>
      </c>
      <c r="J110" s="151">
        <v>0</v>
      </c>
      <c r="K110" s="151">
        <v>0</v>
      </c>
      <c r="L110" s="181">
        <v>1690448.31</v>
      </c>
      <c r="M110" s="181"/>
      <c r="N110" s="151">
        <f>N108</f>
        <v>0</v>
      </c>
      <c r="O110" s="16"/>
      <c r="P110" s="13"/>
    </row>
    <row r="111" spans="1:16" ht="72.75" customHeight="1">
      <c r="A111" s="154" t="s">
        <v>268</v>
      </c>
      <c r="B111" s="18">
        <v>855</v>
      </c>
      <c r="C111" s="18">
        <v>85510</v>
      </c>
      <c r="D111" s="19" t="s">
        <v>82</v>
      </c>
      <c r="E111" s="151">
        <v>3154827</v>
      </c>
      <c r="F111" s="151">
        <v>4077</v>
      </c>
      <c r="G111" s="151">
        <v>4077</v>
      </c>
      <c r="H111" s="151">
        <v>0</v>
      </c>
      <c r="I111" s="151">
        <v>0</v>
      </c>
      <c r="J111" s="151">
        <v>0</v>
      </c>
      <c r="K111" s="151">
        <v>0</v>
      </c>
      <c r="L111" s="180" t="s">
        <v>79</v>
      </c>
      <c r="M111" s="180"/>
      <c r="N111" s="151">
        <v>0</v>
      </c>
      <c r="O111" s="16" t="s">
        <v>71</v>
      </c>
      <c r="P111" s="13"/>
    </row>
    <row r="112" spans="1:16" ht="12.75" customHeight="1">
      <c r="A112" s="154"/>
      <c r="B112" s="154"/>
      <c r="C112" s="154"/>
      <c r="D112" s="17" t="s">
        <v>70</v>
      </c>
      <c r="E112" s="151">
        <v>0</v>
      </c>
      <c r="F112" s="151">
        <v>0</v>
      </c>
      <c r="G112" s="151">
        <v>0</v>
      </c>
      <c r="H112" s="151">
        <v>0</v>
      </c>
      <c r="I112" s="151">
        <v>0</v>
      </c>
      <c r="J112" s="151">
        <v>0</v>
      </c>
      <c r="K112" s="151">
        <v>0</v>
      </c>
      <c r="L112" s="181">
        <v>0</v>
      </c>
      <c r="M112" s="181"/>
      <c r="N112" s="151">
        <v>0</v>
      </c>
      <c r="O112" s="16"/>
      <c r="P112" s="13"/>
    </row>
    <row r="113" spans="1:16" ht="12.75" customHeight="1">
      <c r="A113" s="154"/>
      <c r="B113" s="154"/>
      <c r="C113" s="154"/>
      <c r="D113" s="17" t="s">
        <v>69</v>
      </c>
      <c r="E113" s="151">
        <f>E111</f>
        <v>3154827</v>
      </c>
      <c r="F113" s="151">
        <v>4077</v>
      </c>
      <c r="G113" s="151">
        <v>4077</v>
      </c>
      <c r="H113" s="151">
        <v>0</v>
      </c>
      <c r="I113" s="151">
        <v>0</v>
      </c>
      <c r="J113" s="151">
        <v>0</v>
      </c>
      <c r="K113" s="151">
        <v>0</v>
      </c>
      <c r="L113" s="181">
        <v>0</v>
      </c>
      <c r="M113" s="181"/>
      <c r="N113" s="151">
        <f>N111</f>
        <v>0</v>
      </c>
      <c r="O113" s="16"/>
      <c r="P113" s="13"/>
    </row>
    <row r="114" spans="1:16" ht="46.5" customHeight="1">
      <c r="A114" s="154" t="s">
        <v>270</v>
      </c>
      <c r="B114" s="154">
        <v>921</v>
      </c>
      <c r="C114" s="154">
        <v>92195</v>
      </c>
      <c r="D114" s="17" t="s">
        <v>80</v>
      </c>
      <c r="E114" s="151">
        <v>65500</v>
      </c>
      <c r="F114" s="151">
        <f>G114</f>
        <v>65500</v>
      </c>
      <c r="G114" s="151">
        <v>65500</v>
      </c>
      <c r="H114" s="151">
        <v>0</v>
      </c>
      <c r="I114" s="151">
        <v>0</v>
      </c>
      <c r="J114" s="151">
        <v>0</v>
      </c>
      <c r="K114" s="151">
        <v>0</v>
      </c>
      <c r="L114" s="180" t="s">
        <v>79</v>
      </c>
      <c r="M114" s="180"/>
      <c r="N114" s="151">
        <v>0</v>
      </c>
      <c r="O114" s="16" t="s">
        <v>71</v>
      </c>
      <c r="P114" s="13"/>
    </row>
    <row r="115" spans="1:16" ht="12.75" customHeight="1">
      <c r="A115" s="154"/>
      <c r="B115" s="154"/>
      <c r="C115" s="154"/>
      <c r="D115" s="17" t="s">
        <v>70</v>
      </c>
      <c r="E115" s="151">
        <v>0</v>
      </c>
      <c r="F115" s="151">
        <v>0</v>
      </c>
      <c r="G115" s="151">
        <v>0</v>
      </c>
      <c r="H115" s="151">
        <v>0</v>
      </c>
      <c r="I115" s="151">
        <v>0</v>
      </c>
      <c r="J115" s="151">
        <v>0</v>
      </c>
      <c r="K115" s="151">
        <v>0</v>
      </c>
      <c r="L115" s="181">
        <v>0</v>
      </c>
      <c r="M115" s="181"/>
      <c r="N115" s="151">
        <v>0</v>
      </c>
      <c r="O115" s="16"/>
      <c r="P115" s="13"/>
    </row>
    <row r="116" spans="1:16" ht="12.75" customHeight="1">
      <c r="A116" s="154"/>
      <c r="B116" s="154"/>
      <c r="C116" s="154"/>
      <c r="D116" s="17" t="s">
        <v>69</v>
      </c>
      <c r="E116" s="151">
        <f>E114</f>
        <v>65500</v>
      </c>
      <c r="F116" s="151">
        <f>G116</f>
        <v>65500</v>
      </c>
      <c r="G116" s="151">
        <v>65500</v>
      </c>
      <c r="H116" s="151">
        <v>0</v>
      </c>
      <c r="I116" s="151">
        <v>0</v>
      </c>
      <c r="J116" s="151">
        <v>0</v>
      </c>
      <c r="K116" s="151">
        <v>0</v>
      </c>
      <c r="L116" s="181">
        <v>0</v>
      </c>
      <c r="M116" s="181"/>
      <c r="N116" s="151">
        <f>N114</f>
        <v>0</v>
      </c>
      <c r="O116" s="16"/>
      <c r="P116" s="13"/>
    </row>
    <row r="117" spans="1:16" ht="56.25" customHeight="1">
      <c r="A117" s="154" t="s">
        <v>302</v>
      </c>
      <c r="B117" s="18">
        <v>926</v>
      </c>
      <c r="C117" s="18">
        <v>92695</v>
      </c>
      <c r="D117" s="17" t="s">
        <v>77</v>
      </c>
      <c r="E117" s="151">
        <f>(E118+E119)</f>
        <v>7000</v>
      </c>
      <c r="F117" s="151">
        <f>(F118+F119)</f>
        <v>1000</v>
      </c>
      <c r="G117" s="151">
        <v>1000</v>
      </c>
      <c r="H117" s="151">
        <v>0</v>
      </c>
      <c r="I117" s="151">
        <v>0</v>
      </c>
      <c r="J117" s="151">
        <v>0</v>
      </c>
      <c r="K117" s="151">
        <v>0</v>
      </c>
      <c r="L117" s="180" t="s">
        <v>72</v>
      </c>
      <c r="M117" s="180"/>
      <c r="N117" s="151">
        <f>(N118+N119)</f>
        <v>0</v>
      </c>
      <c r="O117" s="16" t="s">
        <v>71</v>
      </c>
      <c r="P117" s="13"/>
    </row>
    <row r="118" spans="1:16" ht="12.75" customHeight="1">
      <c r="A118" s="154"/>
      <c r="B118" s="154"/>
      <c r="C118" s="154"/>
      <c r="D118" s="17" t="s">
        <v>70</v>
      </c>
      <c r="E118" s="151">
        <v>7000</v>
      </c>
      <c r="F118" s="151">
        <f>G118+J118++L118+N118</f>
        <v>1000</v>
      </c>
      <c r="G118" s="151">
        <f>G117</f>
        <v>1000</v>
      </c>
      <c r="H118" s="151">
        <v>0</v>
      </c>
      <c r="I118" s="151">
        <v>0</v>
      </c>
      <c r="J118" s="151">
        <v>0</v>
      </c>
      <c r="K118" s="151">
        <v>0</v>
      </c>
      <c r="L118" s="181">
        <v>0</v>
      </c>
      <c r="M118" s="181"/>
      <c r="N118" s="151">
        <v>0</v>
      </c>
      <c r="O118" s="16"/>
      <c r="P118" s="13"/>
    </row>
    <row r="119" spans="1:16" ht="12.75" customHeight="1">
      <c r="A119" s="154"/>
      <c r="B119" s="154"/>
      <c r="C119" s="154"/>
      <c r="D119" s="17" t="s">
        <v>69</v>
      </c>
      <c r="E119" s="151">
        <v>0</v>
      </c>
      <c r="F119" s="151">
        <f>G119+J119+L119+N119</f>
        <v>0</v>
      </c>
      <c r="G119" s="151">
        <v>0</v>
      </c>
      <c r="H119" s="151">
        <v>0</v>
      </c>
      <c r="I119" s="151">
        <v>0</v>
      </c>
      <c r="J119" s="151">
        <v>0</v>
      </c>
      <c r="K119" s="151">
        <v>0</v>
      </c>
      <c r="L119" s="181">
        <v>0</v>
      </c>
      <c r="M119" s="181"/>
      <c r="N119" s="151">
        <v>0</v>
      </c>
      <c r="O119" s="16"/>
      <c r="P119" s="13"/>
    </row>
    <row r="120" spans="1:16" ht="54.75" customHeight="1">
      <c r="A120" s="154" t="s">
        <v>303</v>
      </c>
      <c r="B120" s="18">
        <v>926</v>
      </c>
      <c r="C120" s="18">
        <v>92695</v>
      </c>
      <c r="D120" s="17" t="s">
        <v>75</v>
      </c>
      <c r="E120" s="151">
        <f>(E121+E122)</f>
        <v>7000</v>
      </c>
      <c r="F120" s="151">
        <f>(F121+F122)</f>
        <v>1000</v>
      </c>
      <c r="G120" s="151">
        <v>1000</v>
      </c>
      <c r="H120" s="151">
        <v>0</v>
      </c>
      <c r="I120" s="151">
        <v>0</v>
      </c>
      <c r="J120" s="151">
        <v>0</v>
      </c>
      <c r="K120" s="151">
        <v>0</v>
      </c>
      <c r="L120" s="180" t="s">
        <v>72</v>
      </c>
      <c r="M120" s="180"/>
      <c r="N120" s="151">
        <f>(N121+N122)</f>
        <v>0</v>
      </c>
      <c r="O120" s="16" t="s">
        <v>71</v>
      </c>
      <c r="P120" s="13"/>
    </row>
    <row r="121" spans="1:16" ht="12.75" customHeight="1">
      <c r="A121" s="154"/>
      <c r="B121" s="154"/>
      <c r="C121" s="154"/>
      <c r="D121" s="17" t="s">
        <v>70</v>
      </c>
      <c r="E121" s="151">
        <v>7000</v>
      </c>
      <c r="F121" s="151">
        <f>G121+J121++L121+N121</f>
        <v>1000</v>
      </c>
      <c r="G121" s="151">
        <f>G120</f>
        <v>1000</v>
      </c>
      <c r="H121" s="151">
        <v>0</v>
      </c>
      <c r="I121" s="151">
        <v>0</v>
      </c>
      <c r="J121" s="151">
        <v>0</v>
      </c>
      <c r="K121" s="151">
        <v>0</v>
      </c>
      <c r="L121" s="181">
        <v>0</v>
      </c>
      <c r="M121" s="181"/>
      <c r="N121" s="151">
        <v>0</v>
      </c>
      <c r="O121" s="16"/>
      <c r="P121" s="13"/>
    </row>
    <row r="122" spans="1:16" ht="12.75" customHeight="1">
      <c r="A122" s="154"/>
      <c r="B122" s="154"/>
      <c r="C122" s="154"/>
      <c r="D122" s="17" t="s">
        <v>69</v>
      </c>
      <c r="E122" s="151">
        <v>0</v>
      </c>
      <c r="F122" s="151">
        <f>G122+J122+L122+N122</f>
        <v>0</v>
      </c>
      <c r="G122" s="151">
        <v>0</v>
      </c>
      <c r="H122" s="151">
        <v>0</v>
      </c>
      <c r="I122" s="151">
        <v>0</v>
      </c>
      <c r="J122" s="151">
        <v>0</v>
      </c>
      <c r="K122" s="151">
        <v>0</v>
      </c>
      <c r="L122" s="181">
        <v>0</v>
      </c>
      <c r="M122" s="181"/>
      <c r="N122" s="151">
        <v>0</v>
      </c>
      <c r="O122" s="16"/>
      <c r="P122" s="13"/>
    </row>
    <row r="123" spans="1:16" ht="56.25" customHeight="1">
      <c r="A123" s="154" t="s">
        <v>304</v>
      </c>
      <c r="B123" s="18">
        <v>926</v>
      </c>
      <c r="C123" s="18">
        <v>92695</v>
      </c>
      <c r="D123" s="17" t="s">
        <v>73</v>
      </c>
      <c r="E123" s="151">
        <f>(E124+E125)</f>
        <v>7000</v>
      </c>
      <c r="F123" s="151">
        <f>(F124+F125)</f>
        <v>1000</v>
      </c>
      <c r="G123" s="151">
        <v>1000</v>
      </c>
      <c r="H123" s="151">
        <v>0</v>
      </c>
      <c r="I123" s="151">
        <v>0</v>
      </c>
      <c r="J123" s="151">
        <v>0</v>
      </c>
      <c r="K123" s="151">
        <v>0</v>
      </c>
      <c r="L123" s="180" t="s">
        <v>72</v>
      </c>
      <c r="M123" s="180"/>
      <c r="N123" s="151">
        <f>(N124+N125)</f>
        <v>0</v>
      </c>
      <c r="O123" s="16" t="s">
        <v>71</v>
      </c>
      <c r="P123" s="13"/>
    </row>
    <row r="124" spans="1:16" ht="12.75" customHeight="1">
      <c r="A124" s="154"/>
      <c r="B124" s="154"/>
      <c r="C124" s="154"/>
      <c r="D124" s="17" t="s">
        <v>70</v>
      </c>
      <c r="E124" s="151">
        <v>7000</v>
      </c>
      <c r="F124" s="151">
        <f>G124+J124++L124+N124</f>
        <v>1000</v>
      </c>
      <c r="G124" s="151">
        <f>G123</f>
        <v>1000</v>
      </c>
      <c r="H124" s="151">
        <v>0</v>
      </c>
      <c r="I124" s="151">
        <v>0</v>
      </c>
      <c r="J124" s="151">
        <v>0</v>
      </c>
      <c r="K124" s="151">
        <v>0</v>
      </c>
      <c r="L124" s="181">
        <v>0</v>
      </c>
      <c r="M124" s="181"/>
      <c r="N124" s="151">
        <v>0</v>
      </c>
      <c r="O124" s="16"/>
      <c r="P124" s="13"/>
    </row>
    <row r="125" spans="1:16" ht="12.75" customHeight="1">
      <c r="A125" s="154"/>
      <c r="B125" s="154"/>
      <c r="C125" s="154"/>
      <c r="D125" s="17" t="s">
        <v>69</v>
      </c>
      <c r="E125" s="151">
        <v>0</v>
      </c>
      <c r="F125" s="151">
        <f>G125+J125+L125+N125</f>
        <v>0</v>
      </c>
      <c r="G125" s="151">
        <v>0</v>
      </c>
      <c r="H125" s="151">
        <v>0</v>
      </c>
      <c r="I125" s="151">
        <v>0</v>
      </c>
      <c r="J125" s="151">
        <v>0</v>
      </c>
      <c r="K125" s="151">
        <v>0</v>
      </c>
      <c r="L125" s="181">
        <v>0</v>
      </c>
      <c r="M125" s="181"/>
      <c r="N125" s="151">
        <v>0</v>
      </c>
      <c r="O125" s="16"/>
      <c r="P125" s="13"/>
    </row>
    <row r="126" spans="1:16" ht="21" customHeight="1">
      <c r="A126" s="186" t="s">
        <v>30</v>
      </c>
      <c r="B126" s="186"/>
      <c r="C126" s="186"/>
      <c r="D126" s="186"/>
      <c r="E126" s="15">
        <f>SUM(E11+E14+E17+E20+E23+E26+E29+E32+E35+E38+E41+E44+E47+E50+E54+E57+E60+E63+E66+E69+E72+E75+E78+E81+E84+E87+E90+E93+E96+E99+E102+E105+E108+E111+E114+E117+E120+E123)</f>
        <v>78449425.88000001</v>
      </c>
      <c r="F126" s="15">
        <f aca="true" t="shared" si="1" ref="F126:K126">SUM(F11+F14+F17+F20+F23+F26+F29+F32+F35+F38+F41+F44+F47+F50+F54+F57+F60+F63+F66+F69+F72+F75+F78+F81+F84+F87+F90+F93+F96+F99+F102+F105+F108+F111+F114+F117+F120+F123)</f>
        <v>42170868.07000001</v>
      </c>
      <c r="G126" s="15">
        <f t="shared" si="1"/>
        <v>17165842.61</v>
      </c>
      <c r="H126" s="15">
        <f t="shared" si="1"/>
        <v>927756.45</v>
      </c>
      <c r="I126" s="15">
        <f t="shared" si="1"/>
        <v>0</v>
      </c>
      <c r="J126" s="15">
        <f t="shared" si="1"/>
        <v>0</v>
      </c>
      <c r="K126" s="15">
        <f t="shared" si="1"/>
        <v>0</v>
      </c>
      <c r="L126" s="197">
        <f>SUM(L127:L128)</f>
        <v>18934194.73</v>
      </c>
      <c r="M126" s="197"/>
      <c r="N126" s="15">
        <f>SUM(N11+N14+N17+N20+N23+N26+N29+N32+N35+N38+N41+N44+N47+N50+N54+N57+N60+N63+N66+N69+N72+N75+N78+N81+N84+N87+N90+N93+N96+N99+N102+N105+N108+N111+N114+N117+N120+N123)</f>
        <v>5143074.279999999</v>
      </c>
      <c r="O126" s="153" t="s">
        <v>68</v>
      </c>
      <c r="P126" s="13"/>
    </row>
    <row r="127" spans="1:16" ht="21" customHeight="1">
      <c r="A127" s="186" t="s">
        <v>30</v>
      </c>
      <c r="B127" s="186"/>
      <c r="C127" s="186"/>
      <c r="D127" s="152" t="s">
        <v>70</v>
      </c>
      <c r="E127" s="15">
        <f aca="true" t="shared" si="2" ref="E127:K127">SUM(E12+E15+E18+E21+E24+E27+E30+E33+E36+E39+E42+E45+E48+E51+E55+E58+E61+E64+E67+E70+E73+E76+E79+E82+E85+E88+E91+E94+E97+E100+E103+E106+E109+E112+E115+E118+E121+E124)</f>
        <v>6075605.21</v>
      </c>
      <c r="F127" s="15">
        <f t="shared" si="2"/>
        <v>1316469.31</v>
      </c>
      <c r="G127" s="15">
        <f t="shared" si="2"/>
        <v>741035.03</v>
      </c>
      <c r="H127" s="15">
        <f t="shared" si="2"/>
        <v>23061</v>
      </c>
      <c r="I127" s="15">
        <f t="shared" si="2"/>
        <v>0</v>
      </c>
      <c r="J127" s="15">
        <f t="shared" si="2"/>
        <v>0</v>
      </c>
      <c r="K127" s="15">
        <f t="shared" si="2"/>
        <v>0</v>
      </c>
      <c r="L127" s="199">
        <v>358270</v>
      </c>
      <c r="M127" s="199"/>
      <c r="N127" s="15">
        <f>SUM(N12+N15+N18+N21+N24+N27+N30+N33+N36+N39+N42+N45+N48+N51+N55+N58+N61+N64+N67+N70+N73+N76+N79+N82+N85+N88+N91+N94+N97+N100+N103+N106+N109+N112+N115+N118+N121+N124)</f>
        <v>194103.28</v>
      </c>
      <c r="O127" s="14" t="s">
        <v>68</v>
      </c>
      <c r="P127" s="13"/>
    </row>
    <row r="128" spans="1:16" ht="21" customHeight="1">
      <c r="A128" s="186" t="s">
        <v>30</v>
      </c>
      <c r="B128" s="186"/>
      <c r="C128" s="186"/>
      <c r="D128" s="152" t="s">
        <v>69</v>
      </c>
      <c r="E128" s="15">
        <f aca="true" t="shared" si="3" ref="E128:K128">SUM(E13+E16+E19+E22+E25+E28+E31+E34+E37+E40+E43+E46+E49+E52+E56+E59+E62+E65+E68+E71+E74+E77+E80+E83+E86+E89+E92+E95+E98+E101+E104+E107+E110+E113+E116+E119+E122+E125)</f>
        <v>71491840.67</v>
      </c>
      <c r="F128" s="15">
        <f t="shared" si="3"/>
        <v>40072934.760000005</v>
      </c>
      <c r="G128" s="15">
        <f t="shared" si="3"/>
        <v>15655029.58</v>
      </c>
      <c r="H128" s="15">
        <f t="shared" si="3"/>
        <v>904695.45</v>
      </c>
      <c r="I128" s="15">
        <f t="shared" si="3"/>
        <v>0</v>
      </c>
      <c r="J128" s="15">
        <f t="shared" si="3"/>
        <v>0</v>
      </c>
      <c r="K128" s="15">
        <f t="shared" si="3"/>
        <v>0</v>
      </c>
      <c r="L128" s="199">
        <v>18575924.73</v>
      </c>
      <c r="M128" s="199"/>
      <c r="N128" s="15">
        <f>SUM(N13+N16+N19+N22+N25+N28+N31+N34+N37+N40+N43+N46+N49+N52+N56+N59+N62+N65+N68+N71+N74+N77+N80+N83+N86+N89+N92+N95+N98+N101+N104+N107+N110+N113+N116+N119+N122+N125)</f>
        <v>4948971</v>
      </c>
      <c r="O128" s="14" t="s">
        <v>68</v>
      </c>
      <c r="P128" s="13"/>
    </row>
    <row r="129" spans="1:15" ht="4.5" customHeight="1">
      <c r="A129" s="11"/>
      <c r="B129" s="11"/>
      <c r="C129" s="11"/>
      <c r="D129" s="11"/>
      <c r="E129" s="11"/>
      <c r="F129" s="11"/>
      <c r="G129" s="12"/>
      <c r="H129" s="12"/>
      <c r="I129" s="12"/>
      <c r="J129" s="11"/>
      <c r="K129" s="11"/>
      <c r="L129" s="200"/>
      <c r="M129" s="200"/>
      <c r="N129" s="11"/>
      <c r="O129" s="11"/>
    </row>
    <row r="130" spans="1:15" ht="12.75" customHeight="1">
      <c r="A130" s="198"/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</row>
    <row r="131" spans="1:15" ht="12.75" customHeight="1">
      <c r="A131" s="201" t="s">
        <v>67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</row>
    <row r="132" spans="1:15" ht="12.75" customHeight="1">
      <c r="A132" s="198" t="s">
        <v>66</v>
      </c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</row>
    <row r="133" spans="1:15" ht="12.75" customHeight="1">
      <c r="A133" s="198" t="s">
        <v>65</v>
      </c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</row>
    <row r="134" spans="1:15" ht="12.75" customHeight="1">
      <c r="A134" s="198" t="s">
        <v>64</v>
      </c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</row>
    <row r="135" spans="1:15" ht="7.5" customHeight="1">
      <c r="A135" s="198" t="s">
        <v>63</v>
      </c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</row>
    <row r="136" spans="1:15" ht="21" customHeight="1">
      <c r="A136" s="198" t="s">
        <v>62</v>
      </c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</row>
    <row r="137" spans="1:15" ht="12.75">
      <c r="A137" s="6"/>
      <c r="B137" s="6"/>
      <c r="C137" s="6"/>
      <c r="D137" s="6"/>
      <c r="E137" s="10"/>
      <c r="F137" s="9"/>
      <c r="G137" s="7"/>
      <c r="H137" s="7"/>
      <c r="I137" s="8"/>
      <c r="J137" s="8"/>
      <c r="K137" s="8"/>
      <c r="L137" s="8"/>
      <c r="M137" s="7"/>
      <c r="N137" s="7"/>
      <c r="O137" s="6"/>
    </row>
    <row r="139" ht="12.75">
      <c r="F139" s="5"/>
    </row>
  </sheetData>
  <sheetProtection selectLockedCells="1" selectUnlockedCells="1"/>
  <mergeCells count="143">
    <mergeCell ref="L58:M58"/>
    <mergeCell ref="L59:M59"/>
    <mergeCell ref="A131:O131"/>
    <mergeCell ref="A132:O132"/>
    <mergeCell ref="A133:O133"/>
    <mergeCell ref="A134:O134"/>
    <mergeCell ref="L121:M121"/>
    <mergeCell ref="L122:M122"/>
    <mergeCell ref="L123:M123"/>
    <mergeCell ref="L124:M124"/>
    <mergeCell ref="A135:O135"/>
    <mergeCell ref="A136:O136"/>
    <mergeCell ref="A127:C127"/>
    <mergeCell ref="L127:M127"/>
    <mergeCell ref="A128:C128"/>
    <mergeCell ref="L128:M128"/>
    <mergeCell ref="L129:M129"/>
    <mergeCell ref="A130:O130"/>
    <mergeCell ref="L125:M125"/>
    <mergeCell ref="A126:D126"/>
    <mergeCell ref="L126:M126"/>
    <mergeCell ref="L115:M115"/>
    <mergeCell ref="L116:M116"/>
    <mergeCell ref="L117:M117"/>
    <mergeCell ref="L118:M118"/>
    <mergeCell ref="L119:M119"/>
    <mergeCell ref="L120:M120"/>
    <mergeCell ref="L109:M109"/>
    <mergeCell ref="L110:M110"/>
    <mergeCell ref="L111:M111"/>
    <mergeCell ref="L112:M112"/>
    <mergeCell ref="L113:M113"/>
    <mergeCell ref="L114:M114"/>
    <mergeCell ref="L106:M106"/>
    <mergeCell ref="L107:M107"/>
    <mergeCell ref="L108:M108"/>
    <mergeCell ref="L87:M87"/>
    <mergeCell ref="L100:M100"/>
    <mergeCell ref="L101:M101"/>
    <mergeCell ref="L102:M102"/>
    <mergeCell ref="L103:M103"/>
    <mergeCell ref="L104:M104"/>
    <mergeCell ref="L105:M105"/>
    <mergeCell ref="L85:M85"/>
    <mergeCell ref="L86:M86"/>
    <mergeCell ref="L96:M96"/>
    <mergeCell ref="L97:M97"/>
    <mergeCell ref="L98:M98"/>
    <mergeCell ref="L99:M99"/>
    <mergeCell ref="L93:M93"/>
    <mergeCell ref="L90:M90"/>
    <mergeCell ref="L73:M73"/>
    <mergeCell ref="L74:M74"/>
    <mergeCell ref="L75:M75"/>
    <mergeCell ref="L76:M76"/>
    <mergeCell ref="L77:M77"/>
    <mergeCell ref="L84:M84"/>
    <mergeCell ref="L81:M81"/>
    <mergeCell ref="L82:M82"/>
    <mergeCell ref="L83:M83"/>
    <mergeCell ref="L78:M78"/>
    <mergeCell ref="L64:M64"/>
    <mergeCell ref="L65:M65"/>
    <mergeCell ref="L66:M66"/>
    <mergeCell ref="L67:M67"/>
    <mergeCell ref="L68:M68"/>
    <mergeCell ref="L72:M72"/>
    <mergeCell ref="L69:M69"/>
    <mergeCell ref="L70:M70"/>
    <mergeCell ref="L71:M71"/>
    <mergeCell ref="L52:M52"/>
    <mergeCell ref="L53:M53"/>
    <mergeCell ref="L54:M54"/>
    <mergeCell ref="L55:M55"/>
    <mergeCell ref="L56:M56"/>
    <mergeCell ref="L63:M63"/>
    <mergeCell ref="L60:M60"/>
    <mergeCell ref="L61:M61"/>
    <mergeCell ref="L62:M62"/>
    <mergeCell ref="L57:M57"/>
    <mergeCell ref="L46:M46"/>
    <mergeCell ref="L47:M47"/>
    <mergeCell ref="L48:M48"/>
    <mergeCell ref="L49:M49"/>
    <mergeCell ref="L50:M50"/>
    <mergeCell ref="L51:M51"/>
    <mergeCell ref="K7:K9"/>
    <mergeCell ref="L44:M44"/>
    <mergeCell ref="L45:M45"/>
    <mergeCell ref="L10:M10"/>
    <mergeCell ref="L11:M11"/>
    <mergeCell ref="L12:M12"/>
    <mergeCell ref="L13:M13"/>
    <mergeCell ref="L14:M14"/>
    <mergeCell ref="L15:M15"/>
    <mergeCell ref="L16:M16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L79:M79"/>
    <mergeCell ref="L80:M80"/>
    <mergeCell ref="J1:O1"/>
    <mergeCell ref="A2:M2"/>
    <mergeCell ref="M3:O3"/>
    <mergeCell ref="A4:A9"/>
    <mergeCell ref="B4:B9"/>
    <mergeCell ref="C4:C9"/>
    <mergeCell ref="D4:D9"/>
    <mergeCell ref="E4:E9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9"/>
  <sheetViews>
    <sheetView view="pageLayout" workbookViewId="0" topLeftCell="A1">
      <selection activeCell="K11" sqref="K11"/>
    </sheetView>
  </sheetViews>
  <sheetFormatPr defaultColWidth="9.33203125" defaultRowHeight="11.25"/>
  <cols>
    <col min="1" max="1" width="4.83203125" style="44" customWidth="1"/>
    <col min="2" max="2" width="6.5" style="44" customWidth="1"/>
    <col min="3" max="3" width="7.5" style="44" customWidth="1"/>
    <col min="4" max="4" width="20.83203125" style="44" customWidth="1"/>
    <col min="5" max="5" width="14.33203125" style="44" customWidth="1"/>
    <col min="6" max="6" width="11.16015625" style="44" customWidth="1"/>
    <col min="7" max="7" width="9.83203125" style="44" customWidth="1"/>
    <col min="8" max="8" width="8.83203125" style="44" customWidth="1"/>
    <col min="9" max="9" width="7" style="44" customWidth="1"/>
    <col min="10" max="10" width="11.5" style="44" customWidth="1"/>
    <col min="11" max="11" width="9.66015625" style="44" customWidth="1"/>
    <col min="12" max="12" width="9.83203125" style="44" customWidth="1"/>
    <col min="13" max="16384" width="9.33203125" style="44" customWidth="1"/>
  </cols>
  <sheetData>
    <row r="1" spans="1:12" ht="31.5" customHeight="1">
      <c r="A1" s="202" t="s">
        <v>151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116"/>
    </row>
    <row r="2" spans="1:12" ht="18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203" t="s">
        <v>0</v>
      </c>
      <c r="L2" s="203"/>
    </row>
    <row r="3" spans="1:12" ht="10.5" customHeight="1">
      <c r="A3" s="204" t="s">
        <v>28</v>
      </c>
      <c r="B3" s="204" t="s">
        <v>1</v>
      </c>
      <c r="C3" s="204" t="s">
        <v>147</v>
      </c>
      <c r="D3" s="205" t="s">
        <v>152</v>
      </c>
      <c r="E3" s="205" t="s">
        <v>144</v>
      </c>
      <c r="F3" s="205"/>
      <c r="G3" s="205"/>
      <c r="H3" s="205"/>
      <c r="I3" s="205"/>
      <c r="J3" s="205"/>
      <c r="K3" s="205"/>
      <c r="L3" s="205" t="s">
        <v>143</v>
      </c>
    </row>
    <row r="4" spans="1:12" ht="19.5" customHeight="1">
      <c r="A4" s="204"/>
      <c r="B4" s="204"/>
      <c r="C4" s="204"/>
      <c r="D4" s="205"/>
      <c r="E4" s="205" t="s">
        <v>153</v>
      </c>
      <c r="F4" s="205" t="s">
        <v>141</v>
      </c>
      <c r="G4" s="205"/>
      <c r="H4" s="205"/>
      <c r="I4" s="205"/>
      <c r="J4" s="205"/>
      <c r="K4" s="205"/>
      <c r="L4" s="205"/>
    </row>
    <row r="5" spans="1:12" ht="19.5" customHeight="1">
      <c r="A5" s="204"/>
      <c r="B5" s="204"/>
      <c r="C5" s="204"/>
      <c r="D5" s="205"/>
      <c r="E5" s="205"/>
      <c r="F5" s="205" t="s">
        <v>140</v>
      </c>
      <c r="G5" s="206" t="s">
        <v>154</v>
      </c>
      <c r="H5" s="207" t="s">
        <v>137</v>
      </c>
      <c r="I5" s="114" t="s">
        <v>23</v>
      </c>
      <c r="J5" s="205" t="s">
        <v>155</v>
      </c>
      <c r="K5" s="207" t="s">
        <v>135</v>
      </c>
      <c r="L5" s="205"/>
    </row>
    <row r="6" spans="1:12" ht="19.5" customHeight="1">
      <c r="A6" s="204"/>
      <c r="B6" s="204"/>
      <c r="C6" s="204"/>
      <c r="D6" s="205"/>
      <c r="E6" s="205"/>
      <c r="F6" s="205"/>
      <c r="G6" s="206"/>
      <c r="H6" s="207"/>
      <c r="I6" s="208" t="s">
        <v>134</v>
      </c>
      <c r="J6" s="205"/>
      <c r="K6" s="205"/>
      <c r="L6" s="205"/>
    </row>
    <row r="7" spans="1:12" ht="29.25" customHeight="1">
      <c r="A7" s="204"/>
      <c r="B7" s="204"/>
      <c r="C7" s="204"/>
      <c r="D7" s="205"/>
      <c r="E7" s="205"/>
      <c r="F7" s="205"/>
      <c r="G7" s="206"/>
      <c r="H7" s="207"/>
      <c r="I7" s="208"/>
      <c r="J7" s="205"/>
      <c r="K7" s="205"/>
      <c r="L7" s="205"/>
    </row>
    <row r="8" spans="1:12" ht="29.25" customHeight="1">
      <c r="A8" s="204"/>
      <c r="B8" s="204"/>
      <c r="C8" s="204"/>
      <c r="D8" s="205"/>
      <c r="E8" s="205"/>
      <c r="F8" s="205"/>
      <c r="G8" s="206"/>
      <c r="H8" s="207"/>
      <c r="I8" s="208"/>
      <c r="J8" s="205"/>
      <c r="K8" s="205"/>
      <c r="L8" s="205"/>
    </row>
    <row r="9" spans="1:12" ht="15.75" customHeight="1" thickBot="1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  <c r="K9" s="113">
        <v>11</v>
      </c>
      <c r="L9" s="113">
        <v>12</v>
      </c>
    </row>
    <row r="10" spans="1:12" ht="45" customHeight="1" thickBot="1">
      <c r="A10" s="98" t="s">
        <v>29</v>
      </c>
      <c r="B10" s="98">
        <v>600</v>
      </c>
      <c r="C10" s="98">
        <v>60014</v>
      </c>
      <c r="D10" s="112" t="s">
        <v>156</v>
      </c>
      <c r="E10" s="111">
        <v>330000</v>
      </c>
      <c r="F10" s="111">
        <v>330000</v>
      </c>
      <c r="G10" s="96">
        <v>0</v>
      </c>
      <c r="H10" s="96">
        <v>0</v>
      </c>
      <c r="I10" s="96">
        <v>0</v>
      </c>
      <c r="J10" s="95" t="s">
        <v>157</v>
      </c>
      <c r="K10" s="94">
        <v>0</v>
      </c>
      <c r="L10" s="93" t="s">
        <v>158</v>
      </c>
    </row>
    <row r="11" spans="1:12" ht="95.25" customHeight="1" thickBot="1">
      <c r="A11" s="98" t="s">
        <v>31</v>
      </c>
      <c r="B11" s="98">
        <v>600</v>
      </c>
      <c r="C11" s="98">
        <v>60014</v>
      </c>
      <c r="D11" s="112" t="s">
        <v>159</v>
      </c>
      <c r="E11" s="111">
        <v>401052</v>
      </c>
      <c r="F11" s="111">
        <v>233167</v>
      </c>
      <c r="G11" s="96">
        <v>0</v>
      </c>
      <c r="H11" s="96">
        <v>0</v>
      </c>
      <c r="I11" s="96">
        <v>0</v>
      </c>
      <c r="J11" s="99" t="s">
        <v>283</v>
      </c>
      <c r="K11" s="94">
        <v>0</v>
      </c>
      <c r="L11" s="93" t="s">
        <v>158</v>
      </c>
    </row>
    <row r="12" spans="1:12" ht="83.25" customHeight="1" thickBot="1">
      <c r="A12" s="98" t="s">
        <v>32</v>
      </c>
      <c r="B12" s="98">
        <v>600</v>
      </c>
      <c r="C12" s="98">
        <v>60014</v>
      </c>
      <c r="D12" s="110" t="s">
        <v>161</v>
      </c>
      <c r="E12" s="108">
        <v>1546864</v>
      </c>
      <c r="F12" s="108">
        <v>1546864</v>
      </c>
      <c r="G12" s="96">
        <v>0</v>
      </c>
      <c r="H12" s="96">
        <v>0</v>
      </c>
      <c r="I12" s="96">
        <v>0</v>
      </c>
      <c r="J12" s="95" t="s">
        <v>160</v>
      </c>
      <c r="K12" s="94">
        <v>0</v>
      </c>
      <c r="L12" s="93" t="s">
        <v>158</v>
      </c>
    </row>
    <row r="13" spans="1:12" ht="74.25" customHeight="1" thickBot="1">
      <c r="A13" s="98" t="s">
        <v>33</v>
      </c>
      <c r="B13" s="98">
        <v>600</v>
      </c>
      <c r="C13" s="98">
        <v>60014</v>
      </c>
      <c r="D13" s="110" t="s">
        <v>162</v>
      </c>
      <c r="E13" s="108">
        <v>20000</v>
      </c>
      <c r="F13" s="108">
        <v>20000</v>
      </c>
      <c r="G13" s="96">
        <v>0</v>
      </c>
      <c r="H13" s="96">
        <v>0</v>
      </c>
      <c r="I13" s="96">
        <v>0</v>
      </c>
      <c r="J13" s="95" t="s">
        <v>160</v>
      </c>
      <c r="K13" s="94">
        <v>0</v>
      </c>
      <c r="L13" s="93" t="s">
        <v>158</v>
      </c>
    </row>
    <row r="14" spans="1:12" ht="93" customHeight="1" thickBot="1">
      <c r="A14" s="98" t="s">
        <v>34</v>
      </c>
      <c r="B14" s="98">
        <v>600</v>
      </c>
      <c r="C14" s="98">
        <v>60014</v>
      </c>
      <c r="D14" s="110" t="s">
        <v>163</v>
      </c>
      <c r="E14" s="108">
        <v>2008228</v>
      </c>
      <c r="F14" s="108">
        <v>1007714</v>
      </c>
      <c r="G14" s="96">
        <v>0</v>
      </c>
      <c r="H14" s="96">
        <v>0</v>
      </c>
      <c r="I14" s="96">
        <v>0</v>
      </c>
      <c r="J14" s="99" t="s">
        <v>164</v>
      </c>
      <c r="K14" s="94">
        <v>0</v>
      </c>
      <c r="L14" s="93" t="s">
        <v>158</v>
      </c>
    </row>
    <row r="15" spans="1:12" ht="123" customHeight="1" thickBot="1">
      <c r="A15" s="98" t="s">
        <v>35</v>
      </c>
      <c r="B15" s="98">
        <v>600</v>
      </c>
      <c r="C15" s="98">
        <v>60014</v>
      </c>
      <c r="D15" s="110" t="s">
        <v>165</v>
      </c>
      <c r="E15" s="108">
        <v>50000</v>
      </c>
      <c r="F15" s="108">
        <v>50000</v>
      </c>
      <c r="G15" s="96">
        <v>0</v>
      </c>
      <c r="H15" s="96">
        <v>0</v>
      </c>
      <c r="I15" s="96">
        <v>0</v>
      </c>
      <c r="J15" s="95" t="s">
        <v>157</v>
      </c>
      <c r="K15" s="94">
        <v>0</v>
      </c>
      <c r="L15" s="93" t="s">
        <v>158</v>
      </c>
    </row>
    <row r="16" spans="1:12" ht="112.5" customHeight="1" thickBot="1">
      <c r="A16" s="98" t="s">
        <v>120</v>
      </c>
      <c r="B16" s="98">
        <v>600</v>
      </c>
      <c r="C16" s="98">
        <v>60014</v>
      </c>
      <c r="D16" s="110" t="s">
        <v>255</v>
      </c>
      <c r="E16" s="108">
        <v>79021</v>
      </c>
      <c r="F16" s="108">
        <v>79021</v>
      </c>
      <c r="G16" s="96">
        <v>0</v>
      </c>
      <c r="H16" s="96">
        <v>0</v>
      </c>
      <c r="I16" s="96">
        <v>0</v>
      </c>
      <c r="J16" s="95" t="s">
        <v>157</v>
      </c>
      <c r="K16" s="94">
        <v>0</v>
      </c>
      <c r="L16" s="93" t="s">
        <v>158</v>
      </c>
    </row>
    <row r="17" spans="1:12" ht="137.25" customHeight="1" thickBot="1">
      <c r="A17" s="98" t="s">
        <v>118</v>
      </c>
      <c r="B17" s="98">
        <v>600</v>
      </c>
      <c r="C17" s="98">
        <v>60014</v>
      </c>
      <c r="D17" s="110" t="s">
        <v>166</v>
      </c>
      <c r="E17" s="108">
        <v>50000</v>
      </c>
      <c r="F17" s="108">
        <v>50000</v>
      </c>
      <c r="G17" s="96">
        <v>0</v>
      </c>
      <c r="H17" s="96">
        <v>0</v>
      </c>
      <c r="I17" s="96">
        <v>0</v>
      </c>
      <c r="J17" s="95" t="s">
        <v>157</v>
      </c>
      <c r="K17" s="94">
        <v>0</v>
      </c>
      <c r="L17" s="93" t="s">
        <v>158</v>
      </c>
    </row>
    <row r="18" spans="1:12" ht="93" customHeight="1" thickBot="1">
      <c r="A18" s="98" t="s">
        <v>116</v>
      </c>
      <c r="B18" s="98">
        <v>600</v>
      </c>
      <c r="C18" s="98">
        <v>60014</v>
      </c>
      <c r="D18" s="110" t="s">
        <v>167</v>
      </c>
      <c r="E18" s="108">
        <v>65000</v>
      </c>
      <c r="F18" s="108">
        <v>65000</v>
      </c>
      <c r="G18" s="96">
        <v>0</v>
      </c>
      <c r="H18" s="96">
        <v>0</v>
      </c>
      <c r="I18" s="96">
        <v>0</v>
      </c>
      <c r="J18" s="95" t="s">
        <v>157</v>
      </c>
      <c r="K18" s="94">
        <v>0</v>
      </c>
      <c r="L18" s="93" t="s">
        <v>158</v>
      </c>
    </row>
    <row r="19" spans="1:12" ht="105.75" customHeight="1" thickBot="1">
      <c r="A19" s="98" t="s">
        <v>114</v>
      </c>
      <c r="B19" s="98">
        <v>600</v>
      </c>
      <c r="C19" s="98">
        <v>60014</v>
      </c>
      <c r="D19" s="110" t="s">
        <v>168</v>
      </c>
      <c r="E19" s="108">
        <v>65000</v>
      </c>
      <c r="F19" s="108">
        <v>65000</v>
      </c>
      <c r="G19" s="96">
        <v>0</v>
      </c>
      <c r="H19" s="96">
        <v>0</v>
      </c>
      <c r="I19" s="96">
        <v>0</v>
      </c>
      <c r="J19" s="95" t="s">
        <v>157</v>
      </c>
      <c r="K19" s="94">
        <v>0</v>
      </c>
      <c r="L19" s="93" t="s">
        <v>158</v>
      </c>
    </row>
    <row r="20" spans="1:12" ht="111" customHeight="1" thickBot="1">
      <c r="A20" s="98" t="s">
        <v>111</v>
      </c>
      <c r="B20" s="98">
        <v>600</v>
      </c>
      <c r="C20" s="98">
        <v>60014</v>
      </c>
      <c r="D20" s="110" t="s">
        <v>169</v>
      </c>
      <c r="E20" s="108">
        <v>65000</v>
      </c>
      <c r="F20" s="108">
        <v>65000</v>
      </c>
      <c r="G20" s="96">
        <v>0</v>
      </c>
      <c r="H20" s="96">
        <v>0</v>
      </c>
      <c r="I20" s="96">
        <v>0</v>
      </c>
      <c r="J20" s="95" t="s">
        <v>157</v>
      </c>
      <c r="K20" s="94">
        <v>0</v>
      </c>
      <c r="L20" s="93" t="s">
        <v>158</v>
      </c>
    </row>
    <row r="21" spans="1:12" ht="93.75" customHeight="1" thickBot="1">
      <c r="A21" s="98" t="s">
        <v>107</v>
      </c>
      <c r="B21" s="98">
        <v>600</v>
      </c>
      <c r="C21" s="98">
        <v>60014</v>
      </c>
      <c r="D21" s="110" t="s">
        <v>170</v>
      </c>
      <c r="E21" s="108">
        <v>64458</v>
      </c>
      <c r="F21" s="108">
        <v>64458</v>
      </c>
      <c r="G21" s="96">
        <v>0</v>
      </c>
      <c r="H21" s="96">
        <v>0</v>
      </c>
      <c r="I21" s="96">
        <v>0</v>
      </c>
      <c r="J21" s="95" t="s">
        <v>157</v>
      </c>
      <c r="K21" s="94">
        <v>0</v>
      </c>
      <c r="L21" s="93" t="s">
        <v>158</v>
      </c>
    </row>
    <row r="22" spans="1:12" ht="97.5" customHeight="1" thickBot="1">
      <c r="A22" s="98" t="s">
        <v>105</v>
      </c>
      <c r="B22" s="98">
        <v>600</v>
      </c>
      <c r="C22" s="98">
        <v>60014</v>
      </c>
      <c r="D22" s="110" t="s">
        <v>171</v>
      </c>
      <c r="E22" s="108">
        <v>52521</v>
      </c>
      <c r="F22" s="108">
        <v>52521</v>
      </c>
      <c r="G22" s="96">
        <v>0</v>
      </c>
      <c r="H22" s="96">
        <v>0</v>
      </c>
      <c r="I22" s="96">
        <v>0</v>
      </c>
      <c r="J22" s="95" t="s">
        <v>157</v>
      </c>
      <c r="K22" s="94">
        <v>0</v>
      </c>
      <c r="L22" s="93" t="s">
        <v>158</v>
      </c>
    </row>
    <row r="23" spans="1:12" ht="117" customHeight="1" thickBot="1">
      <c r="A23" s="98" t="s">
        <v>103</v>
      </c>
      <c r="B23" s="98">
        <v>600</v>
      </c>
      <c r="C23" s="98">
        <v>60014</v>
      </c>
      <c r="D23" s="110" t="s">
        <v>284</v>
      </c>
      <c r="E23" s="108">
        <v>60000</v>
      </c>
      <c r="F23" s="108">
        <v>60000</v>
      </c>
      <c r="G23" s="96">
        <v>0</v>
      </c>
      <c r="H23" s="96">
        <v>0</v>
      </c>
      <c r="I23" s="96">
        <v>0</v>
      </c>
      <c r="J23" s="95" t="s">
        <v>157</v>
      </c>
      <c r="K23" s="94">
        <v>0</v>
      </c>
      <c r="L23" s="93" t="s">
        <v>158</v>
      </c>
    </row>
    <row r="24" spans="1:12" ht="123.75" customHeight="1" thickBot="1">
      <c r="A24" s="98" t="s">
        <v>100</v>
      </c>
      <c r="B24" s="98">
        <v>600</v>
      </c>
      <c r="C24" s="98">
        <v>60014</v>
      </c>
      <c r="D24" s="110" t="s">
        <v>285</v>
      </c>
      <c r="E24" s="108">
        <v>100000</v>
      </c>
      <c r="F24" s="108">
        <v>100000</v>
      </c>
      <c r="G24" s="96">
        <v>0</v>
      </c>
      <c r="H24" s="96">
        <v>0</v>
      </c>
      <c r="I24" s="96">
        <v>0</v>
      </c>
      <c r="J24" s="95" t="s">
        <v>157</v>
      </c>
      <c r="K24" s="94">
        <v>0</v>
      </c>
      <c r="L24" s="93" t="s">
        <v>158</v>
      </c>
    </row>
    <row r="25" spans="1:12" ht="115.5" customHeight="1" thickBot="1">
      <c r="A25" s="98" t="s">
        <v>97</v>
      </c>
      <c r="B25" s="98">
        <v>600</v>
      </c>
      <c r="C25" s="98">
        <v>60014</v>
      </c>
      <c r="D25" s="110" t="s">
        <v>286</v>
      </c>
      <c r="E25" s="108">
        <v>120000</v>
      </c>
      <c r="F25" s="108">
        <v>120000</v>
      </c>
      <c r="G25" s="96">
        <v>0</v>
      </c>
      <c r="H25" s="96">
        <v>0</v>
      </c>
      <c r="I25" s="96">
        <v>0</v>
      </c>
      <c r="J25" s="95" t="s">
        <v>157</v>
      </c>
      <c r="K25" s="94">
        <v>0</v>
      </c>
      <c r="L25" s="93" t="s">
        <v>158</v>
      </c>
    </row>
    <row r="26" spans="1:12" ht="205.5" customHeight="1" thickBot="1">
      <c r="A26" s="98" t="s">
        <v>93</v>
      </c>
      <c r="B26" s="98">
        <v>600</v>
      </c>
      <c r="C26" s="98">
        <v>60014</v>
      </c>
      <c r="D26" s="109" t="s">
        <v>172</v>
      </c>
      <c r="E26" s="108">
        <v>1573695</v>
      </c>
      <c r="F26" s="108">
        <v>773695</v>
      </c>
      <c r="G26" s="96">
        <v>0</v>
      </c>
      <c r="H26" s="96">
        <v>0</v>
      </c>
      <c r="I26" s="96">
        <v>0</v>
      </c>
      <c r="J26" s="95" t="s">
        <v>157</v>
      </c>
      <c r="K26" s="107">
        <v>800000</v>
      </c>
      <c r="L26" s="93" t="s">
        <v>158</v>
      </c>
    </row>
    <row r="27" spans="1:12" ht="96" customHeight="1">
      <c r="A27" s="98" t="s">
        <v>89</v>
      </c>
      <c r="B27" s="98">
        <v>630</v>
      </c>
      <c r="C27" s="98">
        <v>63095</v>
      </c>
      <c r="D27" s="95" t="s">
        <v>173</v>
      </c>
      <c r="E27" s="97">
        <f>F27</f>
        <v>6765</v>
      </c>
      <c r="F27" s="97">
        <v>6765</v>
      </c>
      <c r="G27" s="96">
        <v>0</v>
      </c>
      <c r="H27" s="96">
        <v>0</v>
      </c>
      <c r="I27" s="96">
        <v>0</v>
      </c>
      <c r="J27" s="95" t="s">
        <v>79</v>
      </c>
      <c r="K27" s="94">
        <v>0</v>
      </c>
      <c r="L27" s="93" t="s">
        <v>71</v>
      </c>
    </row>
    <row r="28" spans="1:12" ht="68.25" customHeight="1">
      <c r="A28" s="98" t="s">
        <v>86</v>
      </c>
      <c r="B28" s="98">
        <v>700</v>
      </c>
      <c r="C28" s="98">
        <v>70005</v>
      </c>
      <c r="D28" s="99" t="s">
        <v>305</v>
      </c>
      <c r="E28" s="97">
        <f>F28</f>
        <v>689820</v>
      </c>
      <c r="F28" s="97">
        <v>689820</v>
      </c>
      <c r="G28" s="96">
        <v>0</v>
      </c>
      <c r="H28" s="96">
        <v>0</v>
      </c>
      <c r="I28" s="96">
        <v>0</v>
      </c>
      <c r="J28" s="95" t="s">
        <v>79</v>
      </c>
      <c r="K28" s="94">
        <v>0</v>
      </c>
      <c r="L28" s="93" t="s">
        <v>71</v>
      </c>
    </row>
    <row r="29" spans="1:12" ht="67.5" customHeight="1">
      <c r="A29" s="98" t="s">
        <v>83</v>
      </c>
      <c r="B29" s="98">
        <v>750</v>
      </c>
      <c r="C29" s="98">
        <v>75020</v>
      </c>
      <c r="D29" s="99" t="s">
        <v>175</v>
      </c>
      <c r="E29" s="97">
        <f>F29</f>
        <v>15000</v>
      </c>
      <c r="F29" s="97">
        <v>15000</v>
      </c>
      <c r="G29" s="96">
        <v>0</v>
      </c>
      <c r="H29" s="96">
        <v>0</v>
      </c>
      <c r="I29" s="96">
        <v>0</v>
      </c>
      <c r="J29" s="95" t="s">
        <v>79</v>
      </c>
      <c r="K29" s="94">
        <v>0</v>
      </c>
      <c r="L29" s="93" t="s">
        <v>71</v>
      </c>
    </row>
    <row r="30" spans="1:12" ht="63.75" customHeight="1">
      <c r="A30" s="98" t="s">
        <v>81</v>
      </c>
      <c r="B30" s="98">
        <v>801</v>
      </c>
      <c r="C30" s="98">
        <v>80195</v>
      </c>
      <c r="D30" s="99" t="s">
        <v>191</v>
      </c>
      <c r="E30" s="97">
        <v>540463</v>
      </c>
      <c r="F30" s="97">
        <v>340463</v>
      </c>
      <c r="G30" s="96">
        <v>0</v>
      </c>
      <c r="H30" s="96">
        <v>0</v>
      </c>
      <c r="I30" s="96">
        <v>0</v>
      </c>
      <c r="J30" s="95" t="s">
        <v>326</v>
      </c>
      <c r="K30" s="94">
        <v>0</v>
      </c>
      <c r="L30" s="93" t="s">
        <v>190</v>
      </c>
    </row>
    <row r="31" spans="1:12" ht="41.25" customHeight="1">
      <c r="A31" s="98" t="s">
        <v>78</v>
      </c>
      <c r="B31" s="98">
        <v>801</v>
      </c>
      <c r="C31" s="98">
        <v>80195</v>
      </c>
      <c r="D31" s="99" t="s">
        <v>264</v>
      </c>
      <c r="E31" s="97">
        <f>F31</f>
        <v>57036</v>
      </c>
      <c r="F31" s="97">
        <v>57036</v>
      </c>
      <c r="G31" s="96">
        <v>0</v>
      </c>
      <c r="H31" s="96">
        <v>0</v>
      </c>
      <c r="I31" s="96">
        <v>0</v>
      </c>
      <c r="J31" s="95" t="s">
        <v>79</v>
      </c>
      <c r="K31" s="94">
        <v>0</v>
      </c>
      <c r="L31" s="93" t="s">
        <v>204</v>
      </c>
    </row>
    <row r="32" spans="1:12" ht="78.75" customHeight="1">
      <c r="A32" s="106" t="s">
        <v>76</v>
      </c>
      <c r="B32" s="106">
        <v>852</v>
      </c>
      <c r="C32" s="106">
        <v>85202</v>
      </c>
      <c r="D32" s="122" t="s">
        <v>178</v>
      </c>
      <c r="E32" s="104">
        <v>228700</v>
      </c>
      <c r="F32" s="103">
        <v>93700</v>
      </c>
      <c r="G32" s="96">
        <v>0</v>
      </c>
      <c r="H32" s="103">
        <v>0</v>
      </c>
      <c r="I32" s="103">
        <v>0</v>
      </c>
      <c r="J32" s="102" t="s">
        <v>263</v>
      </c>
      <c r="K32" s="101">
        <v>0</v>
      </c>
      <c r="L32" s="100" t="s">
        <v>179</v>
      </c>
    </row>
    <row r="33" spans="1:12" ht="51" customHeight="1">
      <c r="A33" s="106" t="s">
        <v>74</v>
      </c>
      <c r="B33" s="106">
        <v>852</v>
      </c>
      <c r="C33" s="106">
        <v>85202</v>
      </c>
      <c r="D33" s="105" t="s">
        <v>260</v>
      </c>
      <c r="E33" s="104">
        <v>18000</v>
      </c>
      <c r="F33" s="103">
        <v>18000</v>
      </c>
      <c r="G33" s="96">
        <v>0</v>
      </c>
      <c r="H33" s="103">
        <v>0</v>
      </c>
      <c r="I33" s="103">
        <v>0</v>
      </c>
      <c r="J33" s="102" t="s">
        <v>157</v>
      </c>
      <c r="K33" s="101">
        <v>0</v>
      </c>
      <c r="L33" s="100" t="s">
        <v>259</v>
      </c>
    </row>
    <row r="34" spans="1:12" ht="49.5" customHeight="1">
      <c r="A34" s="98" t="s">
        <v>150</v>
      </c>
      <c r="B34" s="98">
        <v>853</v>
      </c>
      <c r="C34" s="98">
        <v>85333</v>
      </c>
      <c r="D34" s="99" t="s">
        <v>181</v>
      </c>
      <c r="E34" s="97">
        <v>95000</v>
      </c>
      <c r="F34" s="97">
        <v>95000</v>
      </c>
      <c r="G34" s="96">
        <v>0</v>
      </c>
      <c r="H34" s="96">
        <v>0</v>
      </c>
      <c r="I34" s="96">
        <v>0</v>
      </c>
      <c r="J34" s="95" t="s">
        <v>157</v>
      </c>
      <c r="K34" s="94">
        <v>0</v>
      </c>
      <c r="L34" s="93" t="s">
        <v>182</v>
      </c>
    </row>
    <row r="35" spans="1:12" ht="60" customHeight="1">
      <c r="A35" s="98" t="s">
        <v>174</v>
      </c>
      <c r="B35" s="98">
        <v>854</v>
      </c>
      <c r="C35" s="98">
        <v>85403</v>
      </c>
      <c r="D35" s="95" t="s">
        <v>184</v>
      </c>
      <c r="E35" s="97">
        <v>122795</v>
      </c>
      <c r="F35" s="97">
        <v>122795</v>
      </c>
      <c r="G35" s="96">
        <v>0</v>
      </c>
      <c r="H35" s="96">
        <v>0</v>
      </c>
      <c r="I35" s="96">
        <v>0</v>
      </c>
      <c r="J35" s="95" t="s">
        <v>157</v>
      </c>
      <c r="K35" s="94">
        <v>0</v>
      </c>
      <c r="L35" s="93" t="s">
        <v>185</v>
      </c>
    </row>
    <row r="36" spans="1:12" ht="117" customHeight="1">
      <c r="A36" s="98" t="s">
        <v>254</v>
      </c>
      <c r="B36" s="98">
        <v>854</v>
      </c>
      <c r="C36" s="98">
        <v>85410</v>
      </c>
      <c r="D36" s="95" t="s">
        <v>257</v>
      </c>
      <c r="E36" s="97">
        <f>F36</f>
        <v>102980</v>
      </c>
      <c r="F36" s="97">
        <v>102980</v>
      </c>
      <c r="G36" s="96">
        <v>0</v>
      </c>
      <c r="H36" s="96">
        <v>0</v>
      </c>
      <c r="I36" s="96">
        <v>0</v>
      </c>
      <c r="J36" s="95" t="s">
        <v>79</v>
      </c>
      <c r="K36" s="94">
        <v>0</v>
      </c>
      <c r="L36" s="93" t="s">
        <v>190</v>
      </c>
    </row>
    <row r="37" spans="1:12" ht="80.25" customHeight="1">
      <c r="A37" s="98" t="s">
        <v>176</v>
      </c>
      <c r="B37" s="98">
        <v>854</v>
      </c>
      <c r="C37" s="98">
        <v>85410</v>
      </c>
      <c r="D37" s="95" t="s">
        <v>189</v>
      </c>
      <c r="E37" s="97">
        <v>151290</v>
      </c>
      <c r="F37" s="97">
        <v>151290</v>
      </c>
      <c r="G37" s="96"/>
      <c r="H37" s="96"/>
      <c r="I37" s="96"/>
      <c r="J37" s="95" t="s">
        <v>79</v>
      </c>
      <c r="K37" s="94">
        <v>0</v>
      </c>
      <c r="L37" s="93" t="s">
        <v>71</v>
      </c>
    </row>
    <row r="38" spans="1:12" ht="57" customHeight="1">
      <c r="A38" s="98" t="s">
        <v>177</v>
      </c>
      <c r="B38" s="98">
        <v>855</v>
      </c>
      <c r="C38" s="98">
        <v>85510</v>
      </c>
      <c r="D38" s="95" t="s">
        <v>272</v>
      </c>
      <c r="E38" s="97">
        <v>116730</v>
      </c>
      <c r="F38" s="97">
        <v>116730</v>
      </c>
      <c r="G38" s="96"/>
      <c r="H38" s="96"/>
      <c r="I38" s="96"/>
      <c r="J38" s="95" t="s">
        <v>79</v>
      </c>
      <c r="K38" s="94">
        <v>0</v>
      </c>
      <c r="L38" s="93" t="s">
        <v>271</v>
      </c>
    </row>
    <row r="39" spans="1:12" ht="37.5" customHeight="1">
      <c r="A39" s="204" t="s">
        <v>186</v>
      </c>
      <c r="B39" s="204"/>
      <c r="C39" s="204"/>
      <c r="D39" s="204"/>
      <c r="E39" s="92">
        <f>SUM(E10:E38)</f>
        <v>8795418</v>
      </c>
      <c r="F39" s="92">
        <f>SUM(F10:F38)</f>
        <v>6492019</v>
      </c>
      <c r="G39" s="91">
        <f>SUM(G10:G38)</f>
        <v>0</v>
      </c>
      <c r="H39" s="91">
        <f>SUM(H10:H38)</f>
        <v>0</v>
      </c>
      <c r="I39" s="91">
        <f>SUM(I10:I38)</f>
        <v>0</v>
      </c>
      <c r="J39" s="121">
        <v>1503399</v>
      </c>
      <c r="K39" s="91">
        <f>SUM(K10:K38)</f>
        <v>800000</v>
      </c>
      <c r="L39" s="90" t="s">
        <v>68</v>
      </c>
    </row>
    <row r="40" spans="1:12" ht="16.5" customHeight="1">
      <c r="A40" s="123"/>
      <c r="B40" s="123"/>
      <c r="C40" s="123"/>
      <c r="D40" s="123"/>
      <c r="E40" s="124"/>
      <c r="F40" s="123"/>
      <c r="G40" s="123"/>
      <c r="H40" s="123"/>
      <c r="I40" s="123"/>
      <c r="J40" s="123"/>
      <c r="K40" s="123"/>
      <c r="L40" s="123"/>
    </row>
    <row r="41" spans="1:12" ht="12.75">
      <c r="A41" s="123" t="s">
        <v>187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2" ht="12.75">
      <c r="A42" s="123" t="s">
        <v>65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</row>
    <row r="43" spans="1:12" ht="12.75">
      <c r="A43" s="89" t="s">
        <v>64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ht="12.75">
      <c r="A44" s="89" t="s">
        <v>188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2" ht="12.75">
      <c r="A45" s="89" t="s">
        <v>62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9" ht="12.75">
      <c r="E49" s="45"/>
    </row>
  </sheetData>
  <sheetProtection selectLockedCells="1" selectUnlockedCells="1"/>
  <mergeCells count="17">
    <mergeCell ref="A39:D39"/>
    <mergeCell ref="F5:F8"/>
    <mergeCell ref="G5:G8"/>
    <mergeCell ref="H5:H8"/>
    <mergeCell ref="J5:J8"/>
    <mergeCell ref="K5:K8"/>
    <mergeCell ref="I6:I8"/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LXXXIV.76.2023 
z dnia 13 października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view="pageLayout" zoomScaleNormal="90" workbookViewId="0" topLeftCell="A1">
      <selection activeCell="Q7" sqref="Q7"/>
    </sheetView>
  </sheetViews>
  <sheetFormatPr defaultColWidth="9.33203125" defaultRowHeight="11.25"/>
  <cols>
    <col min="1" max="1" width="5.66015625" style="44" customWidth="1"/>
    <col min="2" max="2" width="11" style="44" customWidth="1"/>
    <col min="3" max="3" width="8.66015625" style="44" customWidth="1"/>
    <col min="4" max="4" width="15" style="44" customWidth="1"/>
    <col min="5" max="5" width="16.83203125" style="44" customWidth="1"/>
    <col min="6" max="6" width="14.16015625" style="44" customWidth="1"/>
    <col min="7" max="7" width="14.33203125" style="44" customWidth="1"/>
    <col min="8" max="8" width="14.5" style="44" customWidth="1"/>
    <col min="9" max="9" width="10.66015625" style="44" customWidth="1"/>
    <col min="10" max="10" width="12.66015625" style="44" customWidth="1"/>
    <col min="11" max="11" width="10.83203125" style="43" customWidth="1"/>
    <col min="12" max="12" width="15" style="43" customWidth="1"/>
    <col min="13" max="14" width="12.33203125" style="43" customWidth="1"/>
    <col min="15" max="15" width="12.16015625" style="43" customWidth="1"/>
    <col min="16" max="16384" width="9.33203125" style="43" customWidth="1"/>
  </cols>
  <sheetData>
    <row r="1" spans="1:17" ht="36" customHeight="1">
      <c r="A1" s="209" t="s">
        <v>203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76"/>
    </row>
    <row r="2" spans="1:16" ht="18.75">
      <c r="A2" s="75"/>
      <c r="B2" s="75"/>
      <c r="C2" s="75"/>
      <c r="D2" s="75"/>
      <c r="E2" s="75"/>
      <c r="F2" s="75"/>
      <c r="G2" s="75"/>
      <c r="H2" s="49"/>
      <c r="I2" s="49"/>
      <c r="J2" s="49"/>
      <c r="K2" s="48"/>
      <c r="L2" s="48"/>
      <c r="M2" s="48"/>
      <c r="N2" s="48"/>
      <c r="O2" s="48"/>
      <c r="P2" s="48"/>
    </row>
    <row r="3" spans="1:16" s="69" customFormat="1" ht="18.75" customHeight="1">
      <c r="A3" s="50"/>
      <c r="B3" s="50"/>
      <c r="C3" s="50"/>
      <c r="D3" s="50"/>
      <c r="E3" s="50"/>
      <c r="F3" s="50"/>
      <c r="G3" s="49"/>
      <c r="H3" s="49"/>
      <c r="I3" s="49"/>
      <c r="J3" s="49"/>
      <c r="K3" s="49"/>
      <c r="L3" s="48"/>
      <c r="M3" s="48"/>
      <c r="N3" s="48"/>
      <c r="O3" s="48"/>
      <c r="P3" s="74" t="s">
        <v>202</v>
      </c>
    </row>
    <row r="4" spans="1:16" s="69" customFormat="1" ht="12.75" customHeight="1">
      <c r="A4" s="210" t="s">
        <v>1</v>
      </c>
      <c r="B4" s="210" t="s">
        <v>2</v>
      </c>
      <c r="C4" s="210" t="s">
        <v>201</v>
      </c>
      <c r="D4" s="210" t="s">
        <v>200</v>
      </c>
      <c r="E4" s="211" t="s">
        <v>199</v>
      </c>
      <c r="F4" s="211" t="s">
        <v>15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69" customFormat="1" ht="12.75" customHeight="1">
      <c r="A5" s="210"/>
      <c r="B5" s="210"/>
      <c r="C5" s="210"/>
      <c r="D5" s="210"/>
      <c r="E5" s="211"/>
      <c r="F5" s="211" t="s">
        <v>14</v>
      </c>
      <c r="G5" s="211" t="s">
        <v>15</v>
      </c>
      <c r="H5" s="211"/>
      <c r="I5" s="211"/>
      <c r="J5" s="211"/>
      <c r="K5" s="211"/>
      <c r="L5" s="211" t="s">
        <v>198</v>
      </c>
      <c r="M5" s="213" t="s">
        <v>15</v>
      </c>
      <c r="N5" s="213"/>
      <c r="O5" s="213"/>
      <c r="P5" s="213"/>
    </row>
    <row r="6" spans="1:16" s="69" customFormat="1" ht="25.5" customHeight="1">
      <c r="A6" s="210"/>
      <c r="B6" s="210"/>
      <c r="C6" s="210"/>
      <c r="D6" s="210"/>
      <c r="E6" s="211"/>
      <c r="F6" s="211"/>
      <c r="G6" s="211" t="s">
        <v>197</v>
      </c>
      <c r="H6" s="211"/>
      <c r="I6" s="211" t="s">
        <v>196</v>
      </c>
      <c r="J6" s="211" t="s">
        <v>195</v>
      </c>
      <c r="K6" s="211" t="s">
        <v>194</v>
      </c>
      <c r="L6" s="211"/>
      <c r="M6" s="214" t="s">
        <v>22</v>
      </c>
      <c r="N6" s="73" t="s">
        <v>23</v>
      </c>
      <c r="O6" s="211" t="s">
        <v>24</v>
      </c>
      <c r="P6" s="211" t="s">
        <v>193</v>
      </c>
    </row>
    <row r="7" spans="1:16" s="69" customFormat="1" ht="72">
      <c r="A7" s="210"/>
      <c r="B7" s="210"/>
      <c r="C7" s="210"/>
      <c r="D7" s="210"/>
      <c r="E7" s="211"/>
      <c r="F7" s="211"/>
      <c r="G7" s="72" t="s">
        <v>26</v>
      </c>
      <c r="H7" s="72" t="s">
        <v>192</v>
      </c>
      <c r="I7" s="211"/>
      <c r="J7" s="211"/>
      <c r="K7" s="211"/>
      <c r="L7" s="211"/>
      <c r="M7" s="214"/>
      <c r="N7" s="71" t="s">
        <v>19</v>
      </c>
      <c r="O7" s="211"/>
      <c r="P7" s="211"/>
    </row>
    <row r="8" spans="1:16" s="69" customFormat="1" ht="10.5" customHeigh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  <c r="O8" s="70">
        <v>15</v>
      </c>
      <c r="P8" s="70">
        <v>16</v>
      </c>
    </row>
    <row r="9" spans="1:16" s="69" customFormat="1" ht="12.75">
      <c r="A9" s="62">
        <v>600</v>
      </c>
      <c r="B9" s="67"/>
      <c r="C9" s="61"/>
      <c r="D9" s="66">
        <f aca="true" t="shared" si="0" ref="D9:N9">SUM(D10:D10)</f>
        <v>2041</v>
      </c>
      <c r="E9" s="66">
        <f t="shared" si="0"/>
        <v>2041</v>
      </c>
      <c r="F9" s="66">
        <f t="shared" si="0"/>
        <v>2041</v>
      </c>
      <c r="G9" s="66">
        <f t="shared" si="0"/>
        <v>2041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  <c r="L9" s="64">
        <f t="shared" si="0"/>
        <v>0</v>
      </c>
      <c r="M9" s="64">
        <f t="shared" si="0"/>
        <v>0</v>
      </c>
      <c r="N9" s="64">
        <f t="shared" si="0"/>
        <v>0</v>
      </c>
      <c r="O9" s="64">
        <f>O11</f>
        <v>0</v>
      </c>
      <c r="P9" s="64">
        <f>P11</f>
        <v>0</v>
      </c>
    </row>
    <row r="10" spans="1:16" s="69" customFormat="1" ht="12.75">
      <c r="A10" s="57">
        <v>600</v>
      </c>
      <c r="B10" s="56">
        <v>60095</v>
      </c>
      <c r="C10" s="82">
        <v>2110</v>
      </c>
      <c r="D10" s="55">
        <v>2041</v>
      </c>
      <c r="E10" s="55">
        <f>SUM(F10)</f>
        <v>2041</v>
      </c>
      <c r="F10" s="55">
        <f>SUM(G10:H10)</f>
        <v>2041</v>
      </c>
      <c r="G10" s="53">
        <v>2041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f>SUM(O10+Q10+R10)</f>
        <v>0</v>
      </c>
      <c r="O10" s="52">
        <v>0</v>
      </c>
      <c r="P10" s="52">
        <v>0</v>
      </c>
    </row>
    <row r="11" spans="1:16" s="69" customFormat="1" ht="12.75">
      <c r="A11" s="125" t="s">
        <v>10</v>
      </c>
      <c r="B11" s="126"/>
      <c r="C11" s="61"/>
      <c r="D11" s="66">
        <f aca="true" t="shared" si="1" ref="D11:M11">SUM(D12)</f>
        <v>117676</v>
      </c>
      <c r="E11" s="66">
        <f t="shared" si="1"/>
        <v>117676</v>
      </c>
      <c r="F11" s="66">
        <f t="shared" si="1"/>
        <v>117676</v>
      </c>
      <c r="G11" s="66">
        <f t="shared" si="1"/>
        <v>48856</v>
      </c>
      <c r="H11" s="66">
        <f t="shared" si="1"/>
        <v>68820</v>
      </c>
      <c r="I11" s="65">
        <f t="shared" si="1"/>
        <v>0</v>
      </c>
      <c r="J11" s="65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v>0</v>
      </c>
      <c r="O11" s="64">
        <f>SUM(O12)</f>
        <v>0</v>
      </c>
      <c r="P11" s="64">
        <f>SUM(P12)</f>
        <v>0</v>
      </c>
    </row>
    <row r="12" spans="1:18" s="69" customFormat="1" ht="12.75">
      <c r="A12" s="57">
        <v>700</v>
      </c>
      <c r="B12" s="56">
        <v>70005</v>
      </c>
      <c r="C12" s="82">
        <v>2110</v>
      </c>
      <c r="D12" s="55">
        <v>117676</v>
      </c>
      <c r="E12" s="55">
        <f>SUM(F12)</f>
        <v>117676</v>
      </c>
      <c r="F12" s="55">
        <f>SUM(G12:H12)</f>
        <v>117676</v>
      </c>
      <c r="G12" s="53">
        <v>48856</v>
      </c>
      <c r="H12" s="53">
        <v>68820</v>
      </c>
      <c r="I12" s="54">
        <v>0</v>
      </c>
      <c r="J12" s="54">
        <v>0</v>
      </c>
      <c r="K12" s="52">
        <v>0</v>
      </c>
      <c r="L12" s="52">
        <v>0</v>
      </c>
      <c r="M12" s="52">
        <v>0</v>
      </c>
      <c r="N12" s="52">
        <f>SUM(O12+Q12+R12)</f>
        <v>0</v>
      </c>
      <c r="O12" s="52">
        <v>0</v>
      </c>
      <c r="P12" s="52">
        <v>0</v>
      </c>
      <c r="Q12" s="63"/>
      <c r="R12" s="63"/>
    </row>
    <row r="13" spans="1:16" s="69" customFormat="1" ht="12.75">
      <c r="A13" s="62">
        <v>710</v>
      </c>
      <c r="B13" s="67"/>
      <c r="C13" s="61"/>
      <c r="D13" s="66">
        <f aca="true" t="shared" si="2" ref="D13:P13">SUM(D14:D15)</f>
        <v>929100</v>
      </c>
      <c r="E13" s="66">
        <f t="shared" si="2"/>
        <v>929100</v>
      </c>
      <c r="F13" s="66">
        <f t="shared" si="2"/>
        <v>929100</v>
      </c>
      <c r="G13" s="66">
        <f t="shared" si="2"/>
        <v>687089</v>
      </c>
      <c r="H13" s="66">
        <f t="shared" si="2"/>
        <v>241701</v>
      </c>
      <c r="I13" s="65">
        <f t="shared" si="2"/>
        <v>0</v>
      </c>
      <c r="J13" s="66">
        <f t="shared" si="2"/>
        <v>310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64">
        <f t="shared" si="2"/>
        <v>0</v>
      </c>
      <c r="P13" s="64">
        <f t="shared" si="2"/>
        <v>0</v>
      </c>
    </row>
    <row r="14" spans="1:18" s="69" customFormat="1" ht="12.75">
      <c r="A14" s="57">
        <v>710</v>
      </c>
      <c r="B14" s="56">
        <v>71012</v>
      </c>
      <c r="C14" s="82">
        <v>2110</v>
      </c>
      <c r="D14" s="55">
        <v>364000</v>
      </c>
      <c r="E14" s="55">
        <f>SUM(N14+F14)</f>
        <v>364000</v>
      </c>
      <c r="F14" s="55">
        <f>SUM(G14:K14)</f>
        <v>364000</v>
      </c>
      <c r="G14" s="53">
        <v>210000</v>
      </c>
      <c r="H14" s="53">
        <v>154000</v>
      </c>
      <c r="I14" s="54">
        <v>0</v>
      </c>
      <c r="J14" s="54">
        <v>0</v>
      </c>
      <c r="K14" s="52">
        <v>0</v>
      </c>
      <c r="L14" s="52">
        <v>0</v>
      </c>
      <c r="M14" s="52">
        <v>0</v>
      </c>
      <c r="N14" s="52">
        <f>SUM(O14+Q14+R14)</f>
        <v>0</v>
      </c>
      <c r="O14" s="52">
        <v>0</v>
      </c>
      <c r="P14" s="52">
        <v>0</v>
      </c>
      <c r="Q14" s="63"/>
      <c r="R14" s="63"/>
    </row>
    <row r="15" spans="1:16" s="69" customFormat="1" ht="12.75">
      <c r="A15" s="57">
        <v>710</v>
      </c>
      <c r="B15" s="56">
        <v>71015</v>
      </c>
      <c r="C15" s="82">
        <v>2110</v>
      </c>
      <c r="D15" s="55">
        <v>565100</v>
      </c>
      <c r="E15" s="55">
        <f>SUM(F15)</f>
        <v>565100</v>
      </c>
      <c r="F15" s="55">
        <f>SUM(G15:J15)</f>
        <v>565100</v>
      </c>
      <c r="G15" s="53">
        <v>477089</v>
      </c>
      <c r="H15" s="53">
        <v>87701</v>
      </c>
      <c r="I15" s="54">
        <v>0</v>
      </c>
      <c r="J15" s="53">
        <v>310</v>
      </c>
      <c r="K15" s="52">
        <v>0</v>
      </c>
      <c r="L15" s="52">
        <v>0</v>
      </c>
      <c r="M15" s="52">
        <v>0</v>
      </c>
      <c r="N15" s="52">
        <f>SUM(O15+Q15+R15)</f>
        <v>0</v>
      </c>
      <c r="O15" s="52">
        <v>0</v>
      </c>
      <c r="P15" s="52">
        <v>0</v>
      </c>
    </row>
    <row r="16" spans="1:16" s="69" customFormat="1" ht="12.75">
      <c r="A16" s="62">
        <v>752</v>
      </c>
      <c r="B16" s="67"/>
      <c r="C16" s="61"/>
      <c r="D16" s="66">
        <f aca="true" t="shared" si="3" ref="D16:P16">SUM(D17:D17)</f>
        <v>27803</v>
      </c>
      <c r="E16" s="66">
        <f t="shared" si="3"/>
        <v>27803</v>
      </c>
      <c r="F16" s="66">
        <f t="shared" si="3"/>
        <v>27803</v>
      </c>
      <c r="G16" s="66">
        <f t="shared" si="3"/>
        <v>20516.32</v>
      </c>
      <c r="H16" s="66">
        <f t="shared" si="3"/>
        <v>7286.68</v>
      </c>
      <c r="I16" s="65">
        <f t="shared" si="3"/>
        <v>0</v>
      </c>
      <c r="J16" s="65">
        <f t="shared" si="3"/>
        <v>0</v>
      </c>
      <c r="K16" s="64">
        <f t="shared" si="3"/>
        <v>0</v>
      </c>
      <c r="L16" s="64">
        <f t="shared" si="3"/>
        <v>0</v>
      </c>
      <c r="M16" s="64">
        <f t="shared" si="3"/>
        <v>0</v>
      </c>
      <c r="N16" s="64">
        <f t="shared" si="3"/>
        <v>0</v>
      </c>
      <c r="O16" s="64">
        <f t="shared" si="3"/>
        <v>0</v>
      </c>
      <c r="P16" s="64">
        <f t="shared" si="3"/>
        <v>0</v>
      </c>
    </row>
    <row r="17" spans="1:16" s="69" customFormat="1" ht="12.75">
      <c r="A17" s="57">
        <v>752</v>
      </c>
      <c r="B17" s="56">
        <v>75224</v>
      </c>
      <c r="C17" s="82">
        <v>2110</v>
      </c>
      <c r="D17" s="55">
        <v>27803</v>
      </c>
      <c r="E17" s="55">
        <f>SUM(F17)</f>
        <v>27803</v>
      </c>
      <c r="F17" s="55">
        <f>SUM(G17:H17)</f>
        <v>27803</v>
      </c>
      <c r="G17" s="53">
        <v>20516.32</v>
      </c>
      <c r="H17" s="53">
        <v>7286.68</v>
      </c>
      <c r="I17" s="54">
        <v>0</v>
      </c>
      <c r="J17" s="54">
        <v>0</v>
      </c>
      <c r="K17" s="52">
        <v>0</v>
      </c>
      <c r="L17" s="52">
        <v>0</v>
      </c>
      <c r="M17" s="52">
        <v>0</v>
      </c>
      <c r="N17" s="52">
        <f>SUM(O17+Q17+R17)</f>
        <v>0</v>
      </c>
      <c r="O17" s="52">
        <v>0</v>
      </c>
      <c r="P17" s="52">
        <v>0</v>
      </c>
    </row>
    <row r="18" spans="1:16" s="68" customFormat="1" ht="14.25" customHeight="1">
      <c r="A18" s="62">
        <v>754</v>
      </c>
      <c r="B18" s="67"/>
      <c r="C18" s="61"/>
      <c r="D18" s="66">
        <f>SUM(D19:D19)</f>
        <v>5900902</v>
      </c>
      <c r="E18" s="66">
        <f>E19</f>
        <v>5900902</v>
      </c>
      <c r="F18" s="66">
        <f aca="true" t="shared" si="4" ref="F18:K18">SUM(F19)</f>
        <v>5900902</v>
      </c>
      <c r="G18" s="66">
        <f t="shared" si="4"/>
        <v>5244395</v>
      </c>
      <c r="H18" s="66">
        <f t="shared" si="4"/>
        <v>452098</v>
      </c>
      <c r="I18" s="65">
        <f t="shared" si="4"/>
        <v>0</v>
      </c>
      <c r="J18" s="66">
        <f t="shared" si="4"/>
        <v>204409</v>
      </c>
      <c r="K18" s="64">
        <f t="shared" si="4"/>
        <v>0</v>
      </c>
      <c r="L18" s="64">
        <f>SUM(L19:L19)</f>
        <v>0</v>
      </c>
      <c r="M18" s="64">
        <f>SUM(M19:M19)</f>
        <v>0</v>
      </c>
      <c r="N18" s="64">
        <f>SUM(N19)</f>
        <v>0</v>
      </c>
      <c r="O18" s="64">
        <f>SUM(O19)</f>
        <v>0</v>
      </c>
      <c r="P18" s="64">
        <f>SUM(P19)</f>
        <v>0</v>
      </c>
    </row>
    <row r="19" spans="1:16" ht="12.75" customHeight="1">
      <c r="A19" s="57">
        <v>754</v>
      </c>
      <c r="B19" s="56">
        <v>75411</v>
      </c>
      <c r="C19" s="82">
        <v>2110</v>
      </c>
      <c r="D19" s="55">
        <v>5900902</v>
      </c>
      <c r="E19" s="55">
        <f>SUM(F19)</f>
        <v>5900902</v>
      </c>
      <c r="F19" s="55">
        <f>SUM(G19:J19)</f>
        <v>5900902</v>
      </c>
      <c r="G19" s="53">
        <v>5244395</v>
      </c>
      <c r="H19" s="53">
        <v>452098</v>
      </c>
      <c r="I19" s="54">
        <v>0</v>
      </c>
      <c r="J19" s="53">
        <v>204409</v>
      </c>
      <c r="K19" s="52">
        <v>0</v>
      </c>
      <c r="L19" s="52">
        <v>0</v>
      </c>
      <c r="M19" s="52">
        <v>0</v>
      </c>
      <c r="N19" s="52">
        <f>SUM(O19+Q19+R19)</f>
        <v>0</v>
      </c>
      <c r="O19" s="52">
        <v>0</v>
      </c>
      <c r="P19" s="52"/>
    </row>
    <row r="20" spans="1:16" ht="12.75" customHeight="1">
      <c r="A20" s="62">
        <v>755</v>
      </c>
      <c r="B20" s="67"/>
      <c r="C20" s="61"/>
      <c r="D20" s="66">
        <f>SUM(D21:D21)</f>
        <v>132000</v>
      </c>
      <c r="E20" s="66">
        <f>E21</f>
        <v>132000</v>
      </c>
      <c r="F20" s="66">
        <f aca="true" t="shared" si="5" ref="F20:K20">SUM(F21)</f>
        <v>132000</v>
      </c>
      <c r="G20" s="65">
        <f t="shared" si="5"/>
        <v>0</v>
      </c>
      <c r="H20" s="66">
        <f t="shared" si="5"/>
        <v>67980</v>
      </c>
      <c r="I20" s="66">
        <f t="shared" si="5"/>
        <v>64020</v>
      </c>
      <c r="J20" s="65">
        <f t="shared" si="5"/>
        <v>0</v>
      </c>
      <c r="K20" s="64">
        <f t="shared" si="5"/>
        <v>0</v>
      </c>
      <c r="L20" s="64">
        <f>SUM(L21:L21)</f>
        <v>0</v>
      </c>
      <c r="M20" s="64">
        <f>SUM(M21:M21)</f>
        <v>0</v>
      </c>
      <c r="N20" s="64">
        <f>SUM(N21)</f>
        <v>0</v>
      </c>
      <c r="O20" s="64">
        <f>SUM(O21)</f>
        <v>0</v>
      </c>
      <c r="P20" s="64">
        <f>SUM(P21)</f>
        <v>0</v>
      </c>
    </row>
    <row r="21" spans="1:16" ht="17.25" customHeight="1">
      <c r="A21" s="57">
        <v>755</v>
      </c>
      <c r="B21" s="56">
        <v>75515</v>
      </c>
      <c r="C21" s="82">
        <v>2110</v>
      </c>
      <c r="D21" s="55">
        <v>132000</v>
      </c>
      <c r="E21" s="55">
        <f>SUM(F21)</f>
        <v>132000</v>
      </c>
      <c r="F21" s="55">
        <f>SUM(G21:J21)</f>
        <v>132000</v>
      </c>
      <c r="G21" s="54">
        <v>0</v>
      </c>
      <c r="H21" s="53">
        <v>67980</v>
      </c>
      <c r="I21" s="53">
        <v>64020</v>
      </c>
      <c r="J21" s="54">
        <v>0</v>
      </c>
      <c r="K21" s="52">
        <v>0</v>
      </c>
      <c r="L21" s="52">
        <v>0</v>
      </c>
      <c r="M21" s="52">
        <v>0</v>
      </c>
      <c r="N21" s="52">
        <f>SUM(O21+Q21+R21)</f>
        <v>0</v>
      </c>
      <c r="O21" s="52">
        <v>0</v>
      </c>
      <c r="P21" s="52"/>
    </row>
    <row r="22" spans="1:16" ht="14.25" customHeight="1">
      <c r="A22" s="62">
        <v>801</v>
      </c>
      <c r="B22" s="67"/>
      <c r="C22" s="61"/>
      <c r="D22" s="66">
        <f>SUM(D23:D23)</f>
        <v>40148</v>
      </c>
      <c r="E22" s="66">
        <f>SUM(E23:E23)</f>
        <v>40148</v>
      </c>
      <c r="F22" s="66">
        <f>SUM(F23:F23)</f>
        <v>40148</v>
      </c>
      <c r="G22" s="54">
        <v>0</v>
      </c>
      <c r="H22" s="66">
        <f aca="true" t="shared" si="6" ref="H22:N22">SUM(H23:H23)</f>
        <v>40148</v>
      </c>
      <c r="I22" s="65">
        <f t="shared" si="6"/>
        <v>0</v>
      </c>
      <c r="J22" s="65">
        <f t="shared" si="6"/>
        <v>0</v>
      </c>
      <c r="K22" s="64">
        <f t="shared" si="6"/>
        <v>0</v>
      </c>
      <c r="L22" s="64">
        <f t="shared" si="6"/>
        <v>0</v>
      </c>
      <c r="M22" s="64">
        <f t="shared" si="6"/>
        <v>0</v>
      </c>
      <c r="N22" s="64">
        <f t="shared" si="6"/>
        <v>0</v>
      </c>
      <c r="O22" s="64">
        <f>O24</f>
        <v>0</v>
      </c>
      <c r="P22" s="64">
        <f>P24</f>
        <v>0</v>
      </c>
    </row>
    <row r="23" spans="1:16" ht="14.25" customHeight="1">
      <c r="A23" s="57">
        <v>801</v>
      </c>
      <c r="B23" s="56">
        <v>80153</v>
      </c>
      <c r="C23" s="82">
        <v>2110</v>
      </c>
      <c r="D23" s="55">
        <v>40148</v>
      </c>
      <c r="E23" s="55">
        <f>SUM(F23)</f>
        <v>40148</v>
      </c>
      <c r="F23" s="55">
        <f>SUM(G23:H23)</f>
        <v>40148</v>
      </c>
      <c r="G23" s="54">
        <v>0</v>
      </c>
      <c r="H23" s="53">
        <v>40148</v>
      </c>
      <c r="I23" s="54">
        <v>0</v>
      </c>
      <c r="J23" s="54">
        <v>0</v>
      </c>
      <c r="K23" s="52">
        <v>0</v>
      </c>
      <c r="L23" s="52">
        <v>0</v>
      </c>
      <c r="M23" s="52">
        <v>0</v>
      </c>
      <c r="N23" s="52">
        <f>SUM(O23+Q23+R23)</f>
        <v>0</v>
      </c>
      <c r="O23" s="52">
        <v>0</v>
      </c>
      <c r="P23" s="52">
        <v>0</v>
      </c>
    </row>
    <row r="24" spans="1:17" ht="12.75">
      <c r="A24" s="62">
        <v>852</v>
      </c>
      <c r="B24" s="83"/>
      <c r="C24" s="61"/>
      <c r="D24" s="59">
        <f>SUM(D25:D26)</f>
        <v>1658030.4</v>
      </c>
      <c r="E24" s="59">
        <f>SUM(E25:E26)</f>
        <v>1658030.4</v>
      </c>
      <c r="F24" s="59">
        <f>SUM(F25:F26)</f>
        <v>1658030.4</v>
      </c>
      <c r="G24" s="59">
        <f>SUM(G25:G26)</f>
        <v>1020599.88</v>
      </c>
      <c r="H24" s="59">
        <f>SUM(H25:H26)</f>
        <v>637430.52</v>
      </c>
      <c r="I24" s="60">
        <f>SUM(I25)</f>
        <v>0</v>
      </c>
      <c r="J24" s="59">
        <f>SUM(J25:J26)</f>
        <v>0</v>
      </c>
      <c r="K24" s="58">
        <f aca="true" t="shared" si="7" ref="K24:P24">SUM(K25)</f>
        <v>0</v>
      </c>
      <c r="L24" s="58">
        <f t="shared" si="7"/>
        <v>0</v>
      </c>
      <c r="M24" s="58">
        <f t="shared" si="7"/>
        <v>0</v>
      </c>
      <c r="N24" s="58">
        <f t="shared" si="7"/>
        <v>0</v>
      </c>
      <c r="O24" s="58">
        <f t="shared" si="7"/>
        <v>0</v>
      </c>
      <c r="P24" s="58">
        <f t="shared" si="7"/>
        <v>0</v>
      </c>
      <c r="Q24" s="63"/>
    </row>
    <row r="25" spans="1:17" ht="12.75">
      <c r="A25" s="57">
        <v>852</v>
      </c>
      <c r="B25" s="56">
        <v>85203</v>
      </c>
      <c r="C25" s="82">
        <v>2110</v>
      </c>
      <c r="D25" s="53">
        <v>1645430.4</v>
      </c>
      <c r="E25" s="55">
        <f>SUM(F25)</f>
        <v>1645430.4</v>
      </c>
      <c r="F25" s="55">
        <f>SUM(G25:J25)</f>
        <v>1645430.4</v>
      </c>
      <c r="G25" s="53">
        <v>1008399.88</v>
      </c>
      <c r="H25" s="53">
        <v>637030.52</v>
      </c>
      <c r="I25" s="54">
        <v>0</v>
      </c>
      <c r="J25" s="53">
        <v>0</v>
      </c>
      <c r="K25" s="52">
        <v>0</v>
      </c>
      <c r="L25" s="52">
        <v>0</v>
      </c>
      <c r="M25" s="52">
        <v>0</v>
      </c>
      <c r="N25" s="52">
        <f>SUM(O25+Q25+R25)</f>
        <v>0</v>
      </c>
      <c r="O25" s="52">
        <v>0</v>
      </c>
      <c r="P25" s="52">
        <v>0</v>
      </c>
      <c r="Q25" s="63"/>
    </row>
    <row r="26" spans="1:17" ht="12.75">
      <c r="A26" s="57">
        <v>852</v>
      </c>
      <c r="B26" s="56">
        <v>85205</v>
      </c>
      <c r="C26" s="82">
        <v>2110</v>
      </c>
      <c r="D26" s="53">
        <v>12600</v>
      </c>
      <c r="E26" s="55">
        <f>SUM(F26)</f>
        <v>12600</v>
      </c>
      <c r="F26" s="55">
        <f>SUM(G26:J26)</f>
        <v>12600</v>
      </c>
      <c r="G26" s="53">
        <v>12200</v>
      </c>
      <c r="H26" s="53">
        <v>400</v>
      </c>
      <c r="I26" s="54">
        <v>0</v>
      </c>
      <c r="J26" s="54">
        <v>0</v>
      </c>
      <c r="K26" s="52"/>
      <c r="L26" s="52"/>
      <c r="M26" s="52"/>
      <c r="N26" s="52"/>
      <c r="O26" s="52"/>
      <c r="P26" s="52"/>
      <c r="Q26" s="63"/>
    </row>
    <row r="27" spans="1:16" ht="12.75">
      <c r="A27" s="62">
        <v>853</v>
      </c>
      <c r="B27" s="83"/>
      <c r="C27" s="61"/>
      <c r="D27" s="59">
        <f>SUM(D28)</f>
        <v>841154</v>
      </c>
      <c r="E27" s="59">
        <f>E28</f>
        <v>841154</v>
      </c>
      <c r="F27" s="59">
        <f>F28</f>
        <v>841154</v>
      </c>
      <c r="G27" s="59">
        <f>G28</f>
        <v>665332</v>
      </c>
      <c r="H27" s="59">
        <f>H28</f>
        <v>175572</v>
      </c>
      <c r="I27" s="60">
        <f aca="true" t="shared" si="8" ref="I27:P27">SUM(I28)</f>
        <v>0</v>
      </c>
      <c r="J27" s="59">
        <f t="shared" si="8"/>
        <v>250</v>
      </c>
      <c r="K27" s="58">
        <f t="shared" si="8"/>
        <v>0</v>
      </c>
      <c r="L27" s="58">
        <f t="shared" si="8"/>
        <v>0</v>
      </c>
      <c r="M27" s="58">
        <f t="shared" si="8"/>
        <v>0</v>
      </c>
      <c r="N27" s="58">
        <f t="shared" si="8"/>
        <v>0</v>
      </c>
      <c r="O27" s="58">
        <f t="shared" si="8"/>
        <v>0</v>
      </c>
      <c r="P27" s="58">
        <f t="shared" si="8"/>
        <v>0</v>
      </c>
    </row>
    <row r="28" spans="1:16" ht="12.75">
      <c r="A28" s="57">
        <v>853</v>
      </c>
      <c r="B28" s="56">
        <v>85321</v>
      </c>
      <c r="C28" s="82">
        <v>2110</v>
      </c>
      <c r="D28" s="53">
        <v>841154</v>
      </c>
      <c r="E28" s="55">
        <f>SUM(H28+G28+J28)</f>
        <v>841154</v>
      </c>
      <c r="F28" s="53">
        <f>SUM(G28:K28)</f>
        <v>841154</v>
      </c>
      <c r="G28" s="53">
        <v>665332</v>
      </c>
      <c r="H28" s="53">
        <v>175572</v>
      </c>
      <c r="I28" s="54">
        <v>0</v>
      </c>
      <c r="J28" s="53">
        <v>250</v>
      </c>
      <c r="K28" s="52">
        <v>0</v>
      </c>
      <c r="L28" s="52">
        <v>0</v>
      </c>
      <c r="M28" s="52">
        <f>SUM(N28+P28+Q28)</f>
        <v>0</v>
      </c>
      <c r="N28" s="52">
        <v>0</v>
      </c>
      <c r="O28" s="52">
        <v>0</v>
      </c>
      <c r="P28" s="52">
        <v>0</v>
      </c>
    </row>
    <row r="29" spans="1:16" ht="15" customHeight="1">
      <c r="A29" s="212" t="s">
        <v>30</v>
      </c>
      <c r="B29" s="212"/>
      <c r="C29" s="212"/>
      <c r="D29" s="51">
        <f aca="true" t="shared" si="9" ref="D29:P29">SUM(D9+D11+D13+D16+D18+D20+D22+D24+D27)</f>
        <v>9648854.4</v>
      </c>
      <c r="E29" s="51">
        <f t="shared" si="9"/>
        <v>9648854.4</v>
      </c>
      <c r="F29" s="51">
        <f t="shared" si="9"/>
        <v>9648854.4</v>
      </c>
      <c r="G29" s="51">
        <f t="shared" si="9"/>
        <v>7688829.2</v>
      </c>
      <c r="H29" s="51">
        <f t="shared" si="9"/>
        <v>1691036.2</v>
      </c>
      <c r="I29" s="51">
        <f t="shared" si="9"/>
        <v>64020</v>
      </c>
      <c r="J29" s="51">
        <f t="shared" si="9"/>
        <v>204969</v>
      </c>
      <c r="K29" s="51">
        <f t="shared" si="9"/>
        <v>0</v>
      </c>
      <c r="L29" s="51">
        <f t="shared" si="9"/>
        <v>0</v>
      </c>
      <c r="M29" s="51">
        <f t="shared" si="9"/>
        <v>0</v>
      </c>
      <c r="N29" s="51">
        <f t="shared" si="9"/>
        <v>0</v>
      </c>
      <c r="O29" s="51">
        <f t="shared" si="9"/>
        <v>0</v>
      </c>
      <c r="P29" s="51">
        <f t="shared" si="9"/>
        <v>0</v>
      </c>
    </row>
    <row r="30" spans="1:16" ht="12.75">
      <c r="A30" s="49"/>
      <c r="B30" s="49"/>
      <c r="C30" s="49"/>
      <c r="D30" s="49"/>
      <c r="E30" s="50"/>
      <c r="F30" s="49"/>
      <c r="G30" s="49"/>
      <c r="H30" s="49"/>
      <c r="I30" s="49"/>
      <c r="J30" s="49"/>
      <c r="K30" s="48"/>
      <c r="L30" s="48"/>
      <c r="M30" s="48"/>
      <c r="N30" s="48"/>
      <c r="O30" s="48"/>
      <c r="P30" s="48"/>
    </row>
    <row r="31" spans="1:16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8"/>
      <c r="L31" s="48"/>
      <c r="M31" s="48"/>
      <c r="N31" s="48"/>
      <c r="O31" s="48"/>
      <c r="P31" s="48"/>
    </row>
    <row r="32" spans="7:8" ht="12.75">
      <c r="G32" s="45"/>
      <c r="H32" s="45"/>
    </row>
    <row r="33" spans="1:16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6"/>
      <c r="L33" s="46"/>
      <c r="M33" s="46"/>
      <c r="N33" s="46"/>
      <c r="O33" s="46"/>
      <c r="P33" s="46"/>
    </row>
    <row r="39" spans="1:10" ht="12.75">
      <c r="A39" s="43"/>
      <c r="B39" s="43"/>
      <c r="C39" s="43"/>
      <c r="D39" s="43"/>
      <c r="E39" s="43"/>
      <c r="F39" s="43"/>
      <c r="G39" s="43"/>
      <c r="H39" s="43"/>
      <c r="I39" s="43"/>
      <c r="J39" s="45"/>
    </row>
  </sheetData>
  <sheetProtection selectLockedCells="1" selectUnlockedCells="1"/>
  <mergeCells count="19">
    <mergeCell ref="A29:C29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LXXXIV.76.2023
z dnia 13 października 2023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F15"/>
  <sheetViews>
    <sheetView view="pageLayout" workbookViewId="0" topLeftCell="A1">
      <selection activeCell="L10" sqref="L10"/>
    </sheetView>
  </sheetViews>
  <sheetFormatPr defaultColWidth="9.33203125" defaultRowHeight="11.25"/>
  <cols>
    <col min="1" max="2" width="9.33203125" style="43" customWidth="1"/>
    <col min="3" max="3" width="13.16015625" style="43" customWidth="1"/>
    <col min="4" max="4" width="23.16015625" style="43" customWidth="1"/>
    <col min="5" max="5" width="22.16015625" style="43" customWidth="1"/>
    <col min="6" max="6" width="18.5" style="43" customWidth="1"/>
    <col min="7" max="16384" width="9.33203125" style="43" customWidth="1"/>
  </cols>
  <sheetData>
    <row r="2" spans="1:6" ht="12.75" customHeight="1">
      <c r="A2" s="215" t="s">
        <v>313</v>
      </c>
      <c r="B2" s="215"/>
      <c r="C2" s="215"/>
      <c r="D2" s="215"/>
      <c r="E2" s="215"/>
      <c r="F2" s="215"/>
    </row>
    <row r="3" spans="1:6" ht="12.75">
      <c r="A3" s="140"/>
      <c r="B3" s="140"/>
      <c r="C3" s="140"/>
      <c r="D3" s="139"/>
      <c r="E3" s="139"/>
      <c r="F3" s="138" t="s">
        <v>0</v>
      </c>
    </row>
    <row r="4" spans="1:6" ht="51" customHeight="1">
      <c r="A4" s="129" t="s">
        <v>28</v>
      </c>
      <c r="B4" s="129" t="s">
        <v>1</v>
      </c>
      <c r="C4" s="129" t="s">
        <v>2</v>
      </c>
      <c r="D4" s="137" t="s">
        <v>210</v>
      </c>
      <c r="E4" s="129" t="s">
        <v>209</v>
      </c>
      <c r="F4" s="137" t="s">
        <v>208</v>
      </c>
    </row>
    <row r="5" spans="1:6" ht="12.75">
      <c r="A5" s="136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</row>
    <row r="6" spans="1:6" ht="21" customHeight="1">
      <c r="A6" s="216" t="s">
        <v>207</v>
      </c>
      <c r="B6" s="216"/>
      <c r="C6" s="216"/>
      <c r="D6" s="216"/>
      <c r="E6" s="216"/>
      <c r="F6" s="134">
        <f>SUM(F7)</f>
        <v>870000</v>
      </c>
    </row>
    <row r="7" spans="1:6" ht="72">
      <c r="A7" s="132" t="s">
        <v>29</v>
      </c>
      <c r="B7" s="132">
        <v>921</v>
      </c>
      <c r="C7" s="132">
        <v>92113</v>
      </c>
      <c r="D7" s="131" t="s">
        <v>312</v>
      </c>
      <c r="E7" s="135" t="s">
        <v>311</v>
      </c>
      <c r="F7" s="130">
        <v>870000</v>
      </c>
    </row>
    <row r="8" spans="1:6" ht="27.75" customHeight="1">
      <c r="A8" s="216" t="s">
        <v>206</v>
      </c>
      <c r="B8" s="216"/>
      <c r="C8" s="216"/>
      <c r="D8" s="216"/>
      <c r="E8" s="216"/>
      <c r="F8" s="134">
        <f>SUM(F9:F14)</f>
        <v>3313921.18</v>
      </c>
    </row>
    <row r="9" spans="1:6" ht="44.25" customHeight="1">
      <c r="A9" s="132" t="s">
        <v>29</v>
      </c>
      <c r="B9" s="132">
        <v>801</v>
      </c>
      <c r="C9" s="132">
        <v>80115</v>
      </c>
      <c r="D9" s="131" t="s">
        <v>309</v>
      </c>
      <c r="E9" s="133" t="s">
        <v>310</v>
      </c>
      <c r="F9" s="130">
        <v>15056.13</v>
      </c>
    </row>
    <row r="10" spans="1:6" ht="30.75" customHeight="1">
      <c r="A10" s="132" t="s">
        <v>31</v>
      </c>
      <c r="B10" s="132">
        <v>801</v>
      </c>
      <c r="C10" s="132">
        <v>80115</v>
      </c>
      <c r="D10" s="131" t="s">
        <v>309</v>
      </c>
      <c r="E10" s="131" t="s">
        <v>308</v>
      </c>
      <c r="F10" s="130">
        <v>1549748.3</v>
      </c>
    </row>
    <row r="11" spans="1:6" ht="31.5" customHeight="1">
      <c r="A11" s="132" t="s">
        <v>32</v>
      </c>
      <c r="B11" s="132">
        <v>801</v>
      </c>
      <c r="C11" s="132">
        <v>80116</v>
      </c>
      <c r="D11" s="131" t="s">
        <v>309</v>
      </c>
      <c r="E11" s="131" t="s">
        <v>308</v>
      </c>
      <c r="F11" s="130">
        <v>1208768.8</v>
      </c>
    </row>
    <row r="12" spans="1:6" ht="31.5" customHeight="1">
      <c r="A12" s="132" t="s">
        <v>33</v>
      </c>
      <c r="B12" s="132">
        <v>801</v>
      </c>
      <c r="C12" s="132">
        <v>80120</v>
      </c>
      <c r="D12" s="131" t="s">
        <v>309</v>
      </c>
      <c r="E12" s="131" t="s">
        <v>308</v>
      </c>
      <c r="F12" s="130">
        <v>19145.95</v>
      </c>
    </row>
    <row r="13" spans="1:6" ht="57.75" customHeight="1">
      <c r="A13" s="132" t="s">
        <v>34</v>
      </c>
      <c r="B13" s="132">
        <v>853</v>
      </c>
      <c r="C13" s="132">
        <v>85311</v>
      </c>
      <c r="D13" s="131" t="s">
        <v>307</v>
      </c>
      <c r="E13" s="131" t="s">
        <v>205</v>
      </c>
      <c r="F13" s="130">
        <v>324522</v>
      </c>
    </row>
    <row r="14" spans="1:6" ht="67.5" customHeight="1">
      <c r="A14" s="132" t="s">
        <v>35</v>
      </c>
      <c r="B14" s="132">
        <v>853</v>
      </c>
      <c r="C14" s="132">
        <v>85311</v>
      </c>
      <c r="D14" s="131" t="s">
        <v>306</v>
      </c>
      <c r="E14" s="131" t="s">
        <v>205</v>
      </c>
      <c r="F14" s="130">
        <v>196680</v>
      </c>
    </row>
    <row r="15" spans="1:6" ht="28.5" customHeight="1">
      <c r="A15" s="217" t="s">
        <v>30</v>
      </c>
      <c r="B15" s="217"/>
      <c r="C15" s="217"/>
      <c r="D15" s="217"/>
      <c r="E15" s="128"/>
      <c r="F15" s="127">
        <f>(F6+F8)</f>
        <v>4183921.18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LXXXIV.76.2023 r.
z dnia 13 października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Maruda Kostępska</cp:lastModifiedBy>
  <cp:lastPrinted>2023-10-11T15:32:49Z</cp:lastPrinted>
  <dcterms:created xsi:type="dcterms:W3CDTF">2023-01-17T19:36:20Z</dcterms:created>
  <dcterms:modified xsi:type="dcterms:W3CDTF">2023-10-16T13:29:53Z</dcterms:modified>
  <cp:category/>
  <cp:version/>
  <cp:contentType/>
  <cp:contentStatus/>
</cp:coreProperties>
</file>